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7932"/>
  <workbookPr codeName="ThisWorkbook"/>
  <workbookProtection workbookAlgorithmName="SHA-512" workbookHashValue="GJKR7DL8KAkGGem1tXh9IBoMk8khB/rPDj1A5c1sMBFBlMaNB5Zgo3CAC/WBOF7H3o86PPvYO7nkmLznInMoAA==" workbookSaltValue="oyWUpTUlYA9lot5NEHgMYA==" workbookSpinCount="100000" lockStructure="1"/>
  <bookViews>
    <workbookView xWindow="28680" yWindow="-120" windowWidth="29040" windowHeight="15720" firstSheet="2" activeTab="4"/>
  </bookViews>
  <sheets>
    <sheet name="Seznamy pro roz. menu" sheetId="3" state="hidden" r:id="rId3"/>
    <sheet name="Číselník úřadů" sheetId="12" state="hidden" r:id="rId4"/>
    <sheet name="Vysvětlivky" sheetId="29" r:id="rId5"/>
    <sheet name="VZOR VYPLNĚNÍ" sheetId="30" r:id="rId6"/>
    <sheet name="Vstupní data 9_4" sheetId="1" r:id="rId7"/>
    <sheet name="Tabulka 9_4" sheetId="2" state="hidden" r:id="rId8"/>
    <sheet name="Kontingenční tab. - Sumarizace" sheetId="23" r:id="rId9"/>
    <sheet name="Kontingenční tab. - Typy org." sheetId="36" r:id="rId10"/>
    <sheet name="NM06" sheetId="13" state="hidden" r:id="rId11"/>
    <sheet name="Číselník nástrojů" sheetId="19" state="hidden" r:id="rId12"/>
  </sheets>
  <externalReferences>
    <externalReference r:id="rId15"/>
  </externalReferences>
  <definedNames>
    <definedName name="_301">'Číselník úřadů'!$C$1:$D$1</definedName>
    <definedName name="_302">'Číselník úřadů'!$C$2</definedName>
    <definedName name="_303">'Číselník úřadů'!$C$3</definedName>
    <definedName name="_304">'Číselník úřadů'!$C$4</definedName>
    <definedName name="_306">'Číselník úřadů'!$C$5:$F$5</definedName>
    <definedName name="_307">'Číselník úřadů'!$C$6:$U$6</definedName>
    <definedName name="_308">'Číselník úřadů'!$C$7</definedName>
    <definedName name="_309">'Číselník úřadů'!$C$8</definedName>
    <definedName name="_312">'Číselník úřadů'!$C$9:$H$9</definedName>
    <definedName name="_313">'Číselník úřadů'!$C$10:$L$10</definedName>
    <definedName name="_314">'Číselník úřadů'!$C$11:$M$11</definedName>
    <definedName name="_315">'Číselník úřadů'!$C$12:$L$12</definedName>
    <definedName name="_317">'Číselník úřadů'!$C$13:$F$13</definedName>
    <definedName name="_321">'Číselník úřadů'!$C$14</definedName>
    <definedName name="_322">'Číselník úřadů'!$C$15:$M$15</definedName>
    <definedName name="_327">'Číselník úřadů'!$C$16:$K$16</definedName>
    <definedName name="_328">'Číselník úřadů'!$C$17</definedName>
    <definedName name="_329">'Číselník úřadů'!$C$18:$R$18</definedName>
    <definedName name="_333">'Číselník úřadů'!$C$19:$Q$19</definedName>
    <definedName name="_334">'Číselník úřadů'!$C$20:$D$20</definedName>
    <definedName name="_335">'Číselník úřadů'!$C$21:$J$21</definedName>
    <definedName name="_336">'Číselník úřadů'!$C$22:$N$22</definedName>
    <definedName name="_341_3">#REF!</definedName>
    <definedName name="_343">'Číselník úřadů'!$C$23</definedName>
    <definedName name="_344">'Číselník úřadů'!$C$24</definedName>
    <definedName name="_345">'Číselník úřadů'!$C$25</definedName>
    <definedName name="_346">'Číselník úřadů'!$C$26:$F$26</definedName>
    <definedName name="_348">'Číselník úřadů'!$C$27</definedName>
    <definedName name="_349">'Číselník úřadů'!$C$28</definedName>
    <definedName name="_353">'Číselník úřadů'!$C$29</definedName>
    <definedName name="_355">'Číselník úřadů'!$C$30:$D$30</definedName>
    <definedName name="_358">'Číselník úřadů'!$C$31</definedName>
    <definedName name="_359">'Číselník úřadů'!$C$32</definedName>
    <definedName name="_361">'Číselník úřadů'!$C$33</definedName>
    <definedName name="_362">'Číselník úřadů'!$C$34:$D$34</definedName>
    <definedName name="_364">'Číselník úřadů'!$C$35:$D$35</definedName>
    <definedName name="_371">'Číselník úřadů'!$C$36</definedName>
    <definedName name="_372">'Číselník úřadů'!$C$37</definedName>
    <definedName name="_374">'Číselník úřadů'!$C$38</definedName>
    <definedName name="_375">'Číselník úřadů'!$C$39</definedName>
    <definedName name="_376">'Číselník úřadů'!$C$40</definedName>
    <definedName name="_377">'Číselník úřadů'!$C$41</definedName>
    <definedName name="_381">'Číselník úřadů'!$C$43</definedName>
    <definedName name="_5011">'[1]Souhrn'!$V$6:$V$16</definedName>
    <definedName name="_5012">'[1]Souhrn'!$W$6:$W$23</definedName>
    <definedName name="_5013">'[1]Souhrn'!$X$6:$X$16</definedName>
    <definedName name="_xlnm._FilterDatabase" localSheetId="8" hidden="1">NM06!$A$1:$B$1</definedName>
    <definedName name="_xlnm._FilterDatabase" localSheetId="5" hidden="1">'Tabulka 9_4'!$A$1:$AC$1</definedName>
    <definedName name="_xlnm._FilterDatabase" localSheetId="4" hidden="1">'Vstupní data 9_4'!$A$6:$V$704</definedName>
    <definedName name="_xlnm._FilterDatabase" localSheetId="3" hidden="1">'VZOR VYPLNĚNÍ'!$A$6:$V$704</definedName>
    <definedName name="Typ_poměru">'[1]List1'!$B$38:$B$41</definedName>
  </definedNames>
  <calcPr fullCalcOnLoad="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<sst xmlns="http://schemas.openxmlformats.org/spreadsheetml/2006/main" count="3112" uniqueCount="935">
  <si>
    <t>Administrativní</t>
  </si>
  <si>
    <t>průměrný měsíční plat v Kč</t>
  </si>
  <si>
    <t>průměrná roční motivace na fyzickou osobu (plat plně SR) v Kč</t>
  </si>
  <si>
    <t>Program</t>
  </si>
  <si>
    <t>Položky</t>
  </si>
  <si>
    <t>Nástroj (kód)</t>
  </si>
  <si>
    <t>OPPP/OON ČR ze SR</t>
  </si>
  <si>
    <t xml:space="preserve">Celkem prostředky na platy </t>
  </si>
  <si>
    <t>Celkem OPPP/OON</t>
  </si>
  <si>
    <t>Procento financování ze SR (bez motivace)</t>
  </si>
  <si>
    <t>ADMINISTRATIVNÍ personální kapacity</t>
  </si>
  <si>
    <t>OSTATNÍ personální kapacity</t>
  </si>
  <si>
    <t>Kancelář prezidenta republiky</t>
  </si>
  <si>
    <t>Poslanecká sněmovna Parlamentu</t>
  </si>
  <si>
    <t>Senát Parlamentu</t>
  </si>
  <si>
    <t>Úřad vlády České republiky</t>
  </si>
  <si>
    <t>Bezpečnostní informační služba</t>
  </si>
  <si>
    <t>Ministerstvo zahraničních věcí</t>
  </si>
  <si>
    <t>Ministerstvo obrany</t>
  </si>
  <si>
    <t>Národní bezpečnostní úřad</t>
  </si>
  <si>
    <t>Kancelář veřejného ochránce práv</t>
  </si>
  <si>
    <t>Ministerstvo financí</t>
  </si>
  <si>
    <t>Ministerstvo práce a sociálních věcí</t>
  </si>
  <si>
    <t>Ministerstvo vnitra</t>
  </si>
  <si>
    <t>Ministerstvo životního prostředí</t>
  </si>
  <si>
    <t>Ministerstvo pro místní rozvoj</t>
  </si>
  <si>
    <t>Grantová agentura České republiky</t>
  </si>
  <si>
    <t>Ministerstvo průmyslu a obchodu</t>
  </si>
  <si>
    <t>Ministerstvo dopravy</t>
  </si>
  <si>
    <t>Český telekomunikační úřad</t>
  </si>
  <si>
    <t>Ministerstvo zemědělství</t>
  </si>
  <si>
    <t>Ministerstvo školství, mládeže a tělovýchovy</t>
  </si>
  <si>
    <t>Ministerstvo kultury</t>
  </si>
  <si>
    <t>Ministerstvo zdravotnictví</t>
  </si>
  <si>
    <t>Ministerstvo spravedlnosti</t>
  </si>
  <si>
    <t>Úřad pro ochranu osobních údajů</t>
  </si>
  <si>
    <t>Úřad průmyslového vlastnictví</t>
  </si>
  <si>
    <t>Český statistický úřad</t>
  </si>
  <si>
    <t>Český úřad zeměměřický a katastrální</t>
  </si>
  <si>
    <t>Český báňský úřad</t>
  </si>
  <si>
    <t>Energetický regulační úřad</t>
  </si>
  <si>
    <t>Úřad pro ochranu hospodářské soutěže</t>
  </si>
  <si>
    <t>Ústav pro studium totalitních režimů</t>
  </si>
  <si>
    <t>Ústavní soud</t>
  </si>
  <si>
    <t>Úřad Národní rozpočtové rady</t>
  </si>
  <si>
    <t>Akademie věd České republiky</t>
  </si>
  <si>
    <t>Národní sportovní agentura</t>
  </si>
  <si>
    <t>Digitální a informační agentura</t>
  </si>
  <si>
    <t>Úřad pro dohled nad hospodařením politických stran a politických hnutí</t>
  </si>
  <si>
    <t>Rada pro rozhlasové a televizní vysílání</t>
  </si>
  <si>
    <t>Úřad pro přístup k dopravní infrastruktuře</t>
  </si>
  <si>
    <t>Správa státních hmotných rezerv</t>
  </si>
  <si>
    <t>Státní úřad pro jadernou bezpečnost</t>
  </si>
  <si>
    <t>Generální inspekce bezpečnostních sborů</t>
  </si>
  <si>
    <t>Technologická agentura České republiky</t>
  </si>
  <si>
    <t>Národní úřad pro kybernetickou a informační bezpečnost</t>
  </si>
  <si>
    <t>Nejvyšší kontrolní úřad</t>
  </si>
  <si>
    <t>502*</t>
  </si>
  <si>
    <t>Návrh rozpočtu</t>
  </si>
  <si>
    <t>Změna rozpočtu</t>
  </si>
  <si>
    <t>Typ změny</t>
  </si>
  <si>
    <t>Popisky řádků</t>
  </si>
  <si>
    <t>Celkový součet</t>
  </si>
  <si>
    <t xml:space="preserve">Součet z kmenoví zaměstnanci (přepočet na úvazky a celorok) </t>
  </si>
  <si>
    <t xml:space="preserve">Součet z kmenoví zaměstnanci (plat plně SR) - motivace/odměny (fyzické osoby) 
</t>
  </si>
  <si>
    <t xml:space="preserve">Součet z jednorázové navýšení (přepočet na úvazky a celorok) </t>
  </si>
  <si>
    <t>Součet z prostředky na platy ČR ze SR</t>
  </si>
  <si>
    <t xml:space="preserve">Součet z motivace/odměny ČR ze SR (plat plně SR) </t>
  </si>
  <si>
    <t>Součet z OPPP/OON ČR ze SR</t>
  </si>
  <si>
    <t>Součet z celkem spolufinancování ze SR</t>
  </si>
  <si>
    <t>Součet z celkem kryto příjmy z rozpočtu EU/FM</t>
  </si>
  <si>
    <t xml:space="preserve">Součet z Celkem prostředky na platy </t>
  </si>
  <si>
    <t>Součet z Celkem OPPP/OON</t>
  </si>
  <si>
    <t>Složka</t>
  </si>
  <si>
    <t>Název složky</t>
  </si>
  <si>
    <t>Ústav územního rozvoje</t>
  </si>
  <si>
    <t>Probační a mediační služba</t>
  </si>
  <si>
    <t>Justiční akademie</t>
  </si>
  <si>
    <t>_317</t>
  </si>
  <si>
    <t>_321</t>
  </si>
  <si>
    <t>_301</t>
  </si>
  <si>
    <t>_302</t>
  </si>
  <si>
    <t>_303</t>
  </si>
  <si>
    <t>_304</t>
  </si>
  <si>
    <t>_306</t>
  </si>
  <si>
    <t>_307</t>
  </si>
  <si>
    <t>_308</t>
  </si>
  <si>
    <t>_309</t>
  </si>
  <si>
    <t>_312</t>
  </si>
  <si>
    <t>_313</t>
  </si>
  <si>
    <t>_314</t>
  </si>
  <si>
    <t>_315</t>
  </si>
  <si>
    <t>_322</t>
  </si>
  <si>
    <t>_327</t>
  </si>
  <si>
    <t>_328</t>
  </si>
  <si>
    <t>_329</t>
  </si>
  <si>
    <t>_333</t>
  </si>
  <si>
    <t>_334</t>
  </si>
  <si>
    <t>_335</t>
  </si>
  <si>
    <t>_336</t>
  </si>
  <si>
    <t>_343</t>
  </si>
  <si>
    <t>_344</t>
  </si>
  <si>
    <t>_345</t>
  </si>
  <si>
    <t>_346</t>
  </si>
  <si>
    <t>_348</t>
  </si>
  <si>
    <t>_349</t>
  </si>
  <si>
    <t>_353</t>
  </si>
  <si>
    <t>_355</t>
  </si>
  <si>
    <t>_358</t>
  </si>
  <si>
    <t>_359</t>
  </si>
  <si>
    <t>_361</t>
  </si>
  <si>
    <t>_362</t>
  </si>
  <si>
    <t>_364</t>
  </si>
  <si>
    <t>_371</t>
  </si>
  <si>
    <t>_372</t>
  </si>
  <si>
    <t>_374</t>
  </si>
  <si>
    <t>_375</t>
  </si>
  <si>
    <t>_376</t>
  </si>
  <si>
    <t>_377</t>
  </si>
  <si>
    <t>_378</t>
  </si>
  <si>
    <t>_381</t>
  </si>
  <si>
    <t>Soudy</t>
  </si>
  <si>
    <t>Správa Pražského hradu</t>
  </si>
  <si>
    <t>ČRA</t>
  </si>
  <si>
    <t>Česká centra</t>
  </si>
  <si>
    <t>Diplomatická akademie</t>
  </si>
  <si>
    <t>Generální štáb Armády ČR</t>
  </si>
  <si>
    <t>Krajská vojenská velitelství</t>
  </si>
  <si>
    <t>Úřad pro obranu, standardizaci, katalogizaci a státní zkušebnictví</t>
  </si>
  <si>
    <t>Vojenský ústřední archiv</t>
  </si>
  <si>
    <t>Vojenský lesní úřad</t>
  </si>
  <si>
    <t>Vojenské újezdy</t>
  </si>
  <si>
    <t>Armáda ČR</t>
  </si>
  <si>
    <t>Školy Ministerstva obrany</t>
  </si>
  <si>
    <t>Vojenská policie</t>
  </si>
  <si>
    <t>Hradní stráž a Kancelář prezidenta republiky</t>
  </si>
  <si>
    <t>Sportovní reprezentace</t>
  </si>
  <si>
    <t>Agentury</t>
  </si>
  <si>
    <t>Vojenský historický ústav, Vojenský umělecký soubor Ondráš</t>
  </si>
  <si>
    <t>Vojenská a lázeňská rekreační zařízení</t>
  </si>
  <si>
    <t>Vojenský klub Dukla Liberec</t>
  </si>
  <si>
    <t>CASRI - Vědecké a servisní pracoviště tělesné výchovy</t>
  </si>
  <si>
    <t>Handball Club Dukla Praha</t>
  </si>
  <si>
    <t>Armádní servisní Praha</t>
  </si>
  <si>
    <t>Finanční analytický úřad</t>
  </si>
  <si>
    <t>Generální finanční ředitelství</t>
  </si>
  <si>
    <t>Generální ředitelství cel</t>
  </si>
  <si>
    <t>Úřad pro zastupování státu ve věcech majetkových</t>
  </si>
  <si>
    <t>Kancelář finančního arbitra</t>
  </si>
  <si>
    <t>Úřad práce</t>
  </si>
  <si>
    <t>Česká správa sociálního zabezpečení</t>
  </si>
  <si>
    <t xml:space="preserve">Úřad pro mezinárodněprávní ochranu dětí </t>
  </si>
  <si>
    <t>Státní úřad inspekce práce</t>
  </si>
  <si>
    <t>Centrum Kociánka</t>
  </si>
  <si>
    <t>Centrum pobytových a terénních sociálních služeb Zbůch</t>
  </si>
  <si>
    <t>Centrum sociálních služeb Tloskov</t>
  </si>
  <si>
    <t>Centrum sociálních služeb pro osoby se zrakovým postižením</t>
  </si>
  <si>
    <t>Centrum sociálních služeb Hrabyně</t>
  </si>
  <si>
    <t>Policejní prezidium ČR</t>
  </si>
  <si>
    <t>Generální ředitetelství HZS ČR</t>
  </si>
  <si>
    <t>Státní archivy</t>
  </si>
  <si>
    <t>Policie ČR v krajích</t>
  </si>
  <si>
    <t>Hasičský záchranný sbor ČR v krajích</t>
  </si>
  <si>
    <t>Ministerstvo vnitra - ostatní OSS</t>
  </si>
  <si>
    <t>Policie ČR - ostatní OSS</t>
  </si>
  <si>
    <t>Hasičský záchranný sbor ČR - ostatní OSS</t>
  </si>
  <si>
    <t>Zařízení služeb pro Ministerstvo vnitra</t>
  </si>
  <si>
    <t>Institut pro veřejnou správu Praha</t>
  </si>
  <si>
    <t>Česká inspekce životního prostředí</t>
  </si>
  <si>
    <t>Agentura ochrany přírody a krajiny ČR</t>
  </si>
  <si>
    <t>Český hydrometeorologický ústav</t>
  </si>
  <si>
    <t>Česká geologická služba</t>
  </si>
  <si>
    <t>Správa Krkonošského národního parku Vrchlabí</t>
  </si>
  <si>
    <t>Správa Národního parku a chráněné krajinné oblasti Šumava</t>
  </si>
  <si>
    <t>Správa Národního parku Podyjí</t>
  </si>
  <si>
    <t>Správa Národního parku České Švýcarsko</t>
  </si>
  <si>
    <t>CENIA, česká informační agentura životního prostředí</t>
  </si>
  <si>
    <t>Česká centrála cestovního ruchu</t>
  </si>
  <si>
    <t>Puncovní úřad Praha</t>
  </si>
  <si>
    <t>Česká obchodní inspekce</t>
  </si>
  <si>
    <t>Úřad pro technickou normalizaci,metrologii a státní zkušebni</t>
  </si>
  <si>
    <t>Státní energetická inspekce</t>
  </si>
  <si>
    <t>Český úřad pro zkoušení zbraní a střeliva</t>
  </si>
  <si>
    <t>Správa úložišť radioaktivních odpadů</t>
  </si>
  <si>
    <t>Česká agentura na podporu obchodu</t>
  </si>
  <si>
    <t>Agentura pro podnikání a inovace</t>
  </si>
  <si>
    <t>Správa služeb Ministerstva průmyslu a obchodu ČR</t>
  </si>
  <si>
    <t>CzechInvest</t>
  </si>
  <si>
    <t>Úřad pro civilní letectví</t>
  </si>
  <si>
    <t>Státní plavební správa</t>
  </si>
  <si>
    <t>Drážní úřad</t>
  </si>
  <si>
    <t>Drážní inspekce</t>
  </si>
  <si>
    <t>Ústav pro odborné zjišťování příčin leteckých nehod</t>
  </si>
  <si>
    <t>Dopravní a energetický stavební úřad</t>
  </si>
  <si>
    <t>Ředitelství vodních cest České republiky</t>
  </si>
  <si>
    <t>Centrum služeb pro silniční dopravu</t>
  </si>
  <si>
    <t>Státní veterinární správa</t>
  </si>
  <si>
    <t>Ústav pro státní kontrolu veterinárních biopreparátů a léčiv</t>
  </si>
  <si>
    <t>Ústřední kontrolní a zkušební ústav zemědělský</t>
  </si>
  <si>
    <t>Česká plemenářská inspekce</t>
  </si>
  <si>
    <t>Státní pozemkový úřad</t>
  </si>
  <si>
    <t>Státní zemědělská a potravinářská inspekce</t>
  </si>
  <si>
    <t>Ústav pro hospodářskou úpravu lesů Brandýs nad Labem</t>
  </si>
  <si>
    <t>Ústav zemědělské ekonomiky a informací</t>
  </si>
  <si>
    <t>Mateřská škola Klásek s. p. o.</t>
  </si>
  <si>
    <t>Česká akademie zemědělských věd</t>
  </si>
  <si>
    <t>Zařízení služeb Mze s. p. o.</t>
  </si>
  <si>
    <t>Zemský hřebčinec Písek s. p. o.</t>
  </si>
  <si>
    <t>Národní hřebčín Kladruby nad Labem</t>
  </si>
  <si>
    <t xml:space="preserve">Národní zemědělské muzeum </t>
  </si>
  <si>
    <t>Česká školní inspekce</t>
  </si>
  <si>
    <t>Vysokoškolské sportovní centrum MŠMT ČR</t>
  </si>
  <si>
    <t>Národní pedagogický institut</t>
  </si>
  <si>
    <t>Dům zahraniční spolupráce</t>
  </si>
  <si>
    <t>Národní technická knihovna</t>
  </si>
  <si>
    <t>Národní pedagogické muzeum a knihovna J. A. Komenského</t>
  </si>
  <si>
    <t>Pedagogické centrum pro polské národnostní školství</t>
  </si>
  <si>
    <t>Centrum pro zjišťování výsledků vzdělávání</t>
  </si>
  <si>
    <t>Regionální školství územních celků - pedagogové</t>
  </si>
  <si>
    <t>ÚSC - UČITELÉ</t>
  </si>
  <si>
    <t>ÚSC - ostatní pedagogové</t>
  </si>
  <si>
    <t>Regionální školství územních celků - nepedagogové</t>
  </si>
  <si>
    <t>Regionální školství MŠMT - pedagogové</t>
  </si>
  <si>
    <t>MŠMT - UČITELÉ</t>
  </si>
  <si>
    <t>MŠMT - ostatní pedagogové</t>
  </si>
  <si>
    <t>Regionální školství MŠMT - nepedagogové</t>
  </si>
  <si>
    <t>SPO (muzea atd.)</t>
  </si>
  <si>
    <t>Státní ústav pro kontrolu léčiv</t>
  </si>
  <si>
    <t>Krajské hygienické stanice</t>
  </si>
  <si>
    <t>Národní lékařská knihovna</t>
  </si>
  <si>
    <t>Ústav zdravotnických informací a statistiky ČR</t>
  </si>
  <si>
    <t>Agentura pro zdravotnický výzkum České republiky</t>
  </si>
  <si>
    <t>Koordinační středisko transplantací</t>
  </si>
  <si>
    <t>Státní zdravotní ústav</t>
  </si>
  <si>
    <t xml:space="preserve">Státní zastupitelství </t>
  </si>
  <si>
    <t>Vězeňská služba České republiky</t>
  </si>
  <si>
    <t>Rejstřík trestů</t>
  </si>
  <si>
    <t>Institut pro kriminologii a sociální prevenci</t>
  </si>
  <si>
    <t>Zotavovna Vězeňské služby České republiky Praha</t>
  </si>
  <si>
    <t>Zotavovna Vězeňské služby České republiky Přední Labská</t>
  </si>
  <si>
    <t>Zotavovna Vězeňské služby České republiky Pracov</t>
  </si>
  <si>
    <t>Zdravotnické zařízení MSp</t>
  </si>
  <si>
    <t>Katastrální úřady</t>
  </si>
  <si>
    <t>Zeměměřické a katastrální inspektoráty</t>
  </si>
  <si>
    <t>Zeměměřický úřad</t>
  </si>
  <si>
    <t>Archiv bezpečnostních složek</t>
  </si>
  <si>
    <t>Antidopingový výbor ČR</t>
  </si>
  <si>
    <t>Správa státních služeb vytvářejících důvěru</t>
  </si>
  <si>
    <t>Ostatní OSS</t>
  </si>
  <si>
    <t>SPO</t>
  </si>
  <si>
    <t>Ústřední orgány</t>
  </si>
  <si>
    <t>SOBCPO</t>
  </si>
  <si>
    <t>OSS_státní správa</t>
  </si>
  <si>
    <t>Centrum pro regionální rozvoj České republiky</t>
  </si>
  <si>
    <t>Grantová agentura</t>
  </si>
  <si>
    <t>Zemský hřebčinec Tlumočov s. p. o.</t>
  </si>
  <si>
    <t>RGŠ - pedagogové</t>
  </si>
  <si>
    <t>RGŠ - nepedagogové</t>
  </si>
  <si>
    <t>Úřad národní rozpočtové rady</t>
  </si>
  <si>
    <t>Digitální informační agentura</t>
  </si>
  <si>
    <t>NÁZEV ÚŘADU</t>
  </si>
  <si>
    <t>SLOŽKA</t>
  </si>
  <si>
    <r>
      <t xml:space="preserve">Typ administrativních kapacit
</t>
    </r>
    <r>
      <rPr>
        <b/>
        <i/>
        <sz val="8"/>
        <color rgb="FFFF0000"/>
        <rFont val="Arial"/>
        <family val="2"/>
        <charset val="238"/>
      </rPr>
      <t>vybrat z rozbalovací nabídky ↓</t>
    </r>
  </si>
  <si>
    <r>
      <t xml:space="preserve">Program
</t>
    </r>
    <r>
      <rPr>
        <b/>
        <i/>
        <sz val="8"/>
        <color rgb="FF00B050"/>
        <rFont val="Arial"/>
        <family val="2"/>
        <charset val="238"/>
      </rPr>
      <t>doplní se automaticky</t>
    </r>
  </si>
  <si>
    <r>
      <t xml:space="preserve">Složka
</t>
    </r>
    <r>
      <rPr>
        <b/>
        <i/>
        <sz val="8"/>
        <color rgb="FF00B050"/>
        <rFont val="Arial"/>
        <family val="2"/>
        <charset val="238"/>
      </rPr>
      <t>doplní se automaticky</t>
    </r>
  </si>
  <si>
    <r>
      <t xml:space="preserve">Název úřadu
</t>
    </r>
    <r>
      <rPr>
        <b/>
        <i/>
        <sz val="8"/>
        <color rgb="FFFF0000"/>
        <rFont val="Arial"/>
        <family val="2"/>
        <charset val="238"/>
      </rPr>
      <t>vybrat z rozbalovací nabídky ↓</t>
    </r>
  </si>
  <si>
    <r>
      <t xml:space="preserve">Položka
</t>
    </r>
    <r>
      <rPr>
        <b/>
        <i/>
        <sz val="8"/>
        <color rgb="FFFF0000"/>
        <rFont val="Arial"/>
        <family val="2"/>
        <charset val="238"/>
      </rPr>
      <t>vybrat z rozbalovací nabídky ↓</t>
    </r>
  </si>
  <si>
    <r>
      <t xml:space="preserve">Průměrný měsíční plat
</t>
    </r>
    <r>
      <rPr>
        <b/>
        <i/>
        <sz val="8"/>
        <color rgb="FF00B050"/>
        <rFont val="Arial"/>
        <family val="2"/>
        <charset val="238"/>
      </rPr>
      <t>doplní se automaticky</t>
    </r>
  </si>
  <si>
    <r>
      <t xml:space="preserve">Průměrná roční motivace
</t>
    </r>
    <r>
      <rPr>
        <b/>
        <i/>
        <sz val="8"/>
        <color rgb="FF00B050"/>
        <rFont val="Arial"/>
        <family val="2"/>
        <charset val="238"/>
      </rPr>
      <t>doplní se automaticky</t>
    </r>
  </si>
  <si>
    <r>
      <t xml:space="preserve">OPPP/OON SR
</t>
    </r>
    <r>
      <rPr>
        <b/>
        <i/>
        <sz val="8"/>
        <color rgb="FFFF0000"/>
        <rFont val="Arial"/>
        <family val="2"/>
        <charset val="238"/>
      </rPr>
      <t>vyplnit objem prostředků na celé Kč</t>
    </r>
  </si>
  <si>
    <r>
      <t xml:space="preserve">Číslo A-H
</t>
    </r>
    <r>
      <rPr>
        <b/>
        <i/>
        <sz val="8"/>
        <color rgb="FFFF0000"/>
        <rFont val="Arial"/>
        <family val="2"/>
        <charset val="238"/>
      </rPr>
      <t>vyplnit pouze v případě, že v buňce "A" je hodnota ZMĚNA ROZPOČTU</t>
    </r>
    <r>
      <rPr>
        <b/>
        <sz val="10"/>
        <color theme="1"/>
        <rFont val="Arial"/>
        <family val="2"/>
        <charset val="238"/>
      </rPr>
      <t xml:space="preserve"> - </t>
    </r>
    <r>
      <rPr>
        <b/>
        <i/>
        <sz val="8"/>
        <color rgb="FFFF0000"/>
        <rFont val="Arial"/>
        <family val="2"/>
        <charset val="238"/>
      </rPr>
      <t>podbarví se oranžově, po vyplnění zmizí</t>
    </r>
  </si>
  <si>
    <r>
      <t xml:space="preserve">Nástroj (kód)
</t>
    </r>
    <r>
      <rPr>
        <b/>
        <i/>
        <sz val="8"/>
        <color rgb="FFFF0000"/>
        <rFont val="Arial"/>
        <family val="2"/>
        <charset val="238"/>
      </rPr>
      <t>vložit 5místný nástroj např. 17029</t>
    </r>
  </si>
  <si>
    <t>Zemský hřebčinec Tlumačov s.p.o.</t>
  </si>
  <si>
    <t>RGŠ ÚSC - UČITELÉ</t>
  </si>
  <si>
    <t>RGŠ ÚSC - ostatní pedagogové</t>
  </si>
  <si>
    <t>RGŠ ÚSC - nepedagogové</t>
  </si>
  <si>
    <t>RGŠ MŠMT - UČITELÉ</t>
  </si>
  <si>
    <t>RGŠ MŠMT - ostatní pedagogové</t>
  </si>
  <si>
    <t>RGŠ MŠMT - nepedagogové</t>
  </si>
  <si>
    <t>Po zadání dat je vždy nutné kontingenční tabulku aktualizovat!</t>
  </si>
  <si>
    <t>Položka</t>
  </si>
  <si>
    <t>Zdroj</t>
  </si>
  <si>
    <t>Dlouhý popis</t>
  </si>
  <si>
    <t>SR - PHARE</t>
  </si>
  <si>
    <t>SR - ISPA</t>
  </si>
  <si>
    <t>SR - SAPARD</t>
  </si>
  <si>
    <t>SR - OP rozvoj venkova a multifunkčního zemědělství</t>
  </si>
  <si>
    <t>SR - Horizontální plán rozvoje venkova</t>
  </si>
  <si>
    <t>SR - Společný regionální operační program</t>
  </si>
  <si>
    <t>SR - OP průmysl a podnikání</t>
  </si>
  <si>
    <t>SR - OP infrastruktura</t>
  </si>
  <si>
    <t>SR - OP rozvoj lidských zdrojů</t>
  </si>
  <si>
    <t>SR - Fond soudržnosti (Kohezní fond)</t>
  </si>
  <si>
    <t>SR - Fond soudržnosti - Technická pomoc</t>
  </si>
  <si>
    <t>SR - Jednotný programový dokument pro cíl 2</t>
  </si>
  <si>
    <t>SR - Jednotný programový dokument pro cíl 3</t>
  </si>
  <si>
    <t>SR - Program Iniciativy Společenství Interreg IIIA</t>
  </si>
  <si>
    <t>SR - Program iniciativy společenství interreg IIIB</t>
  </si>
  <si>
    <t>SR - Program iniciativy společenství interreg IIIC</t>
  </si>
  <si>
    <t>SR - Program iniciativy společenství ESPON</t>
  </si>
  <si>
    <t>SR - Program iniciativy společenství INTERACT</t>
  </si>
  <si>
    <t>SR - Iniciativa společenství EQUAL</t>
  </si>
  <si>
    <t>SR - Twinning</t>
  </si>
  <si>
    <t>SR - Fond solidarity</t>
  </si>
  <si>
    <t>SR - Transition facility</t>
  </si>
  <si>
    <t>SR - Jiné programy/projekty EU</t>
  </si>
  <si>
    <t>SR  - Komunitární programy</t>
  </si>
  <si>
    <t>SR - Přímé platby zemědělců</t>
  </si>
  <si>
    <t>SR - Přímé platby zemědělcům</t>
  </si>
  <si>
    <t>SR - Společná organizace trhu - mimo včely</t>
  </si>
  <si>
    <t>SR - Společná organizace trhu - včely</t>
  </si>
  <si>
    <t>SR - Program rozvoje venkova</t>
  </si>
  <si>
    <t>SR - OP Rybářství</t>
  </si>
  <si>
    <t>SR - OP Podnikání a inovace</t>
  </si>
  <si>
    <t>SR - OP Výzkum a vývoj pro inovace</t>
  </si>
  <si>
    <t>SR - OP Vzdělávání pro konkurenceschopnost</t>
  </si>
  <si>
    <t>SR - OP Lidské zdroje a zaměstnanost</t>
  </si>
  <si>
    <t>SR - Integrovaný operační program</t>
  </si>
  <si>
    <t>SR - OP Technická pomoc - MMR</t>
  </si>
  <si>
    <t>SR - OP Technická pomoc - Auditní orgán</t>
  </si>
  <si>
    <t>SR - OP Technická pomoc - Platební a certifikační orgán</t>
  </si>
  <si>
    <t>SR - OP Technická pomoc - Pověřené auditní subjekty</t>
  </si>
  <si>
    <t>SR - OP Technická pomoc - CKB AFCOS</t>
  </si>
  <si>
    <t>SR - Regionální operační programy</t>
  </si>
  <si>
    <t>SR - OP Praha Konkurenceschopnost</t>
  </si>
  <si>
    <t>SR - OP Praha Adaptabilita</t>
  </si>
  <si>
    <t>SR - OP Přeshraniční spolupráce pro cíl EÚS - MMR</t>
  </si>
  <si>
    <t>SR - OP Přeshraniční spolupráce pro cíl EÚS ČR - Bavorsko</t>
  </si>
  <si>
    <t>SR - OP Přeshraniční spolupráce pro cíl EÚS ČR - Polsko</t>
  </si>
  <si>
    <t>SR - OP Přeshraniční spolupráce pro cíl EÚS ČR - Rakousko</t>
  </si>
  <si>
    <t>SR - OP Přeshraniční spolupráce pro cíl EÚS ČR - Slovensko</t>
  </si>
  <si>
    <t>SR - OP Přeshraniční spolupráce pro cíl EÚS ČR - Sasko</t>
  </si>
  <si>
    <t>SR - OP Meziregionální spolupráce pro cíl EÚS</t>
  </si>
  <si>
    <t>SR - OP Nadnárodní spolupráce pro cíl EÚS</t>
  </si>
  <si>
    <t>SR - OP ESPON pro cíl EÚS</t>
  </si>
  <si>
    <t>SR - OP INTERACT pro cíl EÚS</t>
  </si>
  <si>
    <t>SR - Jiné programy/projekty EU - EURES/T</t>
  </si>
  <si>
    <t>SR - Jiné programy/projekty EU - EMCDDA</t>
  </si>
  <si>
    <t>SR - Jiné programy/projekty EU - Veterinární opatření</t>
  </si>
  <si>
    <t>SR - Jiné programy/projekty EU - Evropská migrační síť</t>
  </si>
  <si>
    <t>SR - Jiné programy/projekty EU - IEE/CA</t>
  </si>
  <si>
    <t>SR - Jiné programy/projekty EU - Samostatné granty EK</t>
  </si>
  <si>
    <t>SR - Jiné programy/projekty EU - Dunajská strategie</t>
  </si>
  <si>
    <t>SR - Jiné programy/projekty EU - Konference, semináře</t>
  </si>
  <si>
    <t>SR - KP Progress</t>
  </si>
  <si>
    <t>SR - KP LLP</t>
  </si>
  <si>
    <t>SR - KP Life+</t>
  </si>
  <si>
    <t>SR - KP PEPPOL (CIP)</t>
  </si>
  <si>
    <t>SR - KP CIP</t>
  </si>
  <si>
    <t>SR - KP Connect</t>
  </si>
  <si>
    <t>SR - KP Easyway</t>
  </si>
  <si>
    <t>SR - KP IRIS EUROPE II</t>
  </si>
  <si>
    <t>SR - KP Dálnice D47 (TEN-T)</t>
  </si>
  <si>
    <t>SR - KP Eurostar</t>
  </si>
  <si>
    <t>SR - KP Občanská spravedlnost, Civil Justice</t>
  </si>
  <si>
    <t>SR - KP Trestní spravedlnost, Crime Justice</t>
  </si>
  <si>
    <t>SR - KP CIPS</t>
  </si>
  <si>
    <t>SR - KP Prevention and Fight against Crime</t>
  </si>
  <si>
    <t>SR - KP Leonardo da Vinci</t>
  </si>
  <si>
    <t>SR - KP Kooperační program s EUIPO</t>
  </si>
  <si>
    <t>SR - KP Evropa pro občany</t>
  </si>
  <si>
    <t>SR - KP Statistický program ES</t>
  </si>
  <si>
    <t>SR - KP Erasmus</t>
  </si>
  <si>
    <t>SR - KP Babel</t>
  </si>
  <si>
    <t>SR - KP eContentPlus</t>
  </si>
  <si>
    <t>SR - KP Stork (CIP)</t>
  </si>
  <si>
    <t>SR - Solidarita a řízení migračních toků EUF</t>
  </si>
  <si>
    <t>SR - Solidarita a řízení migračních toků ENF</t>
  </si>
  <si>
    <t>SR - Solidarita a řízení migračních toků FVH</t>
  </si>
  <si>
    <t>SR - Solidarita a řízení migračních toků EIF</t>
  </si>
  <si>
    <t>SR - KP Euroguidance</t>
  </si>
  <si>
    <t>SR - KP Bologna Experts</t>
  </si>
  <si>
    <t>SR - KP Eurydice</t>
  </si>
  <si>
    <t>SR - KP Mládež v akci</t>
  </si>
  <si>
    <t>SR - KP Eurodesk</t>
  </si>
  <si>
    <t>SR - KP IRIS EUROPE III</t>
  </si>
  <si>
    <t>SR - KP HeERO</t>
  </si>
  <si>
    <t>SR - KP INWAPO</t>
  </si>
  <si>
    <t>SR - KP ATIS4ALL</t>
  </si>
  <si>
    <t>SR - KP GEN6</t>
  </si>
  <si>
    <t>SR - KP ISEC</t>
  </si>
  <si>
    <t>SR - KP Spolupráce v oblasti dopravního zpravodajství</t>
  </si>
  <si>
    <t>SR - KP Fond pro vnitřní bezpečnost</t>
  </si>
  <si>
    <t>SR - KP Azylový a migrační fond</t>
  </si>
  <si>
    <t>SR - KP ICT PSP</t>
  </si>
  <si>
    <t>SR - KP Justice</t>
  </si>
  <si>
    <t>SR - KP Rights, Equality and Citizenship</t>
  </si>
  <si>
    <t>SR - KP Tempus</t>
  </si>
  <si>
    <t>SR - KP Customs 2013</t>
  </si>
  <si>
    <t>SR - KP Hercule</t>
  </si>
  <si>
    <t>SR - KP Grundtvig</t>
  </si>
  <si>
    <t>SR - KP 2. akční program v oblasti zdraví</t>
  </si>
  <si>
    <t>SR - KP Civilní ochrana</t>
  </si>
  <si>
    <t>SR - Twinning out</t>
  </si>
  <si>
    <t>SR - OP Doprava - ERDF</t>
  </si>
  <si>
    <t>SR - OP Doprava - CF</t>
  </si>
  <si>
    <t>SR - OP Životní prostředí - ERDF</t>
  </si>
  <si>
    <t>SR - OP Životní prostředí - CF</t>
  </si>
  <si>
    <t>SR - EHP/Norsko 1</t>
  </si>
  <si>
    <t>SR - Program švýcarsko-české spolupráce</t>
  </si>
  <si>
    <t>SR - FM EHP/Norsko 2</t>
  </si>
  <si>
    <t>SR - EHP/Norsko 3</t>
  </si>
  <si>
    <t>SR - Program švýcarsko-české spolupráce 2</t>
  </si>
  <si>
    <t>SR - EHP/Norsko 4</t>
  </si>
  <si>
    <t>SR - Program rozvoje venkova ÚO</t>
  </si>
  <si>
    <t>SR - Jiné prostředky ze zahraničí</t>
  </si>
  <si>
    <t>SR - OP Rybářství 2014+</t>
  </si>
  <si>
    <t>SR - OP Podnikání a inovace pro konkurenceschopnost 2014+</t>
  </si>
  <si>
    <t>SR - OP Výzkum,vývoj a vzdělávání 2014+</t>
  </si>
  <si>
    <t>SR - OP Zaměstnanost 2014+</t>
  </si>
  <si>
    <t>SR - OP Doprava - ERDF 2014+</t>
  </si>
  <si>
    <t>SR - OP Doprava - CF 2014+</t>
  </si>
  <si>
    <t>SR - OP Životní prostředí - ERDF2014+</t>
  </si>
  <si>
    <t>SR - OP Životní prostředí - CF 2014+</t>
  </si>
  <si>
    <t>SR - Integrovaný regionální operační program 2014+</t>
  </si>
  <si>
    <t>SR - Integrovaný regionální operační program REACT-EU 2014+</t>
  </si>
  <si>
    <t>SR - OP Praha - pól růstu ČR 2014+</t>
  </si>
  <si>
    <t>SR - OP Technická pomoc - MMR 2014+</t>
  </si>
  <si>
    <t>SR - OP Technická pomoc Auditní orgán 2014+</t>
  </si>
  <si>
    <t>SR - OP Technická pomoc Platební a certifikační orgán 2014+</t>
  </si>
  <si>
    <t>SR - OP Technická pomoc CKB AFCOS 2014+</t>
  </si>
  <si>
    <t>SR - OP Technická pomoc - Ostatní 2014+</t>
  </si>
  <si>
    <t>SR - Programy přeshraniční spolupráce INTERREG V-A TP 2014+</t>
  </si>
  <si>
    <t>SR - Programy přeshraniční spolupráce INTERREG V-A ČR-Pl 2014+</t>
  </si>
  <si>
    <t>SR - Programy přeshraniční spolupráce INTERREG V-A ČR-Sl 2014+</t>
  </si>
  <si>
    <t>SR - Programy přeshraniční spolupráce INTERREG V-A ČR-Rk 2014+</t>
  </si>
  <si>
    <t>SR - Programy přeshraniční spolupráce INTERREG V-A ČR-Bv 2014+</t>
  </si>
  <si>
    <t>SR - Programy přeshraniční spolupráce INTERREG V-A ČR-Ss 2014+</t>
  </si>
  <si>
    <t>SR - OP nadnárodní spolupráce - Technická pomoc 2014+</t>
  </si>
  <si>
    <t>SR - OP nadnárodní spolupráce Central Europe 2014+</t>
  </si>
  <si>
    <t>SR - OP nadnárodní spolupráce Danube 2014+</t>
  </si>
  <si>
    <t>SR - OP meziregionální spolupráce 2014+</t>
  </si>
  <si>
    <t>SR - Jiné EU 2014+</t>
  </si>
  <si>
    <t>SR - Jiné EU - Fond pro vnitřní bezpečnost 2014+</t>
  </si>
  <si>
    <t>SR - Jiné EU - Azylový a migrační fond 2014+</t>
  </si>
  <si>
    <t>SR - Jiné EU - Operační program Potravinové a materiální pomoci 2014+</t>
  </si>
  <si>
    <t>SR - Jiné EU - Evropský fond pro přizpůsobení se globalizaci 2014+</t>
  </si>
  <si>
    <t>SR - Jiné EU - zahraniční rozvojová spolupráce s EK 2014+</t>
  </si>
  <si>
    <t>SR - KP - Nástroj pro propojení Evropy 2014+</t>
  </si>
  <si>
    <t>SR - KP- Crocodile 2014+</t>
  </si>
  <si>
    <t>SR - KP COSME</t>
  </si>
  <si>
    <t>SR - KP Horizont 2020</t>
  </si>
  <si>
    <t>SR - KP Program pro zaměstnanost a sociální inovace (EASI)</t>
  </si>
  <si>
    <t>SR - KP Customs 2020</t>
  </si>
  <si>
    <t>SR - KP Erasmus +</t>
  </si>
  <si>
    <t>SR - KP 3. Akční program v oblasti zdraví</t>
  </si>
  <si>
    <t>SR - Program ELENA (Horizont 2020)</t>
  </si>
  <si>
    <t>SR-Program rozvoje venkova 2014+ EURI</t>
  </si>
  <si>
    <t>SR - Program rozvoje venkova 2014+</t>
  </si>
  <si>
    <t>SR - Přímé platby zemědělcům 2014+</t>
  </si>
  <si>
    <t>SR - Společná organizace trhu - mimo včely 2014+</t>
  </si>
  <si>
    <t>SR - Společná organizace trhu - včely 2014+</t>
  </si>
  <si>
    <t>SR - OP Spravedlivá transformace</t>
  </si>
  <si>
    <t>SR - OP Rybářství 2021+</t>
  </si>
  <si>
    <t>SR - OP Technologie a aplikace pro konkurenceschopnost</t>
  </si>
  <si>
    <t>SR - OP Jan Amos Komenský</t>
  </si>
  <si>
    <t>SR - OP Zaměstnanost plus 2021+</t>
  </si>
  <si>
    <t>SR - OP Doprava - ERDF 2021+</t>
  </si>
  <si>
    <t>SR - OP Doprava - CF 2021+</t>
  </si>
  <si>
    <t>SR - OP Životní prostředí - ERDF 2021+</t>
  </si>
  <si>
    <t>SR - OP Životní prostředí - CF 2021+</t>
  </si>
  <si>
    <t>SR - Integrovaný regionální operační program 2021+</t>
  </si>
  <si>
    <t>SR - OP Technická pomoc - MMR 2021+</t>
  </si>
  <si>
    <t>SR - OP Technická pomoc Auditní orgán 2021+</t>
  </si>
  <si>
    <t>SR - OP Technická pomoc Platební orgán 2021+</t>
  </si>
  <si>
    <t>SR - OP Technická pomoc CKB AFCOS 2021+</t>
  </si>
  <si>
    <t>SR - OP Technická pomoc - Ostatní 2021+</t>
  </si>
  <si>
    <t>SR - Programy přeshraniční spolupráce INTERREG VI-A TP 2021+</t>
  </si>
  <si>
    <t>SR - Program přeshraniční spolupráce INTERREG VI-A ČR-Pl 2021+</t>
  </si>
  <si>
    <t>SR - Program přeshraniční spolupráce INTERREG VI-A ČR-Sl 2021+</t>
  </si>
  <si>
    <t>SR - Program přeshraniční spolupráce INTERREG VI-A ČR-Rk 2021+</t>
  </si>
  <si>
    <t>SR - Program přeshraniční spolupráce INTERREG VI-A ČR-Bv 2021+</t>
  </si>
  <si>
    <t>SR - Program přeshraniční spolupráce INTERREG VI-A ČR-Ss 2021+</t>
  </si>
  <si>
    <t>SR - Programy nadnárodní spolupráce - Technická pomoc 2021+</t>
  </si>
  <si>
    <t>SR - Program nadnárodní spolupráce Central Europe 2021+</t>
  </si>
  <si>
    <t>SR - Program nadnárodní spolupráce Danube 2021+</t>
  </si>
  <si>
    <t>SR - Programy meziregionální spolupráce 2021+</t>
  </si>
  <si>
    <t>SR - OP Azylového, migračního a integračního fondu (OP AMIF)</t>
  </si>
  <si>
    <t>SR - OP Fondu pro vnitřní bezpečnost (OP ISF)</t>
  </si>
  <si>
    <t>SR - OP Nástroje pro finanční podporu správy hranic a víz (OP BMVI)</t>
  </si>
  <si>
    <t>SR - Strategický plán SZP - Rozvoj venkova 2023+</t>
  </si>
  <si>
    <t>SR - Strategický plán SZP - Přímé platby 2023+</t>
  </si>
  <si>
    <t>SR - Strategický plán SZP - SOT mimo včely 2023+</t>
  </si>
  <si>
    <t>SR - Strategický plán SZP - SOT včely 2023+</t>
  </si>
  <si>
    <t>SR - SOT - mimo Strategický plán 2023+</t>
  </si>
  <si>
    <t>SR - BAR - rezerva na vyrovnání se s důsledky Brexitu</t>
  </si>
  <si>
    <t>SR - Horizont Evropa</t>
  </si>
  <si>
    <t>SR - Program digitální Evropa</t>
  </si>
  <si>
    <t>SR - Program pro jednotný trh - veterinární programy pro nákazy zvířat a zoonózy</t>
  </si>
  <si>
    <t>SR - Program pro jednotný trh - Statistický program ES 2021+</t>
  </si>
  <si>
    <t>SR - Program pro jednotný trh - Cosme</t>
  </si>
  <si>
    <t>SR - Nástroj pro propojení Evropy (CEF) 2021+</t>
  </si>
  <si>
    <t>SR - Národní plán obnovy - Nástroj pro oživení a odolnosti (RRF)</t>
  </si>
  <si>
    <t>SR - NPO - grant Digitální služby občanům a firmám</t>
  </si>
  <si>
    <t>SR - NPO - grant Digitální systémy veřejné správy</t>
  </si>
  <si>
    <t>SR - NPO Digitální vysokokapacitní sítě</t>
  </si>
  <si>
    <t>SR - NPO - grant Digitální ekonomika a společnost, inovativní start-upy a nové technologie</t>
  </si>
  <si>
    <t>SR - NPO - grant Digitální transformace podniků</t>
  </si>
  <si>
    <t>SR - NPO Zrychlení a digitalizace stavebního řízení</t>
  </si>
  <si>
    <t>SR - NPO Digitální transformace veřejné správy</t>
  </si>
  <si>
    <t>SR - NPO - grant Dostupné bydlení komponenta 2.10</t>
  </si>
  <si>
    <t>SR - NPO Udržitelná doprava</t>
  </si>
  <si>
    <t>SR - NPO Snižování spotřeby energie ve veřejném sektoru</t>
  </si>
  <si>
    <t>SR - NPO Přechod na čistší zdroje energie</t>
  </si>
  <si>
    <t>SR - NPO Čistá mobilita</t>
  </si>
  <si>
    <t>SR - NPO Renovace budov a ochrana ovzduší</t>
  </si>
  <si>
    <t>SR - NPO Ochrana přírody a adaptace na změnu klimatu</t>
  </si>
  <si>
    <t>SR - NPO Cirkulární ekonomika, recyklace a průmyslová voda</t>
  </si>
  <si>
    <t>SR - NPO Revitalizace území se starou stavební zátěží</t>
  </si>
  <si>
    <t>SR - NPO Podpora biodiverzity a boj se suchem</t>
  </si>
  <si>
    <t>SR - NPO Inovace ve vzdělávání v kontextu digitalizace</t>
  </si>
  <si>
    <t>SR - NPO Adaptace školních programů</t>
  </si>
  <si>
    <t>SR - NPO Modernizace služeb zaměstnanosti a rozvoj trhu práce</t>
  </si>
  <si>
    <t>SR - NPO Systémová podpora veřejných investic</t>
  </si>
  <si>
    <t>SR - NPO Nové kvazikapitálové nástroje na podporu podnikání, rozvoj ČMZRB v roli národní rozvojové banky</t>
  </si>
  <si>
    <t>SR - NPO Protikorupční reformy</t>
  </si>
  <si>
    <t>SR - NPO Zvýšení efektivity výkonu veřejné správy</t>
  </si>
  <si>
    <t>SR - NPO Rozvoj kulturního a kreativního odvětví</t>
  </si>
  <si>
    <t>SR - NPO Excelentní výzkum a vývoj ve zdravotnictví</t>
  </si>
  <si>
    <t>SR - NPO Podpora výzkumu a vývoje v podnicích a zavádění inovací do podnikové praxe</t>
  </si>
  <si>
    <t>SR - NPO Strategicky řízený a mezinárodně konkurenceschopný ekosystém výzkumu, vývoje a inovací</t>
  </si>
  <si>
    <t>SR - NPO Zvýšení odolnosti systému zdravotní péče</t>
  </si>
  <si>
    <t>SR - NPO Národní plán na posílení onkologické prevence a péče</t>
  </si>
  <si>
    <t>SR - NPO Infrastruktura pro obnovitelné zdroje energie a elektrizační soustava (REPowerEU)</t>
  </si>
  <si>
    <t>SR - NPO Podpora decentralizace a digitalizace odvětví  energetiky (REPowerEU)</t>
  </si>
  <si>
    <t>SR - NPO Komplexní reforma poradenství týkajícího se renovační vlny v ČR (REPowerEU)</t>
  </si>
  <si>
    <t>SR - NPO Přizpůsobení škol - Podpora zelených dovedností a udržitelnosti na vysokých školách (REPowerEU)</t>
  </si>
  <si>
    <t>SR - NPO Dekarbonizace silniční dopravy  (REPowerEU)</t>
  </si>
  <si>
    <t>SR - NPO Elektrifikace železniční dopravy (REPowerEU)</t>
  </si>
  <si>
    <t>SR - NPO Zjednodušení povolovacích řízení v oblasti životního prostředí a vymezení oblastí pro rozvoj obnovitelných zdrojů energie (REPowerEU)</t>
  </si>
  <si>
    <t>SR - Modernizační fond</t>
  </si>
  <si>
    <t>SR - Kosmický program Unie</t>
  </si>
  <si>
    <t>SR - Program EU pro boj proti podvodům</t>
  </si>
  <si>
    <t>SR - Program Customs</t>
  </si>
  <si>
    <t>SR - Program Fiscalis</t>
  </si>
  <si>
    <t>SR - Program Pericles IV</t>
  </si>
  <si>
    <t>SR - Kreativní Evropa 2021+</t>
  </si>
  <si>
    <t>SR - Erasmus + 2021+</t>
  </si>
  <si>
    <t>SR - Evropský sbor solidarity</t>
  </si>
  <si>
    <t>SR - Program Občané, rovnost, práva a hodnoty (Citizens, Equality, Rights and Values)</t>
  </si>
  <si>
    <t>SR - Program Spravedlnost  (Justice)</t>
  </si>
  <si>
    <t>SR - Mechanismus civilní ochrany EU</t>
  </si>
  <si>
    <t>SR - Nástroj pro technickou pomoc (TSI)</t>
  </si>
  <si>
    <t>SR - Program v oblasti zdraví (EU4Health) 2021+</t>
  </si>
  <si>
    <t>SR - Program EU pro zaměstnanost a sociální inovace</t>
  </si>
  <si>
    <t>SR - Life 2021+</t>
  </si>
  <si>
    <t>SR - Program rozvoje venkova 2014+ ÚO</t>
  </si>
  <si>
    <t>SR - Azylový, migrační a integrační fond (AMIF) 2021+</t>
  </si>
  <si>
    <t>SR - Fond pro vnitřní bezpečnost (ISF) 2021+</t>
  </si>
  <si>
    <t>SR - Nástroj pro finanční podporu správy hranic a víz (BMVI)</t>
  </si>
  <si>
    <t>SR - Nástroj pro finanční podporu vybavení pro celní kontroly</t>
  </si>
  <si>
    <t>SR - Nástroj pro sousedství a rozvojovou a mezinárodní spolupráci (NDICI)</t>
  </si>
  <si>
    <t>SR - Evropský obranný fond</t>
  </si>
  <si>
    <t>SR - Evropský fond pro přizpůsobení se globalizaci 2021+</t>
  </si>
  <si>
    <t>SR - Jiné EU 2021+</t>
  </si>
  <si>
    <t>SR - Jiné EU - Frontex 2021+</t>
  </si>
  <si>
    <t>SR - Jiné EU - EMCDDA/EUDA 2021+</t>
  </si>
  <si>
    <t>SR - Jiné EU - EUIPO 2021+</t>
  </si>
  <si>
    <t>SR - Úvěrový nástroj pro veřejný sektor JTM - grantová část</t>
  </si>
  <si>
    <t>SR - Strategický plán SZP - Rozvoj venkova 2021+ ÚO</t>
  </si>
  <si>
    <t>SR - NPO - zápůjčka Digitální služby občanům a firmám</t>
  </si>
  <si>
    <t>SR - NPO - zápůjčka Digitální systémy veřejné správy</t>
  </si>
  <si>
    <t>SR - NPO - zápůjčka NPO Digitální ekonomika a společnost, inovativní start-upy a nové technologie</t>
  </si>
  <si>
    <t>SR - NPO - zápůjčka Digitální transformace podniků</t>
  </si>
  <si>
    <t>SR - NPO - zápůjčka Dostupné bydlení komponenta 2.10</t>
  </si>
  <si>
    <t>SR - NPO - DPH a další výdaje komponenta 1.1 zápůjčka Digitální služby občanům a firmám</t>
  </si>
  <si>
    <t>SR - NPO - DPH a další výdaje komponenta 1.2 zápůjčka Digitální systémy veřejné správy</t>
  </si>
  <si>
    <t>SR - NPO - DPH a další výdaje komponenta 1.5 zápůjčka Digitální transformace podniků</t>
  </si>
  <si>
    <t>SR - NPO - DPH a další výdaje komponenta 2.10 zápůjčka Dostupné bydlení</t>
  </si>
  <si>
    <t>EU - PHARE</t>
  </si>
  <si>
    <t>EU - ISPA</t>
  </si>
  <si>
    <t>EU - SAPARD</t>
  </si>
  <si>
    <t>EU - OP rozvoj venkova a multifunkčního zemědělství</t>
  </si>
  <si>
    <t>EU - Horizontální plán rozvoje venkova</t>
  </si>
  <si>
    <t>EU - Společný regionální operační program</t>
  </si>
  <si>
    <t>EU - OP průmysl a podnikání</t>
  </si>
  <si>
    <t>EU - OP infrastruktura</t>
  </si>
  <si>
    <t>EU - OP rozvoj lidských zdrojů</t>
  </si>
  <si>
    <t>EU - Fond soudržnosti (Kohezní fond)</t>
  </si>
  <si>
    <t>EU - Fond soudržnosti - Technická pomoc</t>
  </si>
  <si>
    <t>EU - Jednotný programový dokument pro cíl 2</t>
  </si>
  <si>
    <t>EU - Jednotný programový dokument pro cíl 3</t>
  </si>
  <si>
    <t>EU - Program Iniciativy Společenství Interreg IIIA</t>
  </si>
  <si>
    <t>EU - Program iniciativy společenství interreg IIIB</t>
  </si>
  <si>
    <t>EU - Program iniciativy společenství interreg IIIC</t>
  </si>
  <si>
    <t>EU - Program iniciativy společenství ESPON</t>
  </si>
  <si>
    <t>EU - Program iniciativy společenství INTERACT</t>
  </si>
  <si>
    <t>EU - Iniciativa společenství EQUAL</t>
  </si>
  <si>
    <t>EU - Twinning</t>
  </si>
  <si>
    <t>EU - Fond solidarity</t>
  </si>
  <si>
    <t>EU - Transition facility</t>
  </si>
  <si>
    <t>EU - Jiné programy/projekty EU</t>
  </si>
  <si>
    <t>EU - Komunitární programy</t>
  </si>
  <si>
    <t>EU - Přímé platby zemědělců</t>
  </si>
  <si>
    <t>EU - Přímé platby zemědělcům</t>
  </si>
  <si>
    <t>EU - Společná organizace trhu - mimo včely</t>
  </si>
  <si>
    <t>EU - Společná organizace trhu - včely</t>
  </si>
  <si>
    <t>EU - Program rozvoje venkova</t>
  </si>
  <si>
    <t>EU - OP Rybářství</t>
  </si>
  <si>
    <t>EU - OP Podnikání a inovace</t>
  </si>
  <si>
    <t>EU - OP Výzkum a vývoj pro inovace</t>
  </si>
  <si>
    <t>EU - OP Vzdělávání pro konkurenceschopnost</t>
  </si>
  <si>
    <t>EU - OP Lidské zdroje a zaměstnanost</t>
  </si>
  <si>
    <t>EU - Integrovaný operační program</t>
  </si>
  <si>
    <t>EU - OP Technická pomoc - MMR</t>
  </si>
  <si>
    <t>EU - OP Technická pomoc - Auditní orgán</t>
  </si>
  <si>
    <t>EU - OP Technická pomoc - Platební a certifikační orgán</t>
  </si>
  <si>
    <t>EU - OP Technická pomoc - Pověřené auditní subjekty</t>
  </si>
  <si>
    <t>EU - OP Technická pomoc - CKB AFCOS</t>
  </si>
  <si>
    <t>EU - Regionální operační programy</t>
  </si>
  <si>
    <t>EU - OP Praha Konkurenceschopnost</t>
  </si>
  <si>
    <t>EU - OP Praha Adaptabilita</t>
  </si>
  <si>
    <t>EU - OP Přeshraniční spolupráce pro cíl EÚS - MMR</t>
  </si>
  <si>
    <t>EU - OP Přeshraniční spolupráce pro cíl EÚS ČR - Bavorsko</t>
  </si>
  <si>
    <t>EU - OP Přeshraniční spolupráce pro cíl EÚS ČR - Polsko</t>
  </si>
  <si>
    <t>EU - OP Přeshraniční spolupráce pro cíl EÚS ČR - Rakousko</t>
  </si>
  <si>
    <t>EU - OP Přeshraniční spolupráce pro cíl EÚS ČR - Slovensko</t>
  </si>
  <si>
    <t>EU - OP Přeshraniční spolupráce pro cíl EÚS ČR - Sasko</t>
  </si>
  <si>
    <t>EU - OP Meziregionální spolupráce pro cíl EÚS</t>
  </si>
  <si>
    <t>EU - OP Nadnárodní spolupráce pro cíl EÚS</t>
  </si>
  <si>
    <t>EU - OP ESPON pro cíl EÚS</t>
  </si>
  <si>
    <t>EU - OP INTERACT pro cíl EÚS</t>
  </si>
  <si>
    <t>EU - Jiné programy/projekty EU - EURES/T</t>
  </si>
  <si>
    <t>EU - Jiné programy/projekty EU - EMCDDA</t>
  </si>
  <si>
    <t>EU - Jiné programy/projekty EU - Veterinární opatření</t>
  </si>
  <si>
    <t>EU - Jiné programy/projekty EU - Evropská migrační síť</t>
  </si>
  <si>
    <t>EU - Jiné programy/projekty EU - IEE/CA</t>
  </si>
  <si>
    <t>EU - Jiné programy/projekty EU - Samostatné granty EK</t>
  </si>
  <si>
    <t>EU - Jiné programy/projekty EU - Dunajská strategie</t>
  </si>
  <si>
    <t>EU - Jiné programy/projekty EU - Konference, semináře</t>
  </si>
  <si>
    <t>EU - KP Progress</t>
  </si>
  <si>
    <t>EU - KP LLP</t>
  </si>
  <si>
    <t>EU - KP Life+</t>
  </si>
  <si>
    <t>EU - KP PEPPOL (CIP)</t>
  </si>
  <si>
    <t>EU - KP CIP</t>
  </si>
  <si>
    <t>EU - KP Connect</t>
  </si>
  <si>
    <t>EU - KP Easyway</t>
  </si>
  <si>
    <t>EU - KP IRIS EUROPE II</t>
  </si>
  <si>
    <t>EU - KP Dálnice D47 (TEN-T)</t>
  </si>
  <si>
    <t>EU - KP Eurostar</t>
  </si>
  <si>
    <t>EU - KP Občanská spravedlnost, Civil Justice</t>
  </si>
  <si>
    <t>EU - KP Trestní spravedlnost, Crime Justice</t>
  </si>
  <si>
    <t>EU - KP CIPS</t>
  </si>
  <si>
    <t>EU - KP Prevention and Fight against Crime</t>
  </si>
  <si>
    <t>EU - KP Leonardo da Vinci</t>
  </si>
  <si>
    <t>EU - KP Kooperační program s EUIPO</t>
  </si>
  <si>
    <t>EU - KP Evropa pro občany</t>
  </si>
  <si>
    <t>EU - KP Statistický program ES</t>
  </si>
  <si>
    <t>EU - KP Erasmus</t>
  </si>
  <si>
    <t>EU - KP Babel</t>
  </si>
  <si>
    <t>EU - KP eContentPlus</t>
  </si>
  <si>
    <t>EU - KP Stork (CIP)</t>
  </si>
  <si>
    <t>EU - Solidarita a řízení migračních toků EUF</t>
  </si>
  <si>
    <t>EU - Solidarita a řízení migračních toků ENF</t>
  </si>
  <si>
    <t>EU - Solidarita a řízení migračních toků FVH</t>
  </si>
  <si>
    <t>EU - Solidarita a řízení migračních toků EIF</t>
  </si>
  <si>
    <t>EU - KP Euroguidance</t>
  </si>
  <si>
    <t>EU - KP Bologna Experts</t>
  </si>
  <si>
    <t>EU - KP Eurydice</t>
  </si>
  <si>
    <t>EU - KP Mládež v akci</t>
  </si>
  <si>
    <t>EU - KP Eurodesk</t>
  </si>
  <si>
    <t>EU - KP IRIS EUROPE III</t>
  </si>
  <si>
    <t>EU - KP HeERO</t>
  </si>
  <si>
    <t>EU - KP INWAPO</t>
  </si>
  <si>
    <t>EU - KP ATIS4ALL</t>
  </si>
  <si>
    <t>EU - KP GEN6</t>
  </si>
  <si>
    <t>EU - KP ISEC</t>
  </si>
  <si>
    <t>EU - KP Spolupráce v oblasti dopravního zpravodajství</t>
  </si>
  <si>
    <t>EU - KP Fond pro vnitřní bezpečnost</t>
  </si>
  <si>
    <t>EU - KP Azylový a migrační fond</t>
  </si>
  <si>
    <t>EU - KP ICT PSP</t>
  </si>
  <si>
    <t>EU - KP Justice</t>
  </si>
  <si>
    <t>EU - KP Rights, Equality and Citizenship</t>
  </si>
  <si>
    <t>EU - KP Tempus</t>
  </si>
  <si>
    <t>EU - KP Customs 2013</t>
  </si>
  <si>
    <t>EU - KP Hercule</t>
  </si>
  <si>
    <t>EU - KP Grundtvig</t>
  </si>
  <si>
    <t>EU - KP 2. akční program v oblasti zdraví</t>
  </si>
  <si>
    <t>EU - KP Civilní ochrana</t>
  </si>
  <si>
    <t>EU - Twinning out</t>
  </si>
  <si>
    <t>EU - OP Doprava - ERDF</t>
  </si>
  <si>
    <t>EU - OP Doprava - CF</t>
  </si>
  <si>
    <t>EU - OP Životní prostředí - ERDF</t>
  </si>
  <si>
    <t>EU - OP Životní prostředí - CF</t>
  </si>
  <si>
    <t>FM - EHP/Norsko 1</t>
  </si>
  <si>
    <t>FM - Program švýcarsko-české spolupráce</t>
  </si>
  <si>
    <t>FM - FM EHP/Norsko 2</t>
  </si>
  <si>
    <t>FM - EHP/Norsko 3</t>
  </si>
  <si>
    <t>FM - Program švýcarsko-české spolupráce 2</t>
  </si>
  <si>
    <t>FM - EHP/Norsko 4</t>
  </si>
  <si>
    <t>Prostředky NATO</t>
  </si>
  <si>
    <t>Jiné prostředky ze zahraničí</t>
  </si>
  <si>
    <t>EU - OP Rybářství 2014+</t>
  </si>
  <si>
    <t>EU - OP Podnikání a inovace pro konkurenceschopnost 2014+</t>
  </si>
  <si>
    <t>EU - OP Výzkum,vývoj a vzdělávání 2014+</t>
  </si>
  <si>
    <t>EU - OP Zaměstnanost 2014+</t>
  </si>
  <si>
    <t>EU - OP Doprava - ERDF 2014+</t>
  </si>
  <si>
    <t>EU - OP Doprava - CF 2014+</t>
  </si>
  <si>
    <t>EU - OP Životní prostředí - ERDF2014+</t>
  </si>
  <si>
    <t>EU - OP Životní prostředí - CF 2014+</t>
  </si>
  <si>
    <t>EU - Integrovaný regionální operační program 2014+</t>
  </si>
  <si>
    <t>EU - Integrovaný regionální operační program REACT-EU 2014+</t>
  </si>
  <si>
    <t>EU - OP Praha - pól růstu ČR 2014+</t>
  </si>
  <si>
    <t>EU - OP Technická pomoc - MMR 2014+</t>
  </si>
  <si>
    <t>EU - OP Technická pomoc Auditní orgán 2014+</t>
  </si>
  <si>
    <t>EU - OP Technická pomoc Platební a certifikační orgán 2014+</t>
  </si>
  <si>
    <t>EU - OP Technická pomoc CKB AFCOS 2014+</t>
  </si>
  <si>
    <t>EU - OP Technická pomoc - Ostatní 2014+</t>
  </si>
  <si>
    <t>EU - Programy přeshraniční spolupráce INTERREG V-A TP 2014+</t>
  </si>
  <si>
    <t>EU - Programy přeshraniční spolupráce INTERREG V-A ČR-Pl 2014+</t>
  </si>
  <si>
    <t>EU - Programy přeshraniční spolupráce INTERREG V-A ČR-Sl 2014+</t>
  </si>
  <si>
    <t>EU - Programy přeshraniční spolupráce INTERREG V-A ČR-Rk 2014+</t>
  </si>
  <si>
    <t>EU - Programy přeshraniční spolupráce INTERREG V-A ČR-Bv 2014+</t>
  </si>
  <si>
    <t>EU - Programy přeshraniční spolupráce INTERREG V-A ČR-Ss 2014+</t>
  </si>
  <si>
    <t>EU - OP nadnárodní spolupráce - Technická pomoc 2014+</t>
  </si>
  <si>
    <t>EU - OP nadnárodní spolupráce Central Europe 2014+</t>
  </si>
  <si>
    <t>EU - OP nadnárodní spolupráce Danube 2014+</t>
  </si>
  <si>
    <t>EU - OP meziregionální spolupráce 2014+</t>
  </si>
  <si>
    <t>EU - Jiné EU 2014+</t>
  </si>
  <si>
    <t>EU - Jiné EU - Fond pro vnitřní bezpečnost 2014+</t>
  </si>
  <si>
    <t>EU - Jiné EU - Azylový a migrační fond 2014+</t>
  </si>
  <si>
    <t>EU - Jiné EU - Operační program Potravinové a materiální pomoci 2014+</t>
  </si>
  <si>
    <t>EU - Jiné EU - Evropský fond pro přizpůsobení se globalizaci 2014+</t>
  </si>
  <si>
    <t>EU - Jiné EU - zahraniční rozvojová spolupráce s EK 2014+</t>
  </si>
  <si>
    <t>EU - KP - Nástroj pro propojení Evropy 2014+</t>
  </si>
  <si>
    <t>EU - KP- Crocodile 2014+</t>
  </si>
  <si>
    <t>EU - KP COSME</t>
  </si>
  <si>
    <t>EU - KP Horizont 2020</t>
  </si>
  <si>
    <t>EU - KP Program pro zaměstnanost a sociální inovace (EASI)</t>
  </si>
  <si>
    <t>EU - KP Customs 2020</t>
  </si>
  <si>
    <t>EU - KP Erasmus +</t>
  </si>
  <si>
    <t>EU - KP 3. Akční program v oblasti zdraví</t>
  </si>
  <si>
    <t>EU - Program ELENA (Horizont 2020)</t>
  </si>
  <si>
    <t>EU-Program rozvoje venkova 2014+ EURI</t>
  </si>
  <si>
    <t>EU - Program rozvoje venkova 2014+</t>
  </si>
  <si>
    <t>EU - Přímé platby zemědělcům 2014+</t>
  </si>
  <si>
    <t>EU - Společná organizace trhu - mimo včely 2014+</t>
  </si>
  <si>
    <t>EU - Společná organizace trhu - včely 2014+</t>
  </si>
  <si>
    <t>EU - OP Spravedlivá transformace</t>
  </si>
  <si>
    <t>EU - OP Rybářství 2021+</t>
  </si>
  <si>
    <t>EU - OP Technologie a aplikace pro konkurenceschopnost</t>
  </si>
  <si>
    <t>EU - OP Jan Amos Komenský</t>
  </si>
  <si>
    <t>EU - OP Zaměstnanost plus 2021+</t>
  </si>
  <si>
    <t>EU - OP Doprava - ERDF 2021+</t>
  </si>
  <si>
    <t>EU - OP Doprava - CF 2021+</t>
  </si>
  <si>
    <t>EU - OP Životní prostředí - ERDF 2021+</t>
  </si>
  <si>
    <t>EU - OP Životní prostředí - CF 2021+</t>
  </si>
  <si>
    <t>EU - Integrovaný regionální operační program 2021+</t>
  </si>
  <si>
    <t>EU - OP Technická pomoc - MMR 2021+</t>
  </si>
  <si>
    <t>EU - OP Technická pomoc Auditní orgán 2021+</t>
  </si>
  <si>
    <t>EU - OP Technická pomoc Platební orgán 2021+</t>
  </si>
  <si>
    <t>EU - OP Technická pomoc CKB AFCOS 2021+</t>
  </si>
  <si>
    <t>EU - OP Technická pomoc - Ostatní 2021+</t>
  </si>
  <si>
    <t>EU - Programy přeshraniční spolupráce INTERREG VI-A TP 2021+</t>
  </si>
  <si>
    <t>EU - Program přeshraniční spolupráce INTERREG VI-A ČR-Pl 2021+</t>
  </si>
  <si>
    <t>EU - Program přeshraniční spolupráce INTERREG VI-A ČR-Sl 2021+</t>
  </si>
  <si>
    <t>EU - Program přeshraniční spolupráce INTERREG VI-A ČR-Rk 2021+</t>
  </si>
  <si>
    <t>EU - Program přeshraniční spolupráce INTERREG VI-A ČR-Bv 2021+</t>
  </si>
  <si>
    <t>EU - Program přeshraniční spolupráce INTERREG VI-A ČR-Ss 2021+</t>
  </si>
  <si>
    <t>EU - Programy nadnárodní spolupráce - Technická pomoc 2021+</t>
  </si>
  <si>
    <t>EU - Program nadnárodní spolupráce Central Europe 2021+</t>
  </si>
  <si>
    <t>EU - Program nadnárodní spolupráce Danube 2021+</t>
  </si>
  <si>
    <t>EU - Programy meziregionální spolupráce 2021+</t>
  </si>
  <si>
    <t>EU - OP Azylového, migračního a integračního fondu (OP AMIF)</t>
  </si>
  <si>
    <t>EU - OP Fondu pro vnitřní bezpečnost (OP ISF)</t>
  </si>
  <si>
    <t>EU - OP Nástroje pro finanční podporu správy hranic a víz (OP BMVI)</t>
  </si>
  <si>
    <t>EU - Strategický plán SZP - Rozvoj venkova 2023+</t>
  </si>
  <si>
    <t>EU - Strategický plán SZP - Přímé platby 2023+</t>
  </si>
  <si>
    <t>EU - Strategický plán SZP - SOT mimo včely 2023+</t>
  </si>
  <si>
    <t>EU - Strategický plán SZP - SOT včely 2023+</t>
  </si>
  <si>
    <t>EU - SOT - mimo Strategický plán 2023+</t>
  </si>
  <si>
    <t>EU - BAR - rezerva na vyrovnání se s důsledky Brexitu</t>
  </si>
  <si>
    <t>EU - Horizont Evropa</t>
  </si>
  <si>
    <t>EU - Program digitální Evropa</t>
  </si>
  <si>
    <t>EU - Program pro jednotný trh - veterinární programy pro nákazy zvířat a zoonózy</t>
  </si>
  <si>
    <t>EU - Program pro jednotný trh - Statistický program ES 2021+</t>
  </si>
  <si>
    <t>EU - Program pro jednotný trh - Cosme</t>
  </si>
  <si>
    <t>EU - Nástroj pro propojení Evropy (CEF) 2021+</t>
  </si>
  <si>
    <t>EU - Národní plán obnovy - Nástroj pro oživení a odolnosti (RRF)</t>
  </si>
  <si>
    <t>EU - NPO - grant Digitální služby občanům a firmám</t>
  </si>
  <si>
    <t>EU - NPO - grant Digitální systémy veřejné správy</t>
  </si>
  <si>
    <t>EU - NPO Digitální vysokokapacitní sítě</t>
  </si>
  <si>
    <t>EU - NPO - grant Digitální ekonomika a společnost, inovativní start-upy a nové technologie</t>
  </si>
  <si>
    <t>EU - NPO - grant Digitální transformace podniků</t>
  </si>
  <si>
    <t>EU - NPO Zrychlení a digitalizace stavebního řízení</t>
  </si>
  <si>
    <t>EU - NPO Digitální transformace veřejné správy</t>
  </si>
  <si>
    <t>EU - NPO - grant Dostupné bydlení komponenta 2.10</t>
  </si>
  <si>
    <t>EU - NPO Udržitelná doprava</t>
  </si>
  <si>
    <t>EU - NPO Snižování spotřeby energie ve veřejném sektoru</t>
  </si>
  <si>
    <t>EU - NPO Přechod na čistší zdroje energie</t>
  </si>
  <si>
    <t>EU - NPO Čistá mobilita</t>
  </si>
  <si>
    <t>EU - NPO Renovace budov a ochrana ovzduší</t>
  </si>
  <si>
    <t>EU - NPO Ochrana přírody a adaptace na změnu klimatu</t>
  </si>
  <si>
    <t>EU - NPO Cirkulární ekonomika, recyklace a průmyslová voda</t>
  </si>
  <si>
    <t>EU - NPO Revitalizace území se starou stavební zátěží</t>
  </si>
  <si>
    <t>EU - NPO Podpora biodiverzity a boj se suchem</t>
  </si>
  <si>
    <t>EU - NPO Inovace ve vzdělávání v kontextu digitalizace</t>
  </si>
  <si>
    <t>EU - NPO Adaptace školních programů</t>
  </si>
  <si>
    <t>EU - NPO Modernizace služeb zaměstnanosti a rozvoj trhu práce</t>
  </si>
  <si>
    <t>EU - NPO Systémová podpora veřejných investic</t>
  </si>
  <si>
    <t>EU - NPO Nové kvazikapitálové nástroje na podporu podnikání, rozvoj ČMZRB v roli národní rozvojové banky</t>
  </si>
  <si>
    <t>EU - NPO Protikorupční reformy</t>
  </si>
  <si>
    <t>EU - NPO Zvýšení efektivity výkonu veřejné správy</t>
  </si>
  <si>
    <t>EU - NPO Rozvoj kulturního a kreativního odvětví</t>
  </si>
  <si>
    <t>EU - NPO Excelentní výzkum a vývoj ve zdravotnictví</t>
  </si>
  <si>
    <t>EU - NPO Podpora výzkumu a vývoje v podnicích a zavádění inovací do podnikové praxe</t>
  </si>
  <si>
    <t>EU - NPO Strategicky řízený a mezinárodně konkurenceschopný ekosystém výzkumu, vývoje a inovací</t>
  </si>
  <si>
    <t>EU - NPO Zvýšení odolnosti systému zdravotní péče</t>
  </si>
  <si>
    <t>EU - NPO Národní plán na posílení onkologické prevence a péče</t>
  </si>
  <si>
    <t>EU - NPO Infrastruktura pro obnovitelné zdroje energie a elektrizační soustava (REPowerEU)</t>
  </si>
  <si>
    <t>EU - NPO Podpora decentralizace a digitalizace odvětví  energetiky (REPowerEU)</t>
  </si>
  <si>
    <t>EU - NPO Komplexní reforma poradenství týkajícího se renovační vlny v ČR (REPowerEU)</t>
  </si>
  <si>
    <t>EU - NPO Přizpůsobení škol - Podpora zelených dovedností a udržitelnosti na vysokých školách (REPowerEU)</t>
  </si>
  <si>
    <t>EU - NPO Dekarbonizace silniční dopravy  (REPowerEU)</t>
  </si>
  <si>
    <t>EU - NPO Elektrifikace železniční dopravy (REPowerEU)</t>
  </si>
  <si>
    <t>EU - NPO Zjednodušení povolovacích řízení v oblasti životního prostředí a vymezení oblastí pro rozvoj obnovitelných zdrojů energie (REPowerEU)</t>
  </si>
  <si>
    <t>EU - Modernizační fond</t>
  </si>
  <si>
    <t>EU - Kosmický program Unie</t>
  </si>
  <si>
    <t>EU - Program EU pro boj proti podvodům</t>
  </si>
  <si>
    <t>EU - Program Customs</t>
  </si>
  <si>
    <t>EU - Program Fiscalis</t>
  </si>
  <si>
    <t>EU - Program Pericles IV</t>
  </si>
  <si>
    <t>EU - Kreativní Evropa 2021+</t>
  </si>
  <si>
    <t>EU - Erasmus + 2021+</t>
  </si>
  <si>
    <t>EU - Evropský sbor solidarity</t>
  </si>
  <si>
    <t>EU - Program Občané, rovnost, práva a hodnoty (Citizens, Equality, Rights and Values)</t>
  </si>
  <si>
    <t>EU - Program Spravedlnost  (Justice)</t>
  </si>
  <si>
    <t>EU - Mechanismus civilní ochrany EU</t>
  </si>
  <si>
    <t>EU - Nástroj pro technickou pomoc (TSI)</t>
  </si>
  <si>
    <t>EU - Program v oblasti zdraví (EU4Health) 2021+</t>
  </si>
  <si>
    <t>EU - Program EU pro zaměstnanost a sociální inovace</t>
  </si>
  <si>
    <t>EU - Life 2021+</t>
  </si>
  <si>
    <t>EU - Azylový, migrační a integrační fond (AMIF) 2021+</t>
  </si>
  <si>
    <t>EU - Fond pro vnitřní bezpečnost (ISF) 2021+</t>
  </si>
  <si>
    <t>EU - Nástroj pro finanční podporu správy hranic a víz (BMVI)</t>
  </si>
  <si>
    <t>EU - Nástroj pro finanční podporu vybavení pro celní kontroly</t>
  </si>
  <si>
    <t>EU - Nástroj pro sousedství a rozvojovou a mezinárodní spolupráci (NDICI)</t>
  </si>
  <si>
    <t>EU - Evropský obranný fond</t>
  </si>
  <si>
    <t>EU - Evropský fond pro přizpůsobení se globalizaci 2021+</t>
  </si>
  <si>
    <t>EU - Jiné EU 2021+</t>
  </si>
  <si>
    <t>EU - Jiné EU - Frontex 2021+</t>
  </si>
  <si>
    <t>EU - Jiné EU - EMCDDA/EUDA 2021+</t>
  </si>
  <si>
    <t>EU - Jiné EU - EUIPO 2021+</t>
  </si>
  <si>
    <t>EU - Úvěrový nástroj pro veřejný sektor JTM - grantová část</t>
  </si>
  <si>
    <t>EU - Strategický plán SZP - Rozvoj venkova 2021+ ÚO</t>
  </si>
  <si>
    <t>Nástroj</t>
  </si>
  <si>
    <t>Platnost od</t>
  </si>
  <si>
    <t>Platnost do</t>
  </si>
  <si>
    <t>Rozp.</t>
  </si>
  <si>
    <t>Plat.styk</t>
  </si>
  <si>
    <t>Relev.RISPR</t>
  </si>
  <si>
    <t>Datum poř.</t>
  </si>
  <si>
    <t>Dat.změny</t>
  </si>
  <si>
    <t>X</t>
  </si>
  <si>
    <t>Projekt</t>
  </si>
  <si>
    <r>
      <t xml:space="preserve">Název projektu
</t>
    </r>
    <r>
      <rPr>
        <b/>
        <i/>
        <sz val="8"/>
        <color rgb="FF00B050"/>
        <rFont val="Arial"/>
        <family val="2"/>
        <charset val="238"/>
      </rPr>
      <t>nepovinné pole, vyplní se např. v případě potřeby odlišit 2 různé projekty se stejným nástrojem</t>
    </r>
  </si>
  <si>
    <t>Nadnárodní spolupráce DANUBE 2021</t>
  </si>
  <si>
    <t>Interreg DANUBE - PilotInnCities</t>
  </si>
  <si>
    <t>Celkový objem vč. motivace</t>
  </si>
  <si>
    <r>
      <t xml:space="preserve">Prostředky na platy SR
</t>
    </r>
    <r>
      <rPr>
        <b/>
        <i/>
        <sz val="8"/>
        <color rgb="FFFF0000"/>
        <rFont val="Arial"/>
        <family val="2"/>
        <charset val="238"/>
      </rPr>
      <t>vyplnit objem prostředků na celé Kč</t>
    </r>
  </si>
  <si>
    <t xml:space="preserve">Kmenoví zaměstnanci (přepočet na úvazky a celorok) </t>
  </si>
  <si>
    <t xml:space="preserve">Kmenoví zaměstnanci (plat plně SR) - motivace/odměny (fyzické osoby) 
</t>
  </si>
  <si>
    <t xml:space="preserve">Jednorázové navýšení (přepočet na úvazky a celorok) </t>
  </si>
  <si>
    <t>Prostředky na platy ČR ze SR</t>
  </si>
  <si>
    <t xml:space="preserve">Motivace/odměny ČR ze SR (plat plně SR) </t>
  </si>
  <si>
    <t>Celkem spolufinancování ze SR</t>
  </si>
  <si>
    <t>Celkem kryto příjmy z rozpočtu EU/FM</t>
  </si>
  <si>
    <r>
      <rPr>
        <b/>
        <sz val="10"/>
        <color theme="1"/>
        <rFont val="Arial"/>
        <family val="2"/>
        <charset val="238"/>
      </rPr>
      <t>Stav rozpočtu</t>
    </r>
    <r>
      <rPr>
        <b/>
        <sz val="10"/>
        <color rgb="FFFF0000"/>
        <rFont val="Arial"/>
        <family val="2"/>
        <charset val="238"/>
      </rPr>
      <t xml:space="preserve">
</t>
    </r>
    <r>
      <rPr>
        <b/>
        <i/>
        <sz val="8"/>
        <color rgb="FFFF0000"/>
        <rFont val="Arial"/>
        <family val="2"/>
        <charset val="238"/>
      </rPr>
      <t>vybrat z rozbalovací nabídky ↓</t>
    </r>
  </si>
  <si>
    <t>Kapitola</t>
  </si>
  <si>
    <t>Prostředky na platy SR</t>
  </si>
  <si>
    <t>Motivace SR</t>
  </si>
  <si>
    <t>OPPP/OON SR</t>
  </si>
  <si>
    <t>Celkem SR vč. motivace</t>
  </si>
  <si>
    <t>Celkový objem bez motivace</t>
  </si>
  <si>
    <t>Název projektu</t>
  </si>
  <si>
    <t>Název úřadu</t>
  </si>
  <si>
    <t>Typ administrativních kapacit</t>
  </si>
  <si>
    <t>Stav rozpočtu</t>
  </si>
  <si>
    <r>
      <rPr>
        <b/>
        <sz val="11"/>
        <rFont val="Arial"/>
        <family val="2"/>
        <charset val="238"/>
      </rPr>
      <t xml:space="preserve">Kapitola </t>
    </r>
    <r>
      <rPr>
        <b/>
        <sz val="10"/>
        <rFont val="Arial"/>
        <family val="2"/>
        <charset val="238"/>
      </rPr>
      <t xml:space="preserve">
</t>
    </r>
    <r>
      <rPr>
        <b/>
        <i/>
        <sz val="9"/>
        <color rgb="FFFF0000"/>
        <rFont val="Arial"/>
        <family val="2"/>
        <charset val="238"/>
      </rPr>
      <t>vybrat z rozbalovací nabídky →</t>
    </r>
  </si>
  <si>
    <t>Sumarizace dle úřadu:</t>
  </si>
  <si>
    <r>
      <t xml:space="preserve">Průměrná hodinová sazba OPPP/OON
</t>
    </r>
    <r>
      <rPr>
        <b/>
        <i/>
        <sz val="8"/>
        <color rgb="FF00B050"/>
        <rFont val="Arial"/>
        <family val="2"/>
        <charset val="238"/>
      </rPr>
      <t>doplní se automaticky</t>
    </r>
  </si>
  <si>
    <t>OPPP/OON Průměrná hodinová sazba</t>
  </si>
  <si>
    <t>OPPP/OON Počet hodin za rok</t>
  </si>
  <si>
    <t xml:space="preserve">Celkem motivace/odměny </t>
  </si>
  <si>
    <t/>
  </si>
  <si>
    <t xml:space="preserve">Průměrný plat se uvádí po zaokrouhlení v celých číslech (bez desetinných míst). </t>
  </si>
  <si>
    <t>Přepočtený počet zaměstnanců se uvádí v zaokrouhlení na 2 desetinná místa. Fyzický počet se uvádí v číslech celých.</t>
  </si>
  <si>
    <r>
      <t>1)</t>
    </r>
    <r>
      <rPr>
        <sz val="11"/>
        <rFont val="Arial"/>
        <family val="2"/>
        <charset val="238"/>
      </rPr>
      <t xml:space="preserve"> Uvede se návrh přepočteného počtu zaměstnanců (</t>
    </r>
    <r>
      <rPr>
        <b/>
        <sz val="11"/>
        <rFont val="Arial"/>
        <family val="2"/>
        <charset val="238"/>
      </rPr>
      <t>zohlednění úvazků i přepočtu na celorok</t>
    </r>
    <r>
      <rPr>
        <sz val="11"/>
        <rFont val="Arial"/>
        <family val="2"/>
        <charset val="238"/>
      </rPr>
      <t>), kteří se podílejí na implementaci či realizaci programů/projektů EU/FM, to bez vazby na každoroční jednorázové navyšování/snižování. Jde o kmenové zaměstnance OSS/PO, kteří po ukončení projektů, maximálně programového období kapitole zůstanou k dispozici.</t>
    </r>
  </si>
  <si>
    <r>
      <t xml:space="preserve">Kmenoví zaměstnanci 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i/>
        <sz val="8"/>
        <color rgb="FFFF0000"/>
        <rFont val="Arial"/>
        <family val="2"/>
        <charset val="238"/>
      </rPr>
      <t>uvést přepočtené úvazky na 2 des. místa</t>
    </r>
  </si>
  <si>
    <r>
      <t xml:space="preserve">jednorázové navýšení </t>
    </r>
    <r>
      <rPr>
        <b/>
        <vertAlign val="superscript"/>
        <sz val="10"/>
        <color theme="1"/>
        <rFont val="Arial"/>
        <family val="2"/>
        <charset val="238"/>
      </rPr>
      <t>3)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i/>
        <sz val="8"/>
        <color rgb="FFFF0000"/>
        <rFont val="Arial"/>
        <family val="2"/>
        <charset val="238"/>
      </rPr>
      <t>uvést přepočtené úvazky na 2 des. místa</t>
    </r>
  </si>
  <si>
    <r>
      <t xml:space="preserve">Kmenoví zaměstnanci (plat plně SR) - motivace/odměny (fyzické osoby) 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i/>
        <sz val="9"/>
        <color rgb="FFFF0000"/>
        <rFont val="Arial"/>
        <family val="2"/>
        <charset val="238"/>
      </rPr>
      <t xml:space="preserve">uvést fyzické úvazky 
</t>
    </r>
  </si>
  <si>
    <t>Kmenoví zaměstnanci</t>
  </si>
  <si>
    <t>Zaměstnanci motivace</t>
  </si>
  <si>
    <t>Jednorázové navýšení</t>
  </si>
  <si>
    <t>Kmenoví + jednorázoví zaměstnanci</t>
  </si>
  <si>
    <t>Šedé buňky - znamená nerelevantní (nevyplňuje se)</t>
  </si>
  <si>
    <r>
      <t xml:space="preserve">2) </t>
    </r>
    <r>
      <rPr>
        <sz val="11"/>
        <rFont val="Arial"/>
        <family val="2"/>
        <charset val="238"/>
      </rPr>
      <t xml:space="preserve">Uvede se návrh objemu </t>
    </r>
    <r>
      <rPr>
        <b/>
        <sz val="11"/>
        <rFont val="Arial"/>
        <family val="2"/>
        <charset val="238"/>
      </rPr>
      <t>prostředků</t>
    </r>
    <r>
      <rPr>
        <sz val="11"/>
        <rFont val="Arial"/>
        <family val="2"/>
        <charset val="238"/>
      </rPr>
      <t xml:space="preserve"> a </t>
    </r>
    <r>
      <rPr>
        <b/>
        <sz val="11"/>
        <rFont val="Arial"/>
        <family val="2"/>
        <charset val="238"/>
      </rPr>
      <t>fyzického počtu</t>
    </r>
    <r>
      <rPr>
        <sz val="11"/>
        <rFont val="Arial"/>
        <family val="2"/>
        <charset val="238"/>
      </rPr>
      <t xml:space="preserve"> zaměstnanců, jejichž plat je plně hrazen ze státního rozpočtu (národní prostředky) a zároveň součástí osobních nákladů je finanční motivace dle usnesení vlády č. 444/2014, finanční motivace a odměny z jiných nadnárodních zdrojů podle zvláštního předpisu. </t>
    </r>
    <r>
      <rPr>
        <b/>
        <sz val="11"/>
        <color rgb="FFFF0000"/>
        <rFont val="Arial"/>
        <family val="2"/>
        <charset val="238"/>
      </rPr>
      <t>MOTIVACE NOVĚ NENÍ PŘIČTENA DO OBJEMU PROSTŘEDKŮ NA PLATY SR A EU, JE EVIDOVÁNA SAMOSTATNĚ, ALE JE SOUČÁSTÍ SUMÁRNÍCH OBJEMŮ PROSTŘEDKŮ.</t>
    </r>
    <r>
      <rPr>
        <sz val="11"/>
        <rFont val="Arial"/>
        <family val="2"/>
        <charset val="238"/>
      </rPr>
      <t xml:space="preserve">
</t>
    </r>
  </si>
  <si>
    <t>Prostředky na platy organizačních složek státu a náklady na platy příspěvkových organizací uvede správce kapitoly v Kč (bez desetinných míst) v návaznosti na IISSP.</t>
  </si>
  <si>
    <t xml:space="preserve">Prostředky na ostatní platby za provedenou práci/ostatní osobní náklady (OPPP/OON) organizačních složek státu a příspěvkových organizací uvede správce kapitoly v Kč (bez desetinných míst) v návaznosti na IISSP. </t>
  </si>
  <si>
    <r>
      <t xml:space="preserve">Motivace/odměny SR 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</t>
    </r>
    <r>
      <rPr>
        <b/>
        <i/>
        <sz val="9"/>
        <color rgb="FF7030A0"/>
        <rFont val="Arial"/>
        <family val="2"/>
        <charset val="238"/>
      </rPr>
      <t>(není součástí prostředků na platy)</t>
    </r>
    <r>
      <rPr>
        <b/>
        <i/>
        <sz val="9"/>
        <color rgb="FFFF0000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i/>
        <sz val="8"/>
        <color rgb="FFFF0000"/>
        <rFont val="Arial"/>
        <family val="2"/>
        <charset val="238"/>
      </rPr>
      <t>vyplnit objem prostředků na celé Kč</t>
    </r>
  </si>
  <si>
    <t>Součet z OPPP/OON Počet hodin za rok</t>
  </si>
  <si>
    <t>5 + 6 + 7</t>
  </si>
  <si>
    <t>8 + 9 + 10</t>
  </si>
  <si>
    <t>5 + 8</t>
  </si>
  <si>
    <t>7 + 10</t>
  </si>
  <si>
    <t>čísla sloupců</t>
  </si>
  <si>
    <t>čísla sloupců -&gt;</t>
  </si>
  <si>
    <t>Formulář č. 9/4 (příloha č. 9 k vyhlášce 133/2013 Sb.)</t>
  </si>
  <si>
    <t>Vysvětlivky k formuláři č. 9/4  (příloha č. 9 k vyhlášce č. 133/2013 Sb.)</t>
  </si>
  <si>
    <t>2+4</t>
  </si>
  <si>
    <t>Součet z jednorázoví a kmenoví zaměstnanci</t>
  </si>
  <si>
    <r>
      <t xml:space="preserve">Prostředky na platy EU/FM
</t>
    </r>
    <r>
      <rPr>
        <b/>
        <i/>
        <sz val="8"/>
        <color rgb="FFFF0000"/>
        <rFont val="Arial"/>
        <family val="2"/>
        <charset val="238"/>
      </rPr>
      <t>vyplnit objem prostředků na celé Kč</t>
    </r>
  </si>
  <si>
    <r>
      <t xml:space="preserve">Motivace/odměny EU/FM 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</t>
    </r>
    <r>
      <rPr>
        <b/>
        <i/>
        <sz val="10"/>
        <color rgb="FF7030A0"/>
        <rFont val="Arial"/>
        <family val="2"/>
        <charset val="238"/>
      </rPr>
      <t>(není součástí prostředků na platy)</t>
    </r>
    <r>
      <rPr>
        <b/>
        <i/>
        <sz val="8"/>
        <color rgb="FFFF0000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i/>
        <sz val="8"/>
        <color rgb="FFFF0000"/>
        <rFont val="Arial"/>
        <family val="2"/>
        <charset val="238"/>
      </rPr>
      <t>vyplnit objem prostředků na celé Kč</t>
    </r>
  </si>
  <si>
    <r>
      <t xml:space="preserve">OPPP/OON EU/FM
</t>
    </r>
    <r>
      <rPr>
        <b/>
        <i/>
        <sz val="8"/>
        <color rgb="FFFF0000"/>
        <rFont val="Arial"/>
        <family val="2"/>
        <charset val="238"/>
      </rPr>
      <t>vyplnit objem prostředků na celé Kč</t>
    </r>
  </si>
  <si>
    <t>Celkem EU/FM vč. motivace</t>
  </si>
  <si>
    <t>Prostředky na platy EU/FM</t>
  </si>
  <si>
    <t>Motivace EU/FM</t>
  </si>
  <si>
    <t>OPPP/OON EU/FM</t>
  </si>
  <si>
    <t>Prostředky na platy kryto z EU/FM</t>
  </si>
  <si>
    <t>Motivace/odměny kryto z EU/FM (plat plně SR)</t>
  </si>
  <si>
    <t>OPPP/OON kryto z EU/FM</t>
  </si>
  <si>
    <t>Procento financování z EU/FM (bez motivace)</t>
  </si>
  <si>
    <t>Součet z OPPP/OON kryto z EU/FM</t>
  </si>
  <si>
    <t>Součet z Prostředky na platy kryto z EU/FM</t>
  </si>
  <si>
    <t>Součet z Motivace/odměny kryto z EU/FM (plat plně SR)</t>
  </si>
  <si>
    <t xml:space="preserve">Součet z Průměrná roční motivace </t>
  </si>
  <si>
    <t>Součet z Průměrný měsíční plat</t>
  </si>
  <si>
    <t>6+9</t>
  </si>
  <si>
    <t xml:space="preserve">Součet z Celkem motivace/odměny </t>
  </si>
  <si>
    <r>
      <t xml:space="preserve">OPPP/OON - počet hodin/rok
</t>
    </r>
    <r>
      <rPr>
        <b/>
        <i/>
        <sz val="8"/>
        <color rgb="FFFF0000"/>
        <rFont val="Arial"/>
        <family val="2"/>
        <charset val="238"/>
      </rPr>
      <t>při výběru položky 502* ve sloupci H se automaticky podbarví oranžově, po vyplnění zmizí</t>
    </r>
  </si>
  <si>
    <r>
      <t>3)</t>
    </r>
    <r>
      <rPr>
        <sz val="11"/>
        <rFont val="Arial"/>
        <family val="2"/>
        <charset val="238"/>
      </rPr>
      <t xml:space="preserve"> Uvede se návrh přepočteného počtu zaměstnanců (</t>
    </r>
    <r>
      <rPr>
        <b/>
        <sz val="11"/>
        <rFont val="Arial"/>
        <family val="2"/>
        <charset val="238"/>
      </rPr>
      <t>zohlednění úvazků i přepočtu na celorok</t>
    </r>
    <r>
      <rPr>
        <sz val="11"/>
        <rFont val="Arial"/>
        <family val="2"/>
        <charset val="238"/>
      </rPr>
      <t xml:space="preserve">), kteří se podílejí na implementaci či realizaci programů/projektů EU/FM a to s vazbou na každoroční jednorázové navyšování/snižování. Nejde o kmenové zaměstnance, resp. místa, která automaticky kapitole zůstanou v rozpočtovém parametru a systemizaci po ukončení programového období. </t>
    </r>
  </si>
  <si>
    <r>
      <t>Poznámky</t>
    </r>
    <r>
      <rPr>
        <b/>
        <sz val="11"/>
        <rFont val="Arial"/>
        <family val="2"/>
        <charset val="238"/>
      </rPr>
      <t xml:space="preserve">: </t>
    </r>
  </si>
  <si>
    <t>OSTATNÍ PERSONÁLNÍ KAPACITY - Zaměstnanci realizující jednotlivé programy/projekty EU/FM vyjma zaměstnanců uvedených v administrativních kapacitách.</t>
  </si>
  <si>
    <t>NÁSTROJ (kód) - Nástrojové třídění podle vyhlášky č. 412/2021 Sb., o rozpočtové skladbě, ve znění pozdějších předpisů.</t>
  </si>
  <si>
    <t>ADMINISTRATIVNÍ PERSONÁLNÍ KAPACITY - Zaměstnanci řídicích, auditních a koordinačních orgánů či jiných implementačních struktur programů/fondů EU a finančních mechanismů.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</si>
</sst>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  <numFmt numFmtId="165" formatCode="_-* #,##0\ &quot;Kč&quot;_-;\-* #,##0\ &quot;Kč&quot;_-;_-* &quot;-&quot;??\ &quot;Kč&quot;_-;_-@_-"/>
    <numFmt numFmtId="166" formatCode="#,##0\ &quot;Kč&quot;"/>
    <numFmt numFmtId="167" formatCode="#,##0.00_ ;\-#,##0.00\ "/>
    <numFmt numFmtId="168" formatCode="00000"/>
    <numFmt numFmtId="169" formatCode="_-* #,##0\ _K_č_-;\-* #,##0\ _K_č_-;_-* &quot;-&quot;??\ _K_č_-;_-@_-"/>
    <numFmt numFmtId="177" formatCode="#,##0"/>
    <numFmt numFmtId="178" formatCode="0.00"/>
  </numFmts>
  <fonts count="3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CE"/>
      <family val="2"/>
    </font>
    <font>
      <sz val="10"/>
      <name val="Times New Roman CE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i/>
      <sz val="8"/>
      <color rgb="FF00B05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color theme="1"/>
      <name val="Calibri"/>
      <family val="2"/>
    </font>
    <font>
      <sz val="11"/>
      <color theme="1"/>
      <name val="Arial"/>
      <family val="2"/>
      <charset val="238"/>
    </font>
    <font>
      <b/>
      <i/>
      <u val="single"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9"/>
      <color rgb="FF7030A0"/>
      <name val="Arial"/>
      <family val="2"/>
      <charset val="238"/>
    </font>
    <font>
      <b/>
      <i/>
      <sz val="10"/>
      <color rgb="FF7030A0"/>
      <name val="Arial"/>
      <family val="2"/>
      <charset val="238"/>
    </font>
    <font>
      <sz val="9"/>
      <color theme="1"/>
      <name val="Arial"/>
      <family val="2"/>
      <charset val="238"/>
    </font>
    <font>
      <b/>
      <u val="single"/>
      <sz val="11"/>
      <color theme="1"/>
      <name val="Arial"/>
      <family val="2"/>
      <charset val="238"/>
    </font>
    <font>
      <b/>
      <u val="single"/>
      <sz val="9"/>
      <color theme="1"/>
      <name val="Arial"/>
      <family val="2"/>
      <charset val="238"/>
    </font>
    <font>
      <u val="single"/>
      <sz val="10"/>
      <color theme="1"/>
      <name val="Arial"/>
      <family val="2"/>
      <charset val="238"/>
    </font>
    <font>
      <b/>
      <u val="single"/>
      <sz val="11"/>
      <name val="Arial"/>
      <family val="2"/>
      <charset val="238"/>
    </font>
  </fonts>
  <fills count="15">
    <fill>
      <patternFill/>
    </fill>
    <fill>
      <patternFill patternType="gray125"/>
    </fill>
    <fill>
      <patternFill patternType="solid">
        <fgColor theme="4" tint="0.399980008602142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09994000196456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0003623962"/>
        <bgColor indexed="64"/>
      </patternFill>
    </fill>
    <fill>
      <patternFill patternType="solid">
        <fgColor theme="9" tint="0.599960029125214"/>
        <bgColor indexed="64"/>
      </patternFill>
    </fill>
    <fill>
      <patternFill patternType="solid">
        <fgColor theme="4" tint="0.799950003623962"/>
        <bgColor indexed="64"/>
      </patternFill>
    </fill>
    <fill>
      <patternFill patternType="solid">
        <fgColor theme="5" tint="0.599960029125214"/>
        <bgColor indexed="64"/>
      </patternFill>
    </fill>
    <fill>
      <patternFill patternType="solid">
        <fgColor theme="4" tint="0.599960029125214"/>
        <bgColor indexed="64"/>
      </patternFill>
    </fill>
    <fill>
      <patternFill patternType="solid">
        <fgColor theme="8" tint="0.599960029125214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theme="4" tint="0.399980008602142"/>
      </top>
      <bottom style="thin">
        <color theme="4" tint="0.399980008602142"/>
      </bottom>
    </border>
    <border>
      <left style="thin">
        <color theme="4" tint="0.399980008602142"/>
      </left>
      <right/>
      <top style="thin">
        <color theme="4" tint="0.399980008602142"/>
      </top>
      <bottom style="thin">
        <color theme="4" tint="0.399980008602142"/>
      </bottom>
    </border>
    <border>
      <left style="thin">
        <color theme="4" tint="0.399980008602142"/>
      </left>
      <right/>
      <top style="medium">
        <color auto="1"/>
      </top>
      <bottom/>
    </border>
    <border>
      <left style="thin">
        <color theme="4" tint="0.399980008602142"/>
      </left>
      <right/>
      <top style="thin">
        <color theme="4" tint="0.399980008602142"/>
      </top>
      <bottom/>
    </border>
    <border>
      <left/>
      <right/>
      <top style="thin">
        <color theme="4" tint="0.399980008602142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/>
      <top/>
      <bottom/>
    </border>
    <border>
      <left/>
      <right style="thin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</borders>
  <cellStyleXfs count="2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365">
    <xf numFmtId="0" fontId="0" fillId="0" borderId="0" xfId="0"/>
    <xf numFmtId="0" fontId="20" fillId="0" borderId="1" xfId="22" applyFont="1" applyBorder="1" applyAlignment="1" applyProtection="1">
      <alignment horizontal="left" vertical="center" wrapText="1"/>
      <protection locked="0"/>
    </xf>
    <xf numFmtId="0" fontId="20" fillId="0" borderId="2" xfId="22" applyFont="1" applyBorder="1" applyAlignment="1" applyProtection="1">
      <alignment horizontal="left" vertical="center" wrapText="1"/>
      <protection locked="0"/>
    </xf>
    <xf numFmtId="0" fontId="17" fillId="0" borderId="3" xfId="22" applyFont="1" applyBorder="1" applyAlignment="1" applyProtection="1">
      <alignment horizontal="left" vertical="center" wrapText="1"/>
      <protection locked="0"/>
    </xf>
    <xf numFmtId="0" fontId="17" fillId="0" borderId="4" xfId="22" applyFont="1" applyBorder="1" applyAlignment="1" applyProtection="1">
      <alignment horizontal="left" vertical="center" wrapText="1"/>
      <protection locked="0"/>
    </xf>
    <xf numFmtId="0" fontId="17" fillId="0" borderId="5" xfId="22" applyFont="1" applyBorder="1" applyAlignment="1" applyProtection="1">
      <alignment horizontal="left" vertical="center" wrapText="1"/>
      <protection locked="0"/>
    </xf>
    <xf numFmtId="0" fontId="30" fillId="0" borderId="6" xfId="22" applyFont="1" applyBorder="1" applyAlignment="1" applyProtection="1">
      <alignment horizontal="left" wrapText="1"/>
      <protection locked="0"/>
    </xf>
    <xf numFmtId="0" fontId="30" fillId="0" borderId="1" xfId="22" applyFont="1" applyBorder="1" applyAlignment="1" applyProtection="1">
      <alignment horizontal="left" wrapText="1"/>
      <protection locked="0"/>
    </xf>
    <xf numFmtId="0" fontId="30" fillId="0" borderId="2" xfId="22" applyFont="1" applyBorder="1" applyAlignment="1" applyProtection="1">
      <alignment horizontal="left" wrapText="1"/>
      <protection locked="0"/>
    </xf>
    <xf numFmtId="0" fontId="17" fillId="0" borderId="7" xfId="22" applyFont="1" applyBorder="1" applyAlignment="1" applyProtection="1">
      <alignment horizontal="left" vertical="center" wrapText="1"/>
      <protection locked="0"/>
    </xf>
    <xf numFmtId="0" fontId="17" fillId="0" borderId="8" xfId="22" applyFont="1" applyBorder="1" applyAlignment="1" applyProtection="1">
      <alignment horizontal="left" vertical="center" wrapText="1"/>
      <protection locked="0"/>
    </xf>
    <xf numFmtId="0" fontId="17" fillId="0" borderId="9" xfId="22" applyFont="1" applyBorder="1" applyAlignment="1" applyProtection="1">
      <alignment horizontal="left" vertical="center" wrapText="1"/>
      <protection locked="0"/>
    </xf>
    <xf numFmtId="0" fontId="17" fillId="0" borderId="6" xfId="22" applyFont="1" applyBorder="1" applyAlignment="1" applyProtection="1">
      <alignment horizontal="left" vertical="center" wrapText="1"/>
      <protection locked="0"/>
    </xf>
    <xf numFmtId="0" fontId="17" fillId="0" borderId="1" xfId="22" applyFont="1" applyBorder="1" applyAlignment="1" applyProtection="1">
      <alignment horizontal="left" vertical="center" wrapText="1"/>
      <protection locked="0"/>
    </xf>
    <xf numFmtId="0" fontId="17" fillId="0" borderId="2" xfId="22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0" fillId="0" borderId="0" xfId="0" applyFont="1"/>
    <xf numFmtId="3" fontId="6" fillId="0" borderId="1" xfId="0" applyNumberFormat="1" applyFont="1" applyBorder="1"/>
    <xf numFmtId="1" fontId="0" fillId="0" borderId="0" xfId="0" applyNumberFormat="1" applyFont="1"/>
    <xf numFmtId="49" fontId="0" fillId="0" borderId="0" xfId="0" applyNumberFormat="1" applyFont="1" applyAlignment="1">
      <alignment wrapText="1"/>
    </xf>
    <xf numFmtId="3" fontId="7" fillId="0" borderId="0" xfId="0" applyNumberFormat="1" applyFont="1"/>
    <xf numFmtId="0" fontId="0" fillId="2" borderId="0" xfId="0" applyFont="1" applyFill="1" applyAlignment="1">
      <alignment horizontal="center"/>
    </xf>
    <xf numFmtId="0" fontId="0" fillId="0" borderId="0" xfId="0" applyFont="1"/>
    <xf numFmtId="0" fontId="6" fillId="3" borderId="10" xfId="23" applyFont="1" applyFill="1" applyBorder="1" applyAlignment="1" applyProtection="1">
      <alignment horizontal="center" vertical="center" wrapText="1"/>
      <protection hidden="1"/>
    </xf>
    <xf numFmtId="0" fontId="6" fillId="4" borderId="11" xfId="22" applyFont="1" applyFill="1" applyBorder="1" applyAlignment="1" applyProtection="1">
      <alignment horizontal="center" vertical="center" wrapText="1"/>
      <protection hidden="1"/>
    </xf>
    <xf numFmtId="0" fontId="6" fillId="3" borderId="12" xfId="22" applyFont="1" applyFill="1" applyBorder="1" applyAlignment="1" applyProtection="1">
      <alignment horizontal="center" vertical="center" wrapText="1"/>
      <protection hidden="1"/>
    </xf>
    <xf numFmtId="0" fontId="6" fillId="3" borderId="11" xfId="22" applyFont="1" applyFill="1" applyBorder="1" applyAlignment="1" applyProtection="1">
      <alignment horizontal="center" vertical="center" wrapText="1"/>
      <protection hidden="1"/>
    </xf>
    <xf numFmtId="0" fontId="6" fillId="3" borderId="13" xfId="23" applyFont="1" applyFill="1" applyBorder="1" applyAlignment="1" applyProtection="1">
      <alignment horizontal="center" vertical="center" wrapText="1"/>
      <protection hidden="1"/>
    </xf>
    <xf numFmtId="0" fontId="0" fillId="0" borderId="0" xfId="24" applyAlignment="1">
      <alignment vertical="top"/>
      <protection/>
    </xf>
    <xf numFmtId="0" fontId="12" fillId="5" borderId="0" xfId="24" applyFont="1" applyFill="1" applyAlignment="1">
      <alignment vertical="top"/>
      <protection/>
    </xf>
    <xf numFmtId="168" fontId="0" fillId="0" borderId="0" xfId="24" applyNumberFormat="1" applyAlignment="1">
      <alignment vertical="top"/>
      <protection/>
    </xf>
    <xf numFmtId="14" fontId="0" fillId="0" borderId="0" xfId="24" applyNumberFormat="1" applyAlignment="1">
      <alignment vertical="top"/>
      <protection/>
    </xf>
    <xf numFmtId="0" fontId="8" fillId="3" borderId="12" xfId="23" applyFont="1" applyFill="1" applyBorder="1" applyAlignment="1" applyProtection="1">
      <alignment horizontal="center" vertical="center" wrapText="1"/>
      <protection hidden="1"/>
    </xf>
    <xf numFmtId="0" fontId="6" fillId="3" borderId="11" xfId="23" applyFont="1" applyFill="1" applyBorder="1" applyAlignment="1" applyProtection="1">
      <alignment horizontal="center" vertical="center" wrapText="1"/>
      <protection hidden="1"/>
    </xf>
    <xf numFmtId="0" fontId="6" fillId="3" borderId="12" xfId="23" applyFont="1" applyFill="1" applyBorder="1" applyAlignment="1" applyProtection="1">
      <alignment horizontal="center" vertical="center" wrapText="1"/>
      <protection hidden="1"/>
    </xf>
    <xf numFmtId="0" fontId="6" fillId="3" borderId="14" xfId="23" applyFont="1" applyFill="1" applyBorder="1" applyAlignment="1" applyProtection="1">
      <alignment horizontal="center" vertical="center" wrapText="1"/>
      <protection hidden="1"/>
    </xf>
    <xf numFmtId="0" fontId="6" fillId="3" borderId="15" xfId="23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wrapText="1"/>
      <protection locked="0"/>
    </xf>
    <xf numFmtId="0" fontId="13" fillId="0" borderId="0" xfId="0" applyFont="1"/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/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20" applyNumberFormat="1" applyFont="1" applyProtection="1">
      <protection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8" fillId="6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>
      <alignment horizontal="center" wrapText="1"/>
    </xf>
    <xf numFmtId="3" fontId="6" fillId="0" borderId="11" xfId="0" applyNumberFormat="1" applyFont="1" applyBorder="1" applyAlignment="1" applyProtection="1">
      <alignment horizontal="center" vertical="center"/>
      <protection hidden="1"/>
    </xf>
    <xf numFmtId="169" fontId="6" fillId="0" borderId="11" xfId="0" applyNumberFormat="1" applyFont="1" applyBorder="1" applyAlignment="1" applyProtection="1">
      <alignment horizontal="center" vertical="center"/>
      <protection hidden="1"/>
    </xf>
    <xf numFmtId="169" fontId="6" fillId="0" borderId="13" xfId="0" applyNumberFormat="1" applyFont="1" applyBorder="1" applyAlignment="1" applyProtection="1">
      <alignment horizontal="center" vertical="center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7" borderId="13" xfId="0" applyFont="1" applyFill="1" applyBorder="1" applyAlignment="1" applyProtection="1">
      <alignment horizontal="center" vertical="center" wrapText="1"/>
      <protection hidden="1"/>
    </xf>
    <xf numFmtId="0" fontId="0" fillId="3" borderId="0" xfId="0" applyFont="1" applyFill="1" applyAlignment="1">
      <alignment wrapText="1"/>
    </xf>
    <xf numFmtId="0" fontId="7" fillId="0" borderId="16" xfId="0" applyFont="1" applyBorder="1" applyAlignment="1" applyProtection="1">
      <alignment vertical="center"/>
      <protection hidden="1"/>
    </xf>
    <xf numFmtId="0" fontId="7" fillId="0" borderId="17" xfId="0" applyFont="1" applyBorder="1" applyAlignment="1" applyProtection="1">
      <alignment vertical="center" wrapText="1"/>
      <protection hidden="1"/>
    </xf>
    <xf numFmtId="0" fontId="6" fillId="8" borderId="18" xfId="0" applyFont="1" applyFill="1" applyBorder="1" applyAlignment="1" applyProtection="1">
      <alignment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168" fontId="7" fillId="0" borderId="17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7" fillId="0" borderId="20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horizontal="right" vertical="center"/>
      <protection hidden="1"/>
    </xf>
    <xf numFmtId="3" fontId="7" fillId="9" borderId="22" xfId="27" applyNumberFormat="1" applyFont="1" applyFill="1" applyBorder="1" applyAlignment="1" applyProtection="1">
      <alignment vertical="center"/>
      <protection hidden="1"/>
    </xf>
    <xf numFmtId="4" fontId="7" fillId="9" borderId="1" xfId="0" applyNumberFormat="1" applyFont="1" applyFill="1" applyBorder="1" applyAlignment="1" applyProtection="1">
      <alignment vertical="center"/>
      <protection hidden="1"/>
    </xf>
    <xf numFmtId="4" fontId="7" fillId="9" borderId="6" xfId="0" applyNumberFormat="1" applyFont="1" applyFill="1" applyBorder="1" applyAlignment="1" applyProtection="1">
      <alignment vertical="center"/>
      <protection hidden="1"/>
    </xf>
    <xf numFmtId="164" fontId="7" fillId="10" borderId="22" xfId="27" applyNumberFormat="1" applyFont="1" applyFill="1" applyBorder="1" applyAlignment="1" applyProtection="1">
      <alignment vertical="center"/>
      <protection hidden="1"/>
    </xf>
    <xf numFmtId="164" fontId="7" fillId="10" borderId="1" xfId="27" applyNumberFormat="1" applyFont="1" applyFill="1" applyBorder="1" applyAlignment="1" applyProtection="1">
      <alignment vertical="center"/>
      <protection hidden="1"/>
    </xf>
    <xf numFmtId="164" fontId="7" fillId="10" borderId="6" xfId="27" applyNumberFormat="1" applyFont="1" applyFill="1" applyBorder="1" applyAlignment="1" applyProtection="1">
      <alignment vertical="center"/>
      <protection hidden="1"/>
    </xf>
    <xf numFmtId="164" fontId="7" fillId="11" borderId="2" xfId="27" applyNumberFormat="1" applyFont="1" applyFill="1" applyBorder="1" applyAlignment="1" applyProtection="1">
      <alignment vertical="center"/>
      <protection hidden="1"/>
    </xf>
    <xf numFmtId="164" fontId="7" fillId="11" borderId="1" xfId="27" applyNumberFormat="1" applyFont="1" applyFill="1" applyBorder="1" applyAlignment="1" applyProtection="1">
      <alignment vertical="center"/>
      <protection hidden="1"/>
    </xf>
    <xf numFmtId="164" fontId="7" fillId="11" borderId="23" xfId="27" applyNumberFormat="1" applyFont="1" applyFill="1" applyBorder="1" applyAlignment="1" applyProtection="1">
      <alignment vertical="center"/>
      <protection hidden="1"/>
    </xf>
    <xf numFmtId="164" fontId="6" fillId="0" borderId="16" xfId="0" applyNumberFormat="1" applyFont="1" applyBorder="1" applyAlignment="1" applyProtection="1">
      <alignment vertical="center" wrapText="1"/>
      <protection hidden="1"/>
    </xf>
    <xf numFmtId="3" fontId="6" fillId="0" borderId="17" xfId="0" applyNumberFormat="1" applyFont="1" applyBorder="1" applyAlignment="1" applyProtection="1">
      <alignment vertical="center" wrapText="1"/>
      <protection hidden="1"/>
    </xf>
    <xf numFmtId="3" fontId="6" fillId="0" borderId="21" xfId="0" applyNumberFormat="1" applyFont="1" applyBorder="1" applyAlignment="1" applyProtection="1">
      <alignment vertical="center" wrapText="1"/>
      <protection hidden="1"/>
    </xf>
    <xf numFmtId="3" fontId="7" fillId="0" borderId="24" xfId="0" applyNumberFormat="1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6" fillId="8" borderId="1" xfId="0" applyFont="1" applyFill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168" fontId="7" fillId="0" borderId="1" xfId="0" applyNumberFormat="1" applyFont="1" applyBorder="1" applyAlignment="1" applyProtection="1" quotePrefix="1">
      <alignment horizontal="center" vertical="center"/>
      <protection hidden="1"/>
    </xf>
    <xf numFmtId="0" fontId="7" fillId="0" borderId="23" xfId="0" applyFont="1" applyBorder="1" applyAlignment="1" applyProtection="1">
      <alignment vertical="center" wrapText="1"/>
      <protection hidden="1"/>
    </xf>
    <xf numFmtId="0" fontId="7" fillId="0" borderId="6" xfId="0" applyFont="1" applyBorder="1" applyAlignment="1" applyProtection="1">
      <alignment horizontal="right" vertical="center"/>
      <protection hidden="1"/>
    </xf>
    <xf numFmtId="164" fontId="6" fillId="0" borderId="2" xfId="0" applyNumberFormat="1" applyFont="1" applyBorder="1" applyAlignment="1" applyProtection="1">
      <alignment vertical="center" wrapText="1"/>
      <protection hidden="1"/>
    </xf>
    <xf numFmtId="3" fontId="6" fillId="0" borderId="25" xfId="0" applyNumberFormat="1" applyFont="1" applyBorder="1" applyAlignment="1" applyProtection="1">
      <alignment vertical="center" wrapText="1"/>
      <protection hidden="1"/>
    </xf>
    <xf numFmtId="3" fontId="6" fillId="0" borderId="24" xfId="0" applyNumberFormat="1" applyFont="1" applyBorder="1" applyAlignment="1" applyProtection="1">
      <alignment vertical="center" wrapText="1"/>
      <protection hidden="1"/>
    </xf>
    <xf numFmtId="168" fontId="7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164" fontId="6" fillId="0" borderId="9" xfId="0" applyNumberFormat="1" applyFont="1" applyBorder="1" applyAlignment="1" applyProtection="1">
      <alignment vertical="center" wrapText="1"/>
      <protection hidden="1"/>
    </xf>
    <xf numFmtId="3" fontId="6" fillId="0" borderId="26" xfId="0" applyNumberFormat="1" applyFont="1" applyBorder="1" applyAlignment="1" applyProtection="1">
      <alignment vertical="center" wrapText="1"/>
      <protection hidden="1"/>
    </xf>
    <xf numFmtId="3" fontId="6" fillId="0" borderId="27" xfId="0" applyNumberFormat="1" applyFont="1" applyBorder="1" applyAlignment="1" applyProtection="1">
      <alignment vertical="center" wrapText="1"/>
      <protection hidden="1"/>
    </xf>
    <xf numFmtId="3" fontId="7" fillId="0" borderId="28" xfId="0" applyNumberFormat="1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vertical="center" wrapText="1"/>
      <protection hidden="1" locked="0"/>
    </xf>
    <xf numFmtId="3" fontId="7" fillId="9" borderId="22" xfId="27" applyNumberFormat="1" applyFont="1" applyFill="1" applyBorder="1" applyAlignment="1" applyProtection="1">
      <alignment vertical="center"/>
      <protection locked="0"/>
    </xf>
    <xf numFmtId="4" fontId="7" fillId="9" borderId="1" xfId="0" applyNumberFormat="1" applyFont="1" applyFill="1" applyBorder="1" applyAlignment="1" applyProtection="1">
      <alignment vertical="center"/>
      <protection locked="0"/>
    </xf>
    <xf numFmtId="4" fontId="7" fillId="9" borderId="6" xfId="0" applyNumberFormat="1" applyFont="1" applyFill="1" applyBorder="1" applyAlignment="1" applyProtection="1">
      <alignment vertical="center"/>
      <protection locked="0"/>
    </xf>
    <xf numFmtId="164" fontId="7" fillId="10" borderId="22" xfId="27" applyNumberFormat="1" applyFont="1" applyFill="1" applyBorder="1" applyAlignment="1" applyProtection="1">
      <alignment vertical="center"/>
      <protection locked="0"/>
    </xf>
    <xf numFmtId="164" fontId="7" fillId="10" borderId="1" xfId="27" applyNumberFormat="1" applyFont="1" applyFill="1" applyBorder="1" applyAlignment="1" applyProtection="1">
      <alignment vertical="center"/>
      <protection locked="0"/>
    </xf>
    <xf numFmtId="164" fontId="7" fillId="10" borderId="6" xfId="27" applyNumberFormat="1" applyFont="1" applyFill="1" applyBorder="1" applyAlignment="1" applyProtection="1">
      <alignment vertical="center"/>
      <protection locked="0"/>
    </xf>
    <xf numFmtId="164" fontId="7" fillId="11" borderId="2" xfId="27" applyNumberFormat="1" applyFont="1" applyFill="1" applyBorder="1" applyAlignment="1" applyProtection="1">
      <alignment vertical="center"/>
      <protection locked="0"/>
    </xf>
    <xf numFmtId="164" fontId="7" fillId="11" borderId="1" xfId="27" applyNumberFormat="1" applyFont="1" applyFill="1" applyBorder="1" applyAlignment="1" applyProtection="1">
      <alignment vertical="center"/>
      <protection locked="0"/>
    </xf>
    <xf numFmtId="164" fontId="7" fillId="11" borderId="23" xfId="27" applyNumberFormat="1" applyFont="1" applyFill="1" applyBorder="1" applyAlignment="1" applyProtection="1">
      <alignment vertical="center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hidden="1"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vertical="center" wrapText="1"/>
      <protection hidden="1" locked="0"/>
    </xf>
    <xf numFmtId="0" fontId="7" fillId="0" borderId="6" xfId="0" applyFont="1" applyBorder="1" applyAlignment="1" applyProtection="1">
      <alignment horizontal="right" vertical="center"/>
      <protection locked="0"/>
    </xf>
    <xf numFmtId="168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64" fontId="7" fillId="10" borderId="22" xfId="20" applyNumberFormat="1" applyFont="1" applyFill="1" applyBorder="1" applyAlignment="1" applyProtection="1">
      <alignment vertical="center"/>
      <protection locked="0"/>
    </xf>
    <xf numFmtId="164" fontId="7" fillId="10" borderId="1" xfId="20" applyNumberFormat="1" applyFont="1" applyFill="1" applyBorder="1" applyAlignment="1" applyProtection="1">
      <alignment vertical="center"/>
      <protection locked="0"/>
    </xf>
    <xf numFmtId="164" fontId="7" fillId="10" borderId="6" xfId="20" applyNumberFormat="1" applyFont="1" applyFill="1" applyBorder="1" applyAlignment="1" applyProtection="1">
      <alignment vertical="center"/>
      <protection locked="0"/>
    </xf>
    <xf numFmtId="164" fontId="7" fillId="11" borderId="2" xfId="20" applyNumberFormat="1" applyFont="1" applyFill="1" applyBorder="1" applyAlignment="1" applyProtection="1">
      <alignment vertical="center"/>
      <protection locked="0"/>
    </xf>
    <xf numFmtId="164" fontId="7" fillId="11" borderId="1" xfId="20" applyNumberFormat="1" applyFont="1" applyFill="1" applyBorder="1" applyAlignment="1" applyProtection="1">
      <alignment vertical="center"/>
      <protection locked="0"/>
    </xf>
    <xf numFmtId="164" fontId="7" fillId="11" borderId="23" xfId="20" applyNumberFormat="1" applyFont="1" applyFill="1" applyBorder="1" applyAlignment="1" applyProtection="1">
      <alignment vertical="center"/>
      <protection locked="0"/>
    </xf>
    <xf numFmtId="3" fontId="7" fillId="9" borderId="22" xfId="20" applyNumberFormat="1" applyFont="1" applyFill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168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 wrapText="1"/>
      <protection hidden="1" locked="0"/>
    </xf>
    <xf numFmtId="0" fontId="7" fillId="0" borderId="7" xfId="0" applyFont="1" applyBorder="1" applyAlignment="1" applyProtection="1">
      <alignment horizontal="right" vertical="center"/>
      <protection locked="0"/>
    </xf>
    <xf numFmtId="3" fontId="7" fillId="9" borderId="29" xfId="20" applyNumberFormat="1" applyFont="1" applyFill="1" applyBorder="1" applyAlignment="1" applyProtection="1">
      <alignment vertical="center"/>
      <protection locked="0"/>
    </xf>
    <xf numFmtId="4" fontId="7" fillId="9" borderId="8" xfId="0" applyNumberFormat="1" applyFont="1" applyFill="1" applyBorder="1" applyAlignment="1" applyProtection="1">
      <alignment vertical="center"/>
      <protection locked="0"/>
    </xf>
    <xf numFmtId="4" fontId="7" fillId="9" borderId="7" xfId="0" applyNumberFormat="1" applyFont="1" applyFill="1" applyBorder="1" applyAlignment="1" applyProtection="1">
      <alignment vertical="center"/>
      <protection locked="0"/>
    </xf>
    <xf numFmtId="164" fontId="7" fillId="10" borderId="29" xfId="20" applyNumberFormat="1" applyFont="1" applyFill="1" applyBorder="1" applyAlignment="1" applyProtection="1">
      <alignment vertical="center"/>
      <protection locked="0"/>
    </xf>
    <xf numFmtId="164" fontId="7" fillId="10" borderId="8" xfId="20" applyNumberFormat="1" applyFont="1" applyFill="1" applyBorder="1" applyAlignment="1" applyProtection="1">
      <alignment vertical="center"/>
      <protection locked="0"/>
    </xf>
    <xf numFmtId="164" fontId="7" fillId="10" borderId="7" xfId="20" applyNumberFormat="1" applyFont="1" applyFill="1" applyBorder="1" applyAlignment="1" applyProtection="1">
      <alignment vertical="center"/>
      <protection locked="0"/>
    </xf>
    <xf numFmtId="164" fontId="7" fillId="11" borderId="9" xfId="20" applyNumberFormat="1" applyFont="1" applyFill="1" applyBorder="1" applyAlignment="1" applyProtection="1">
      <alignment vertical="center"/>
      <protection locked="0"/>
    </xf>
    <xf numFmtId="164" fontId="7" fillId="11" borderId="8" xfId="20" applyNumberFormat="1" applyFont="1" applyFill="1" applyBorder="1" applyAlignment="1" applyProtection="1">
      <alignment vertical="center"/>
      <protection locked="0"/>
    </xf>
    <xf numFmtId="164" fontId="7" fillId="11" borderId="30" xfId="20" applyNumberFormat="1" applyFont="1" applyFill="1" applyBorder="1" applyAlignment="1" applyProtection="1">
      <alignment vertical="center"/>
      <protection locked="0"/>
    </xf>
    <xf numFmtId="3" fontId="7" fillId="0" borderId="28" xfId="0" applyNumberFormat="1" applyFont="1" applyBorder="1" applyAlignment="1" applyProtection="1">
      <alignment horizontal="center" vertical="center" wrapText="1"/>
      <protection hidden="1" locked="0"/>
    </xf>
    <xf numFmtId="4" fontId="7" fillId="0" borderId="11" xfId="0" applyNumberFormat="1" applyFont="1" applyBorder="1" applyAlignment="1" applyProtection="1">
      <alignment horizontal="center" vertical="center"/>
      <protection hidden="1"/>
    </xf>
    <xf numFmtId="4" fontId="6" fillId="0" borderId="11" xfId="0" applyNumberFormat="1" applyFont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164" fontId="6" fillId="0" borderId="11" xfId="20" applyNumberFormat="1" applyFont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 wrapText="1"/>
      <protection hidden="1"/>
    </xf>
    <xf numFmtId="164" fontId="6" fillId="7" borderId="11" xfId="2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hidden="1"/>
    </xf>
    <xf numFmtId="0" fontId="0" fillId="11" borderId="31" xfId="0" applyFont="1" applyFill="1" applyBorder="1"/>
    <xf numFmtId="0" fontId="0" fillId="11" borderId="32" xfId="0" applyFont="1" applyFill="1" applyBorder="1"/>
    <xf numFmtId="0" fontId="0" fillId="11" borderId="33" xfId="0" applyFont="1" applyFill="1" applyBorder="1"/>
    <xf numFmtId="0" fontId="0" fillId="11" borderId="18" xfId="0" applyFont="1" applyFill="1" applyBorder="1"/>
    <xf numFmtId="3" fontId="0" fillId="11" borderId="18" xfId="0" applyNumberFormat="1" applyFont="1" applyFill="1" applyBorder="1"/>
    <xf numFmtId="49" fontId="0" fillId="11" borderId="18" xfId="0" applyNumberFormat="1" applyFont="1" applyFill="1" applyBorder="1"/>
    <xf numFmtId="1" fontId="0" fillId="11" borderId="18" xfId="0" applyNumberFormat="1" applyFont="1" applyFill="1" applyBorder="1" applyAlignment="1">
      <alignment horizontal="center"/>
    </xf>
    <xf numFmtId="4" fontId="0" fillId="11" borderId="18" xfId="0" applyNumberFormat="1" applyFont="1" applyFill="1" applyBorder="1"/>
    <xf numFmtId="9" fontId="0" fillId="11" borderId="18" xfId="21" applyNumberFormat="1" applyFont="1" applyFill="1" applyBorder="1" applyAlignment="1">
      <alignment horizontal="center"/>
    </xf>
    <xf numFmtId="1" fontId="0" fillId="11" borderId="18" xfId="21" applyNumberFormat="1" applyFont="1" applyFill="1" applyBorder="1" applyAlignment="1">
      <alignment horizontal="center"/>
    </xf>
    <xf numFmtId="0" fontId="0" fillId="0" borderId="34" xfId="0" applyFont="1" applyBorder="1"/>
    <xf numFmtId="0" fontId="0" fillId="0" borderId="35" xfId="0" applyFont="1" applyBorder="1"/>
    <xf numFmtId="3" fontId="0" fillId="0" borderId="35" xfId="0" applyNumberFormat="1" applyFont="1" applyBorder="1"/>
    <xf numFmtId="49" fontId="0" fillId="0" borderId="35" xfId="0" applyNumberFormat="1" applyFont="1" applyBorder="1"/>
    <xf numFmtId="1" fontId="0" fillId="0" borderId="35" xfId="0" applyNumberFormat="1" applyFont="1" applyBorder="1" applyAlignment="1">
      <alignment horizontal="center"/>
    </xf>
    <xf numFmtId="4" fontId="0" fillId="0" borderId="35" xfId="0" applyNumberFormat="1" applyFont="1" applyBorder="1"/>
    <xf numFmtId="9" fontId="0" fillId="0" borderId="35" xfId="21" applyNumberFormat="1" applyFont="1" applyBorder="1" applyAlignment="1">
      <alignment horizontal="center"/>
    </xf>
    <xf numFmtId="1" fontId="0" fillId="0" borderId="35" xfId="21" applyNumberFormat="1" applyFont="1" applyBorder="1" applyAlignment="1">
      <alignment horizontal="center"/>
    </xf>
    <xf numFmtId="0" fontId="0" fillId="11" borderId="34" xfId="0" applyFont="1" applyFill="1" applyBorder="1"/>
    <xf numFmtId="0" fontId="0" fillId="11" borderId="35" xfId="0" applyFont="1" applyFill="1" applyBorder="1"/>
    <xf numFmtId="3" fontId="0" fillId="11" borderId="35" xfId="0" applyNumberFormat="1" applyFont="1" applyFill="1" applyBorder="1"/>
    <xf numFmtId="49" fontId="0" fillId="11" borderId="35" xfId="0" applyNumberFormat="1" applyFont="1" applyFill="1" applyBorder="1"/>
    <xf numFmtId="1" fontId="0" fillId="11" borderId="35" xfId="0" applyNumberFormat="1" applyFont="1" applyFill="1" applyBorder="1" applyAlignment="1">
      <alignment horizontal="center"/>
    </xf>
    <xf numFmtId="4" fontId="0" fillId="11" borderId="35" xfId="0" applyNumberFormat="1" applyFont="1" applyFill="1" applyBorder="1"/>
    <xf numFmtId="9" fontId="0" fillId="11" borderId="35" xfId="21" applyNumberFormat="1" applyFont="1" applyFill="1" applyBorder="1" applyAlignment="1">
      <alignment horizontal="center"/>
    </xf>
    <xf numFmtId="1" fontId="0" fillId="11" borderId="35" xfId="21" applyNumberFormat="1" applyFont="1" applyFill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11" borderId="35" xfId="0" applyFont="1" applyFill="1" applyBorder="1" applyAlignment="1">
      <alignment horizontal="center"/>
    </xf>
    <xf numFmtId="3" fontId="0" fillId="11" borderId="31" xfId="0" applyNumberFormat="1" applyFont="1" applyFill="1" applyBorder="1"/>
    <xf numFmtId="49" fontId="0" fillId="11" borderId="31" xfId="0" applyNumberFormat="1" applyFont="1" applyFill="1" applyBorder="1"/>
    <xf numFmtId="0" fontId="0" fillId="11" borderId="31" xfId="0" applyFont="1" applyFill="1" applyBorder="1" applyAlignment="1">
      <alignment horizontal="center"/>
    </xf>
    <xf numFmtId="4" fontId="0" fillId="11" borderId="31" xfId="0" applyNumberFormat="1" applyFont="1" applyFill="1" applyBorder="1"/>
    <xf numFmtId="1" fontId="0" fillId="11" borderId="31" xfId="0" applyNumberFormat="1" applyFont="1" applyFill="1" applyBorder="1" applyAlignment="1">
      <alignment horizontal="center"/>
    </xf>
    <xf numFmtId="9" fontId="0" fillId="11" borderId="31" xfId="21" applyNumberFormat="1" applyFont="1" applyFill="1" applyBorder="1" applyAlignment="1">
      <alignment horizontal="center"/>
    </xf>
    <xf numFmtId="1" fontId="0" fillId="11" borderId="31" xfId="21" applyNumberFormat="1" applyFont="1" applyFill="1" applyBorder="1" applyAlignment="1">
      <alignment horizontal="center"/>
    </xf>
    <xf numFmtId="0" fontId="4" fillId="2" borderId="36" xfId="22" applyNumberFormat="1" applyFont="1" applyFill="1" applyBorder="1" applyAlignment="1">
      <alignment horizontal="center" vertical="center" wrapText="1"/>
      <protection/>
    </xf>
    <xf numFmtId="0" fontId="4" fillId="2" borderId="14" xfId="22" applyNumberFormat="1" applyFont="1" applyFill="1" applyBorder="1" applyAlignment="1">
      <alignment horizontal="center" vertical="center" wrapText="1"/>
      <protection/>
    </xf>
    <xf numFmtId="0" fontId="4" fillId="2" borderId="36" xfId="23" applyNumberFormat="1" applyFont="1" applyFill="1" applyBorder="1" applyAlignment="1">
      <alignment horizontal="center" vertical="center" wrapText="1"/>
      <protection/>
    </xf>
    <xf numFmtId="0" fontId="4" fillId="2" borderId="14" xfId="23" applyNumberFormat="1" applyFont="1" applyFill="1" applyBorder="1" applyAlignment="1">
      <alignment horizontal="center" vertical="center" wrapText="1"/>
      <protection/>
    </xf>
    <xf numFmtId="0" fontId="4" fillId="12" borderId="36" xfId="23" applyNumberFormat="1" applyFont="1" applyFill="1" applyBorder="1" applyAlignment="1">
      <alignment horizontal="center" vertical="center" wrapText="1"/>
      <protection/>
    </xf>
    <xf numFmtId="0" fontId="4" fillId="12" borderId="14" xfId="23" applyNumberFormat="1" applyFont="1" applyFill="1" applyBorder="1" applyAlignment="1">
      <alignment horizontal="center" vertical="center" wrapText="1"/>
      <protection/>
    </xf>
    <xf numFmtId="0" fontId="4" fillId="10" borderId="36" xfId="23" applyNumberFormat="1" applyFont="1" applyFill="1" applyBorder="1" applyAlignment="1">
      <alignment horizontal="center" vertical="center" wrapText="1"/>
      <protection/>
    </xf>
    <xf numFmtId="0" fontId="4" fillId="10" borderId="14" xfId="23" applyNumberFormat="1" applyFont="1" applyFill="1" applyBorder="1" applyAlignment="1">
      <alignment horizontal="center" vertical="center" wrapText="1"/>
      <protection/>
    </xf>
    <xf numFmtId="0" fontId="4" fillId="13" borderId="36" xfId="23" applyNumberFormat="1" applyFont="1" applyFill="1" applyBorder="1" applyAlignment="1">
      <alignment horizontal="center" vertical="center" wrapText="1"/>
      <protection/>
    </xf>
    <xf numFmtId="0" fontId="4" fillId="13" borderId="14" xfId="23" applyNumberFormat="1" applyFont="1" applyFill="1" applyBorder="1" applyAlignment="1">
      <alignment horizontal="center" vertical="center" wrapText="1"/>
      <protection/>
    </xf>
    <xf numFmtId="0" fontId="4" fillId="4" borderId="36" xfId="23" applyNumberFormat="1" applyFont="1" applyFill="1" applyBorder="1" applyAlignment="1">
      <alignment horizontal="center" vertical="center" wrapText="1"/>
      <protection/>
    </xf>
    <xf numFmtId="0" fontId="4" fillId="4" borderId="14" xfId="23" applyNumberFormat="1" applyFont="1" applyFill="1" applyBorder="1" applyAlignment="1">
      <alignment horizontal="center" vertical="center" wrapText="1"/>
      <protection/>
    </xf>
    <xf numFmtId="0" fontId="17" fillId="0" borderId="0" xfId="0" applyFont="1" applyAlignment="1" applyProtection="1">
      <alignment vertical="center"/>
      <protection hidden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7" fillId="0" borderId="16" xfId="0" applyFont="1" applyBorder="1" applyAlignment="1" applyProtection="1">
      <alignment vertical="center"/>
      <protection hidden="1" locked="0"/>
    </xf>
    <xf numFmtId="0" fontId="7" fillId="0" borderId="17" xfId="0" applyFont="1" applyBorder="1" applyAlignment="1" applyProtection="1">
      <alignment vertical="center" wrapText="1"/>
      <protection hidden="1" locked="0"/>
    </xf>
    <xf numFmtId="0" fontId="7" fillId="0" borderId="2" xfId="0" applyFont="1" applyBorder="1" applyAlignment="1" applyProtection="1">
      <alignment vertical="center"/>
      <protection hidden="1" locked="0"/>
    </xf>
    <xf numFmtId="0" fontId="7" fillId="0" borderId="1" xfId="0" applyFont="1" applyBorder="1" applyAlignment="1" applyProtection="1">
      <alignment vertical="center" wrapText="1"/>
      <protection hidden="1" locked="0"/>
    </xf>
    <xf numFmtId="0" fontId="6" fillId="8" borderId="1" xfId="0" applyFont="1" applyFill="1" applyBorder="1" applyAlignment="1" applyProtection="1">
      <alignment vertical="center" wrapText="1"/>
      <protection hidden="1" locked="0"/>
    </xf>
    <xf numFmtId="0" fontId="6" fillId="0" borderId="1" xfId="0" applyFont="1" applyBorder="1" applyAlignment="1" applyProtection="1">
      <alignment vertical="center" wrapText="1"/>
      <protection hidden="1" locked="0"/>
    </xf>
    <xf numFmtId="168" fontId="7" fillId="0" borderId="17" xfId="0" applyNumberFormat="1" applyFont="1" applyBorder="1" applyAlignment="1" applyProtection="1">
      <alignment horizontal="center" vertical="center"/>
      <protection hidden="1" locked="0"/>
    </xf>
    <xf numFmtId="168" fontId="7" fillId="0" borderId="1" xfId="0" applyNumberFormat="1" applyFont="1" applyBorder="1" applyAlignment="1" applyProtection="1" quotePrefix="1">
      <alignment horizontal="center" vertical="center"/>
      <protection hidden="1" locked="0"/>
    </xf>
    <xf numFmtId="168" fontId="7" fillId="0" borderId="1" xfId="0" applyNumberFormat="1" applyFont="1" applyBorder="1" applyAlignment="1" applyProtection="1">
      <alignment horizontal="center" vertical="center"/>
      <protection hidden="1" locked="0"/>
    </xf>
    <xf numFmtId="0" fontId="7" fillId="0" borderId="21" xfId="0" applyFont="1" applyBorder="1" applyAlignment="1" applyProtection="1">
      <alignment horizontal="right" vertical="center"/>
      <protection hidden="1" locked="0"/>
    </xf>
    <xf numFmtId="3" fontId="7" fillId="9" borderId="22" xfId="27" applyNumberFormat="1" applyFont="1" applyFill="1" applyBorder="1" applyAlignment="1" applyProtection="1">
      <alignment vertical="center"/>
      <protection hidden="1" locked="0"/>
    </xf>
    <xf numFmtId="4" fontId="7" fillId="9" borderId="1" xfId="0" applyNumberFormat="1" applyFont="1" applyFill="1" applyBorder="1" applyAlignment="1" applyProtection="1">
      <alignment vertical="center"/>
      <protection hidden="1" locked="0"/>
    </xf>
    <xf numFmtId="4" fontId="7" fillId="9" borderId="6" xfId="0" applyNumberFormat="1" applyFont="1" applyFill="1" applyBorder="1" applyAlignment="1" applyProtection="1">
      <alignment vertical="center"/>
      <protection hidden="1" locked="0"/>
    </xf>
    <xf numFmtId="164" fontId="7" fillId="10" borderId="22" xfId="27" applyNumberFormat="1" applyFont="1" applyFill="1" applyBorder="1" applyAlignment="1" applyProtection="1">
      <alignment vertical="center"/>
      <protection hidden="1" locked="0"/>
    </xf>
    <xf numFmtId="164" fontId="7" fillId="10" borderId="1" xfId="27" applyNumberFormat="1" applyFont="1" applyFill="1" applyBorder="1" applyAlignment="1" applyProtection="1">
      <alignment vertical="center"/>
      <protection hidden="1" locked="0"/>
    </xf>
    <xf numFmtId="164" fontId="7" fillId="10" borderId="6" xfId="27" applyNumberFormat="1" applyFont="1" applyFill="1" applyBorder="1" applyAlignment="1" applyProtection="1">
      <alignment vertical="center"/>
      <protection hidden="1" locked="0"/>
    </xf>
    <xf numFmtId="164" fontId="7" fillId="11" borderId="2" xfId="27" applyNumberFormat="1" applyFont="1" applyFill="1" applyBorder="1" applyAlignment="1" applyProtection="1">
      <alignment vertical="center"/>
      <protection hidden="1" locked="0"/>
    </xf>
    <xf numFmtId="164" fontId="7" fillId="11" borderId="1" xfId="27" applyNumberFormat="1" applyFont="1" applyFill="1" applyBorder="1" applyAlignment="1" applyProtection="1">
      <alignment vertical="center"/>
      <protection hidden="1" locked="0"/>
    </xf>
    <xf numFmtId="164" fontId="7" fillId="11" borderId="23" xfId="27" applyNumberFormat="1" applyFont="1" applyFill="1" applyBorder="1" applyAlignment="1" applyProtection="1">
      <alignment vertical="center"/>
      <protection hidden="1" locked="0"/>
    </xf>
    <xf numFmtId="0" fontId="7" fillId="0" borderId="6" xfId="0" applyFont="1" applyBorder="1" applyAlignment="1" applyProtection="1">
      <alignment horizontal="right" vertical="center"/>
      <protection hidden="1" locked="0"/>
    </xf>
    <xf numFmtId="0" fontId="26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Font="1"/>
    <xf numFmtId="0" fontId="6" fillId="6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26" fillId="0" borderId="0" xfId="0" applyFont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8" fontId="7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3" fontId="7" fillId="9" borderId="22" xfId="27" applyNumberFormat="1" applyFont="1" applyFill="1" applyBorder="1" applyAlignment="1" applyProtection="1">
      <alignment vertical="center"/>
      <protection/>
    </xf>
    <xf numFmtId="4" fontId="7" fillId="9" borderId="1" xfId="0" applyNumberFormat="1" applyFont="1" applyFill="1" applyBorder="1" applyAlignment="1">
      <alignment vertical="center"/>
    </xf>
    <xf numFmtId="4" fontId="7" fillId="9" borderId="6" xfId="0" applyNumberFormat="1" applyFont="1" applyFill="1" applyBorder="1" applyAlignment="1">
      <alignment vertical="center"/>
    </xf>
    <xf numFmtId="164" fontId="7" fillId="10" borderId="22" xfId="27" applyNumberFormat="1" applyFont="1" applyFill="1" applyBorder="1" applyAlignment="1" applyProtection="1">
      <alignment vertical="center"/>
      <protection/>
    </xf>
    <xf numFmtId="164" fontId="7" fillId="10" borderId="1" xfId="27" applyNumberFormat="1" applyFont="1" applyFill="1" applyBorder="1" applyAlignment="1" applyProtection="1">
      <alignment vertical="center"/>
      <protection/>
    </xf>
    <xf numFmtId="164" fontId="7" fillId="10" borderId="6" xfId="27" applyNumberFormat="1" applyFont="1" applyFill="1" applyBorder="1" applyAlignment="1" applyProtection="1">
      <alignment vertical="center"/>
      <protection/>
    </xf>
    <xf numFmtId="164" fontId="7" fillId="11" borderId="2" xfId="27" applyNumberFormat="1" applyFont="1" applyFill="1" applyBorder="1" applyAlignment="1" applyProtection="1">
      <alignment vertical="center"/>
      <protection/>
    </xf>
    <xf numFmtId="164" fontId="7" fillId="11" borderId="1" xfId="27" applyNumberFormat="1" applyFont="1" applyFill="1" applyBorder="1" applyAlignment="1" applyProtection="1">
      <alignment vertical="center"/>
      <protection/>
    </xf>
    <xf numFmtId="164" fontId="7" fillId="11" borderId="23" xfId="27" applyNumberFormat="1" applyFont="1" applyFill="1" applyBorder="1" applyAlignment="1" applyProtection="1">
      <alignment vertical="center"/>
      <protection/>
    </xf>
    <xf numFmtId="164" fontId="7" fillId="10" borderId="22" xfId="20" applyNumberFormat="1" applyFont="1" applyFill="1" applyBorder="1" applyAlignment="1" applyProtection="1">
      <alignment vertical="center"/>
      <protection/>
    </xf>
    <xf numFmtId="164" fontId="7" fillId="10" borderId="1" xfId="20" applyNumberFormat="1" applyFont="1" applyFill="1" applyBorder="1" applyAlignment="1" applyProtection="1">
      <alignment vertical="center"/>
      <protection/>
    </xf>
    <xf numFmtId="164" fontId="7" fillId="10" borderId="6" xfId="20" applyNumberFormat="1" applyFont="1" applyFill="1" applyBorder="1" applyAlignment="1" applyProtection="1">
      <alignment vertical="center"/>
      <protection/>
    </xf>
    <xf numFmtId="164" fontId="7" fillId="11" borderId="2" xfId="20" applyNumberFormat="1" applyFont="1" applyFill="1" applyBorder="1" applyAlignment="1" applyProtection="1">
      <alignment vertical="center"/>
      <protection/>
    </xf>
    <xf numFmtId="164" fontId="7" fillId="11" borderId="1" xfId="20" applyNumberFormat="1" applyFont="1" applyFill="1" applyBorder="1" applyAlignment="1" applyProtection="1">
      <alignment vertical="center"/>
      <protection/>
    </xf>
    <xf numFmtId="164" fontId="7" fillId="11" borderId="23" xfId="20" applyNumberFormat="1" applyFont="1" applyFill="1" applyBorder="1" applyAlignment="1" applyProtection="1">
      <alignment vertical="center"/>
      <protection/>
    </xf>
    <xf numFmtId="3" fontId="7" fillId="9" borderId="22" xfId="20" applyNumberFormat="1" applyFont="1" applyFill="1" applyBorder="1" applyAlignment="1" applyProtection="1">
      <alignment vertical="center"/>
      <protection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68" fontId="7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3" fontId="7" fillId="9" borderId="29" xfId="20" applyNumberFormat="1" applyFont="1" applyFill="1" applyBorder="1" applyAlignment="1" applyProtection="1">
      <alignment vertical="center"/>
      <protection/>
    </xf>
    <xf numFmtId="4" fontId="7" fillId="9" borderId="8" xfId="0" applyNumberFormat="1" applyFont="1" applyFill="1" applyBorder="1" applyAlignment="1">
      <alignment vertical="center"/>
    </xf>
    <xf numFmtId="4" fontId="7" fillId="9" borderId="7" xfId="0" applyNumberFormat="1" applyFont="1" applyFill="1" applyBorder="1" applyAlignment="1">
      <alignment vertical="center"/>
    </xf>
    <xf numFmtId="164" fontId="7" fillId="10" borderId="29" xfId="20" applyNumberFormat="1" applyFont="1" applyFill="1" applyBorder="1" applyAlignment="1" applyProtection="1">
      <alignment vertical="center"/>
      <protection/>
    </xf>
    <xf numFmtId="164" fontId="7" fillId="10" borderId="8" xfId="20" applyNumberFormat="1" applyFont="1" applyFill="1" applyBorder="1" applyAlignment="1" applyProtection="1">
      <alignment vertical="center"/>
      <protection/>
    </xf>
    <xf numFmtId="164" fontId="7" fillId="10" borderId="7" xfId="20" applyNumberFormat="1" applyFont="1" applyFill="1" applyBorder="1" applyAlignment="1" applyProtection="1">
      <alignment vertical="center"/>
      <protection/>
    </xf>
    <xf numFmtId="164" fontId="7" fillId="11" borderId="9" xfId="20" applyNumberFormat="1" applyFont="1" applyFill="1" applyBorder="1" applyAlignment="1" applyProtection="1">
      <alignment vertical="center"/>
      <protection/>
    </xf>
    <xf numFmtId="164" fontId="7" fillId="11" borderId="8" xfId="20" applyNumberFormat="1" applyFont="1" applyFill="1" applyBorder="1" applyAlignment="1" applyProtection="1">
      <alignment vertical="center"/>
      <protection/>
    </xf>
    <xf numFmtId="164" fontId="7" fillId="11" borderId="30" xfId="20" applyNumberFormat="1" applyFont="1" applyFill="1" applyBorder="1" applyAlignment="1" applyProtection="1">
      <alignment vertical="center"/>
      <protection/>
    </xf>
    <xf numFmtId="0" fontId="26" fillId="0" borderId="0" xfId="0" applyFont="1" applyAlignment="1" applyProtection="1">
      <alignment horizontal="center" wrapText="1"/>
      <protection locked="0"/>
    </xf>
    <xf numFmtId="0" fontId="26" fillId="0" borderId="0" xfId="0" applyFont="1" applyAlignment="1">
      <alignment horizontal="center" wrapText="1"/>
    </xf>
    <xf numFmtId="4" fontId="7" fillId="0" borderId="0" xfId="0" applyNumberFormat="1" applyFont="1" applyAlignment="1" applyProtection="1">
      <alignment horizontal="center" vertical="center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164" fontId="6" fillId="0" borderId="0" xfId="20" applyNumberFormat="1" applyFont="1" applyBorder="1" applyAlignment="1" applyProtection="1">
      <alignment horizontal="center" vertical="center"/>
      <protection hidden="1"/>
    </xf>
    <xf numFmtId="3" fontId="6" fillId="0" borderId="0" xfId="0" applyNumberFormat="1" applyFont="1" applyAlignment="1" applyProtection="1">
      <alignment horizontal="center" vertical="center"/>
      <protection hidden="1"/>
    </xf>
    <xf numFmtId="169" fontId="6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 applyProtection="1">
      <alignment horizontal="left" wrapText="1" indent="1"/>
      <protection locked="0"/>
    </xf>
    <xf numFmtId="0" fontId="7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65" fontId="7" fillId="0" borderId="0" xfId="26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43" fontId="7" fillId="0" borderId="0" xfId="2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5" fontId="7" fillId="0" borderId="0" xfId="26" applyNumberFormat="1" applyFont="1" applyBorder="1" applyAlignment="1" applyProtection="1">
      <alignment horizontal="center" vertical="center"/>
      <protection locked="0"/>
    </xf>
    <xf numFmtId="166" fontId="7" fillId="0" borderId="0" xfId="26" applyNumberFormat="1" applyFont="1" applyBorder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2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43" fontId="6" fillId="9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9" borderId="10" xfId="0" applyNumberFormat="1" applyFont="1" applyFill="1" applyBorder="1" applyAlignment="1" applyProtection="1">
      <alignment horizontal="center" vertical="center" wrapText="1"/>
      <protection locked="0"/>
    </xf>
    <xf numFmtId="166" fontId="6" fillId="10" borderId="10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3" fontId="6" fillId="9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18" xfId="0" applyFont="1" applyFill="1" applyBorder="1" applyAlignment="1" applyProtection="1">
      <alignment wrapText="1"/>
      <protection hidden="1" locked="0"/>
    </xf>
    <xf numFmtId="0" fontId="7" fillId="0" borderId="0" xfId="0" applyFont="1" applyAlignment="1">
      <alignment horizontal="center" vertical="center"/>
    </xf>
    <xf numFmtId="0" fontId="28" fillId="0" borderId="0" xfId="0" applyFont="1" applyAlignment="1" applyProtection="1">
      <alignment horizontal="center" wrapText="1"/>
      <protection locked="0"/>
    </xf>
    <xf numFmtId="3" fontId="26" fillId="0" borderId="0" xfId="0" applyNumberFormat="1" applyFont="1" applyAlignment="1" applyProtection="1">
      <alignment horizontal="center" wrapText="1"/>
      <protection locked="0"/>
    </xf>
    <xf numFmtId="0" fontId="26" fillId="0" borderId="0" xfId="26" applyNumberFormat="1" applyFont="1" applyBorder="1" applyAlignment="1" applyProtection="1">
      <alignment horizontal="center" wrapText="1"/>
      <protection locked="0"/>
    </xf>
    <xf numFmtId="166" fontId="6" fillId="14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left" wrapText="1"/>
      <protection locked="0"/>
    </xf>
    <xf numFmtId="166" fontId="7" fillId="0" borderId="0" xfId="0" applyNumberFormat="1" applyFont="1" applyAlignment="1">
      <alignment horizontal="center" vertical="center"/>
    </xf>
    <xf numFmtId="165" fontId="26" fillId="0" borderId="0" xfId="26" applyNumberFormat="1" applyFont="1" applyBorder="1" applyAlignment="1" applyProtection="1">
      <alignment horizontal="center" wrapText="1"/>
      <protection locked="0"/>
    </xf>
    <xf numFmtId="166" fontId="7" fillId="8" borderId="1" xfId="0" applyNumberFormat="1" applyFont="1" applyFill="1" applyBorder="1" applyAlignment="1" applyProtection="1">
      <alignment horizontal="center" vertical="center"/>
      <protection locked="0"/>
    </xf>
    <xf numFmtId="166" fontId="7" fillId="8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wrapText="1"/>
      <protection locked="0"/>
    </xf>
    <xf numFmtId="43" fontId="7" fillId="0" borderId="39" xfId="0" applyNumberFormat="1" applyFont="1" applyBorder="1" applyAlignment="1" applyProtection="1">
      <alignment horizontal="left" wrapText="1"/>
      <protection locked="0"/>
    </xf>
    <xf numFmtId="167" fontId="6" fillId="9" borderId="40" xfId="0" applyNumberFormat="1" applyFont="1" applyFill="1" applyBorder="1" applyAlignment="1" applyProtection="1">
      <alignment horizontal="center" vertical="center" wrapText="1"/>
      <protection locked="0"/>
    </xf>
    <xf numFmtId="166" fontId="6" fillId="14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3" fontId="7" fillId="0" borderId="41" xfId="0" applyNumberFormat="1" applyFont="1" applyBorder="1" applyAlignment="1" applyProtection="1">
      <alignment horizontal="center" vertical="center"/>
      <protection locked="0"/>
    </xf>
    <xf numFmtId="43" fontId="7" fillId="0" borderId="42" xfId="0" applyNumberFormat="1" applyFont="1" applyBorder="1" applyAlignment="1" applyProtection="1">
      <alignment horizontal="center" vertical="center"/>
      <protection locked="0"/>
    </xf>
    <xf numFmtId="43" fontId="7" fillId="0" borderId="0" xfId="0" applyNumberFormat="1" applyFont="1" applyAlignment="1" applyProtection="1">
      <alignment horizontal="center" vertical="center"/>
      <protection locked="0"/>
    </xf>
    <xf numFmtId="43" fontId="7" fillId="0" borderId="43" xfId="0" applyNumberFormat="1" applyFont="1" applyBorder="1" applyAlignment="1" applyProtection="1">
      <alignment horizontal="center" vertical="center"/>
      <protection locked="0"/>
    </xf>
    <xf numFmtId="167" fontId="6" fillId="0" borderId="0" xfId="0" applyNumberFormat="1" applyFont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165" fontId="7" fillId="8" borderId="1" xfId="0" applyNumberFormat="1" applyFont="1" applyFill="1" applyBorder="1" applyAlignment="1" applyProtection="1">
      <alignment horizontal="center" vertical="center"/>
      <protection locked="0"/>
    </xf>
    <xf numFmtId="165" fontId="7" fillId="0" borderId="44" xfId="0" applyNumberFormat="1" applyFont="1" applyBorder="1" applyAlignment="1" applyProtection="1">
      <alignment horizontal="center" vertical="center"/>
      <protection locked="0"/>
    </xf>
    <xf numFmtId="0" fontId="29" fillId="0" borderId="37" xfId="0" applyFont="1" applyBorder="1" applyAlignment="1" applyProtection="1">
      <alignment horizontal="center" wrapText="1"/>
      <protection locked="0"/>
    </xf>
    <xf numFmtId="0" fontId="7" fillId="0" borderId="37" xfId="0" applyFont="1" applyBorder="1" applyAlignment="1" applyProtection="1">
      <alignment horizontal="left" indent="1"/>
      <protection locked="0"/>
    </xf>
    <xf numFmtId="0" fontId="7" fillId="0" borderId="37" xfId="0" applyFont="1" applyBorder="1" applyAlignment="1" applyProtection="1">
      <alignment horizontal="left" wrapText="1" indent="2"/>
      <protection locked="0"/>
    </xf>
    <xf numFmtId="3" fontId="7" fillId="0" borderId="45" xfId="0" applyNumberFormat="1" applyFont="1" applyBorder="1" applyAlignment="1" applyProtection="1">
      <alignment horizontal="center" vertical="center"/>
      <protection locked="0"/>
    </xf>
    <xf numFmtId="43" fontId="7" fillId="0" borderId="38" xfId="0" applyNumberFormat="1" applyFont="1" applyBorder="1" applyAlignment="1" applyProtection="1">
      <alignment horizontal="center" vertical="center"/>
      <protection locked="0"/>
    </xf>
    <xf numFmtId="43" fontId="7" fillId="0" borderId="46" xfId="0" applyNumberFormat="1" applyFont="1" applyBorder="1" applyAlignment="1" applyProtection="1">
      <alignment horizontal="center" vertical="center"/>
      <protection locked="0"/>
    </xf>
    <xf numFmtId="43" fontId="7" fillId="0" borderId="47" xfId="0" applyNumberFormat="1" applyFont="1" applyBorder="1" applyAlignment="1" applyProtection="1">
      <alignment horizontal="center" vertical="center"/>
      <protection locked="0"/>
    </xf>
    <xf numFmtId="167" fontId="6" fillId="0" borderId="46" xfId="0" applyNumberFormat="1" applyFont="1" applyBorder="1" applyAlignment="1" applyProtection="1">
      <alignment horizontal="center" vertical="center"/>
      <protection locked="0"/>
    </xf>
    <xf numFmtId="165" fontId="7" fillId="0" borderId="46" xfId="0" applyNumberFormat="1" applyFont="1" applyBorder="1" applyAlignment="1" applyProtection="1">
      <alignment horizontal="center" vertical="center"/>
      <protection locked="0"/>
    </xf>
    <xf numFmtId="165" fontId="7" fillId="8" borderId="8" xfId="0" applyNumberFormat="1" applyFont="1" applyFill="1" applyBorder="1" applyAlignment="1" applyProtection="1">
      <alignment horizontal="center" vertical="center"/>
      <protection locked="0"/>
    </xf>
    <xf numFmtId="165" fontId="7" fillId="0" borderId="39" xfId="0" applyNumberFormat="1" applyFont="1" applyBorder="1" applyAlignment="1" applyProtection="1">
      <alignment horizontal="center" vertical="center"/>
      <protection locked="0"/>
    </xf>
    <xf numFmtId="166" fontId="7" fillId="0" borderId="4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/>
    <xf numFmtId="165" fontId="13" fillId="0" borderId="0" xfId="26" applyNumberFormat="1" applyFont="1"/>
    <xf numFmtId="0" fontId="13" fillId="0" borderId="0" xfId="0" applyFont="1"/>
    <xf numFmtId="0" fontId="15" fillId="0" borderId="0" xfId="0" applyFont="1"/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26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7" fillId="0" borderId="42" xfId="0" applyFont="1" applyBorder="1" applyAlignment="1" applyProtection="1">
      <alignment horizontal="center" wrapText="1"/>
      <protection locked="0"/>
    </xf>
    <xf numFmtId="0" fontId="7" fillId="0" borderId="42" xfId="0" applyFont="1" applyBorder="1" applyAlignment="1" applyProtection="1">
      <alignment horizontal="left" wrapText="1"/>
      <protection locked="0"/>
    </xf>
    <xf numFmtId="0" fontId="29" fillId="0" borderId="42" xfId="0" applyFont="1" applyBorder="1" applyAlignment="1" applyProtection="1">
      <alignment horizontal="center" wrapText="1"/>
      <protection locked="0"/>
    </xf>
    <xf numFmtId="0" fontId="7" fillId="0" borderId="42" xfId="0" applyFont="1" applyBorder="1" applyAlignment="1" applyProtection="1">
      <alignment horizontal="left" wrapText="1" indent="2"/>
      <protection locked="0"/>
    </xf>
    <xf numFmtId="165" fontId="6" fillId="0" borderId="15" xfId="0" applyNumberFormat="1" applyFont="1" applyBorder="1" applyAlignment="1" applyProtection="1">
      <alignment horizontal="center" vertical="center" wrapText="1"/>
      <protection locked="0"/>
    </xf>
    <xf numFmtId="166" fontId="6" fillId="0" borderId="40" xfId="0" applyNumberFormat="1" applyFont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Alignment="1" applyProtection="1">
      <alignment horizontal="center" vertical="center"/>
      <protection locked="0"/>
    </xf>
    <xf numFmtId="166" fontId="6" fillId="0" borderId="46" xfId="0" applyNumberFormat="1" applyFont="1" applyBorder="1" applyAlignment="1" applyProtection="1">
      <alignment horizontal="center" vertical="center"/>
      <protection locked="0"/>
    </xf>
    <xf numFmtId="166" fontId="6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22" applyFont="1" applyBorder="1" applyAlignment="1" applyProtection="1">
      <alignment horizontal="left" vertical="center" wrapText="1"/>
      <protection locked="0"/>
    </xf>
    <xf numFmtId="0" fontId="23" fillId="4" borderId="1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20" fillId="0" borderId="48" xfId="22" applyFont="1" applyBorder="1" applyAlignment="1" applyProtection="1">
      <alignment horizontal="left" vertical="center" wrapText="1"/>
      <protection locked="0"/>
    </xf>
    <xf numFmtId="0" fontId="20" fillId="0" borderId="25" xfId="22" applyFont="1" applyBorder="1" applyAlignment="1" applyProtection="1">
      <alignment horizontal="left" vertical="center" wrapText="1"/>
      <protection locked="0"/>
    </xf>
    <xf numFmtId="0" fontId="20" fillId="0" borderId="24" xfId="22" applyFont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 vertical="center"/>
    </xf>
    <xf numFmtId="2" fontId="14" fillId="0" borderId="0" xfId="0" applyNumberFormat="1" applyFont="1" applyAlignment="1" applyProtection="1">
      <alignment horizontal="center" vertical="center"/>
      <protection locked="0"/>
    </xf>
  </cellXfs>
  <cellStyles count="1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  <cellStyle name="Procenta" xfId="21"/>
    <cellStyle name="normální_131 TA" xfId="22"/>
    <cellStyle name="normální_Válková tabulky k SR" xfId="23"/>
    <cellStyle name="Normální 2" xfId="24"/>
    <cellStyle name="Normální 3" xfId="25"/>
    <cellStyle name="Měna" xfId="26"/>
    <cellStyle name="Čárka 2" xfId="27"/>
  </cellStyles>
  <dxfs count="395">
    <dxf>
      <font>
        <b/>
        <i val="0"/>
        <color rgb="FFFF0000"/>
      </font>
      <numFmt numFmtId="177" formatCode="#,##0"/>
      <fill>
        <patternFill>
          <bgColor rgb="FFFFFF00"/>
        </patternFill>
      </fill>
    </dxf>
    <dxf>
      <fill>
        <patternFill>
          <bgColor theme="2" tint="-0.249909996986389"/>
        </patternFill>
      </fill>
    </dxf>
    <dxf>
      <fill>
        <patternFill>
          <bgColor rgb="FFF0904E"/>
        </patternFill>
      </fill>
    </dxf>
    <dxf>
      <fill>
        <patternFill>
          <bgColor theme="2" tint="-0.249909996986389"/>
        </patternFill>
      </fill>
    </dxf>
    <dxf>
      <fill>
        <patternFill>
          <bgColor rgb="FFF0904E"/>
        </patternFill>
      </fill>
    </dxf>
    <dxf>
      <fill>
        <patternFill>
          <bgColor rgb="FFF0904E"/>
        </patternFill>
      </fill>
    </dxf>
    <dxf>
      <fill>
        <patternFill>
          <bgColor theme="5" tint="0.799950003623962"/>
        </patternFill>
      </fill>
    </dxf>
    <dxf>
      <fill>
        <patternFill>
          <bgColor theme="0"/>
        </patternFill>
      </fill>
    </dxf>
    <dxf>
      <fill>
        <patternFill>
          <bgColor theme="0" tint="-0.14993000030517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30000305176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2" tint="-0.249909996986389"/>
        </patternFill>
      </fill>
    </dxf>
    <dxf>
      <fill>
        <patternFill>
          <bgColor rgb="FFF0904E"/>
        </patternFill>
      </fill>
    </dxf>
    <dxf>
      <fill>
        <patternFill>
          <bgColor theme="2" tint="-0.249909996986389"/>
        </patternFill>
      </fill>
    </dxf>
    <dxf>
      <fill>
        <patternFill>
          <bgColor rgb="FFF0904E"/>
        </patternFill>
      </fill>
    </dxf>
    <dxf>
      <fill>
        <patternFill>
          <bgColor rgb="FFF0904E"/>
        </patternFill>
      </fill>
    </dxf>
    <dxf>
      <fill>
        <patternFill>
          <bgColor theme="5" tint="0.799950003623962"/>
        </patternFill>
      </fill>
    </dxf>
    <dxf>
      <fill>
        <patternFill>
          <bgColor theme="0"/>
        </patternFill>
      </fill>
    </dxf>
    <dxf>
      <fill>
        <patternFill>
          <bgColor theme="0" tint="-0.14993000030517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30000305176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numFmt numFmtId="177" formatCode="#,##0"/>
      <fill>
        <patternFill>
          <bgColor rgb="FFFFFF00"/>
        </patternFill>
      </fill>
    </dxf>
    <dxf>
      <border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>
        <top style="medium">
          <color auto="1"/>
        </top>
        <bottom style="medium">
          <color auto="1"/>
        </bottom>
      </border>
    </dxf>
    <dxf>
      <font>
        <b/>
      </font>
      <numFmt numFmtId="166" formatCode="#,##0\ &quot;Kč&quot;"/>
      <fill>
        <patternFill patternType="solid">
          <bgColor theme="0" tint="-0.149959996342659"/>
        </patternFill>
      </fill>
      <alignment vertical="center"/>
    </dxf>
    <dxf>
      <font>
        <b/>
      </font>
      <numFmt numFmtId="166" formatCode="#,##0\ &quot;Kč&quot;"/>
      <fill>
        <patternFill patternType="solid">
          <bgColor theme="0" tint="-0.149959996342659"/>
        </patternFill>
      </fill>
      <alignment vertical="center"/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b val="0"/>
      </font>
    </dxf>
    <dxf>
      <numFmt numFmtId="165" formatCode="_-* #,##0\ &quot;Kč&quot;_-;\-* #,##0\ &quot;Kč&quot;_-;_-* &quot;-&quot;??\ &quot;Kč&quot;_-;_-@_-"/>
    </dxf>
    <dxf>
      <numFmt numFmtId="165" formatCode="_-* #,##0\ &quot;Kč&quot;_-;\-* #,##0\ &quot;Kč&quot;_-;_-* &quot;-&quot;??\ &quot;Kč&quot;_-;_-@_-"/>
    </dxf>
    <dxf>
      <numFmt numFmtId="166" formatCode="#,##0\ &quot;Kč&quot;"/>
    </dxf>
    <dxf>
      <numFmt numFmtId="166" formatCode="#,##0\ &quot;Kč&quot;"/>
    </dxf>
    <dxf>
      <font>
        <b/>
      </font>
      <alignment vertical="center"/>
    </dxf>
    <dxf>
      <fill>
        <patternFill>
          <bgColor theme="0"/>
        </patternFill>
      </fill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numFmt numFmtId="166" formatCode="#,##0\ &quot;Kč&quot;"/>
      <fill>
        <patternFill patternType="solid">
          <bgColor theme="8" tint="0.599960029125214"/>
        </patternFill>
      </fill>
      <alignment vertical="center"/>
    </dxf>
    <dxf>
      <font>
        <b/>
      </font>
      <numFmt numFmtId="166" formatCode="#,##0\ &quot;Kč&quot;"/>
      <fill>
        <patternFill patternType="solid">
          <bgColor theme="8" tint="0.599960029125214"/>
        </patternFill>
      </fill>
      <alignment vertical="center"/>
    </dxf>
    <dxf>
      <border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>
        <right style="thin">
          <color auto="1"/>
        </right>
      </border>
    </dxf>
    <dxf>
      <border>
        <left style="medium">
          <color auto="1"/>
        </left>
      </border>
    </dxf>
    <dxf>
      <border>
        <right style="thin">
          <color auto="1"/>
        </right>
      </border>
    </dxf>
    <dxf>
      <border>
        <right style="thin">
          <color auto="1"/>
        </right>
      </border>
    </dxf>
    <dxf>
      <font>
        <b/>
      </font>
      <numFmt numFmtId="167" formatCode="#,##0.00_ ;\-#,##0.00\ "/>
      <fill>
        <patternFill patternType="solid">
          <bgColor theme="5" tint="0.799950003623962"/>
        </patternFill>
      </fill>
      <alignment vertical="center"/>
    </dxf>
    <dxf>
      <font>
        <b/>
      </font>
      <numFmt numFmtId="167" formatCode="#,##0.00_ ;\-#,##0.00\ "/>
      <fill>
        <patternFill patternType="solid">
          <bgColor theme="5" tint="0.799950003623962"/>
        </patternFill>
      </fill>
      <alignment vertical="center"/>
    </dxf>
    <dxf>
      <fill>
        <patternFill>
          <bgColor theme="5" tint="0.799950003623962"/>
        </patternFill>
      </fill>
    </dxf>
    <dxf>
      <fill>
        <patternFill patternType="solid">
          <bgColor theme="5" tint="0.599960029125214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wrapText="0"/>
    </dxf>
    <dxf>
      <alignment wrapText="0"/>
    </dxf>
    <dxf>
      <font>
        <b/>
      </font>
    </dxf>
    <dxf>
      <font>
        <b/>
      </font>
    </dxf>
    <dxf>
      <numFmt numFmtId="177" formatCode="#,##0"/>
    </dxf>
    <dxf>
      <numFmt numFmtId="177" formatCode="#,##0"/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top style="medium">
          <color auto="1"/>
        </top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alignment horizontal="left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left"/>
    </dxf>
    <dxf>
      <border>
        <left style="medium">
          <color auto="1"/>
        </left>
        <bottom style="medium">
          <color auto="1"/>
        </bottom>
      </border>
    </dxf>
    <dxf>
      <border>
        <left/>
        <right/>
        <bottom/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alignment horizontal="general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43" formatCode="_-* #,##0.00_-;\-* #,##0.00_-;_-* &quot;-&quot;??_-;_-@_-"/>
    </dxf>
    <dxf>
      <numFmt numFmtId="43" formatCode="_-* #,##0.00_-;\-* #,##0.00_-;_-* &quot;-&quot;??_-;_-@_-"/>
    </dxf>
    <dxf>
      <numFmt numFmtId="43" formatCode="_-* #,##0.00_-;\-* #,##0.00_-;_-* &quot;-&quot;??_-;_-@_-"/>
    </dxf>
    <dxf>
      <alignment horizontal="center"/>
    </dxf>
    <dxf>
      <border>
        <top style="medium">
          <color auto="1"/>
        </top>
      </border>
    </dxf>
    <dxf>
      <border>
        <top style="medium">
          <color auto="1"/>
        </top>
      </border>
    </dxf>
    <dxf>
      <border>
        <left style="medium">
          <color auto="1"/>
        </left>
        <right style="medium">
          <color auto="1"/>
        </right>
      </border>
    </dxf>
    <dxf>
      <alignment horizontal="left"/>
    </dxf>
    <dxf>
      <font>
        <u val="single"/>
      </font>
    </dxf>
    <dxf>
      <alignment horizontal="center"/>
    </dxf>
    <dxf>
      <alignment vertical="bottom"/>
    </dxf>
    <dxf>
      <font>
        <u val="single"/>
      </font>
    </dxf>
    <dxf>
      <border>
        <bottom style="medium">
          <color auto="1"/>
        </bottom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/>
        <right/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8" tint="0.599960029125214"/>
        </patternFill>
      </fill>
    </dxf>
    <dxf>
      <fill>
        <patternFill patternType="solid">
          <bgColor theme="0" tint="-0.149959996342659"/>
        </patternFill>
      </fill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9" tint="0.599960029125214"/>
        </patternFill>
      </fill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9" tint="0.599960029125214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66" formatCode="#,##0\ &quot;Kč&quot;"/>
    </dxf>
    <dxf>
      <numFmt numFmtId="167" formatCode="#,##0.00_ ;\-#,##0.00\ "/>
    </dxf>
    <dxf>
      <numFmt numFmtId="167" formatCode="#,##0.00_ ;\-#,##0.00\ "/>
    </dxf>
    <dxf>
      <numFmt numFmtId="43" formatCode="_-* #,##0.00_-;\-* #,##0.00_-;_-* &quot;-&quot;??_-;_-@_-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78" formatCode="0.00"/>
    </dxf>
    <dxf>
      <protection hidden="1" locked="0"/>
    </dxf>
    <dxf>
      <protection hidden="1" locked="0"/>
    </dxf>
    <dxf>
      <protection hidden="1" locked="0"/>
    </dxf>
    <dxf>
      <protection hidden="1" locked="0"/>
    </dxf>
    <dxf>
      <protection hidden="1" locked="0"/>
    </dxf>
    <dxf>
      <numFmt numFmtId="165" formatCode="_-* #,##0\ &quot;Kč&quot;_-;\-* #,##0\ &quot;Kč&quot;_-;_-* &quot;-&quot;??\ &quot;Kč&quot;_-;_-@_-"/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alignment wrapText="1"/>
    </dxf>
    <dxf>
      <alignment wrapText="1"/>
    </dxf>
    <dxf>
      <border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>
        <top style="medium">
          <color auto="1"/>
        </top>
        <bottom style="medium">
          <color auto="1"/>
        </bottom>
      </border>
    </dxf>
    <dxf>
      <font>
        <b/>
      </font>
      <numFmt numFmtId="166" formatCode="#,##0\ &quot;Kč&quot;"/>
      <fill>
        <patternFill patternType="solid">
          <bgColor theme="0" tint="-0.149959996342659"/>
        </patternFill>
      </fill>
      <alignment vertical="center"/>
    </dxf>
    <dxf>
      <font>
        <b/>
      </font>
      <numFmt numFmtId="166" formatCode="#,##0\ &quot;Kč&quot;"/>
      <fill>
        <patternFill patternType="solid">
          <bgColor theme="0" tint="-0.149959996342659"/>
        </patternFill>
      </fill>
      <alignment vertical="center"/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i val="0"/>
        <name val="Arial"/>
      </font>
    </dxf>
    <dxf>
      <font>
        <b val="0"/>
      </font>
    </dxf>
    <dxf>
      <numFmt numFmtId="165" formatCode="_-* #,##0\ &quot;Kč&quot;_-;\-* #,##0\ &quot;Kč&quot;_-;_-* &quot;-&quot;??\ &quot;Kč&quot;_-;_-@_-"/>
    </dxf>
    <dxf>
      <numFmt numFmtId="165" formatCode="_-* #,##0\ &quot;Kč&quot;_-;\-* #,##0\ &quot;Kč&quot;_-;_-* &quot;-&quot;??\ &quot;Kč&quot;_-;_-@_-"/>
    </dxf>
    <dxf>
      <numFmt numFmtId="44" formatCode="_-* #,##0.00\ &quot;Kč&quot;_-;\-* #,##0.00\ &quot;Kč&quot;_-;_-* &quot;-&quot;??\ &quot;Kč&quot;_-;_-@_-"/>
    </dxf>
    <dxf>
      <numFmt numFmtId="166" formatCode="#,##0\ &quot;Kč&quot;"/>
    </dxf>
    <dxf>
      <numFmt numFmtId="166" formatCode="#,##0\ &quot;Kč&quot;"/>
    </dxf>
    <dxf>
      <font>
        <b/>
      </font>
      <alignment vertical="center"/>
    </dxf>
    <dxf>
      <fill>
        <patternFill>
          <bgColor theme="0"/>
        </patternFill>
      </fill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numFmt numFmtId="166" formatCode="#,##0\ &quot;Kč&quot;"/>
      <fill>
        <patternFill patternType="solid">
          <bgColor theme="8" tint="0.599960029125214"/>
        </patternFill>
      </fill>
      <alignment vertical="center"/>
    </dxf>
    <dxf>
      <font>
        <b/>
      </font>
      <numFmt numFmtId="166" formatCode="#,##0\ &quot;Kč&quot;"/>
      <fill>
        <patternFill patternType="solid">
          <bgColor theme="8" tint="0.599960029125214"/>
        </patternFill>
      </fill>
      <alignment vertical="center"/>
    </dxf>
    <dxf>
      <border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>
        <right style="thin">
          <color auto="1"/>
        </right>
      </border>
    </dxf>
    <dxf>
      <border>
        <left style="medium">
          <color auto="1"/>
        </left>
      </border>
    </dxf>
    <dxf>
      <border>
        <right style="thin">
          <color auto="1"/>
        </right>
      </border>
    </dxf>
    <dxf>
      <border>
        <right style="thin">
          <color auto="1"/>
        </right>
      </border>
    </dxf>
    <dxf>
      <font>
        <b/>
      </font>
      <numFmt numFmtId="167" formatCode="#,##0.00_ ;\-#,##0.00\ "/>
      <fill>
        <patternFill patternType="solid">
          <bgColor theme="5" tint="0.799950003623962"/>
        </patternFill>
      </fill>
      <alignment vertical="center"/>
    </dxf>
    <dxf>
      <font>
        <b/>
      </font>
      <numFmt numFmtId="167" formatCode="#,##0.00_ ;\-#,##0.00\ "/>
      <fill>
        <patternFill patternType="solid">
          <bgColor theme="5" tint="0.799950003623962"/>
        </patternFill>
      </fill>
      <alignment vertical="center"/>
    </dxf>
    <dxf>
      <fill>
        <patternFill>
          <bgColor theme="5" tint="0.799950003623962"/>
        </patternFill>
      </fill>
    </dxf>
    <dxf>
      <fill>
        <patternFill patternType="solid">
          <bgColor theme="5" tint="0.599960029125214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wrapText="0"/>
    </dxf>
    <dxf>
      <alignment wrapText="0"/>
    </dxf>
    <dxf>
      <font>
        <b/>
      </font>
    </dxf>
    <dxf>
      <font>
        <b/>
      </font>
    </dxf>
    <dxf>
      <numFmt numFmtId="177" formatCode="#,##0"/>
    </dxf>
    <dxf>
      <numFmt numFmtId="177" formatCode="#,##0"/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top style="medium">
          <color auto="1"/>
        </top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alignment horizontal="left"/>
    </dxf>
    <dxf>
      <alignment horizontal="center"/>
    </dxf>
    <dxf>
      <font>
        <b val="0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left"/>
    </dxf>
    <dxf>
      <border>
        <left style="medium">
          <color auto="1"/>
        </left>
        <bottom style="medium">
          <color auto="1"/>
        </bottom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alignment horizontal="general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43" formatCode="_-* #,##0.00_-;\-* #,##0.00_-;_-* &quot;-&quot;??_-;_-@_-"/>
    </dxf>
    <dxf>
      <numFmt numFmtId="43" formatCode="_-* #,##0.00_-;\-* #,##0.00_-;_-* &quot;-&quot;??_-;_-@_-"/>
    </dxf>
    <dxf>
      <numFmt numFmtId="43" formatCode="_-* #,##0.00_-;\-* #,##0.00_-;_-* &quot;-&quot;??_-;_-@_-"/>
    </dxf>
    <dxf>
      <alignment horizontal="center"/>
    </dxf>
    <dxf>
      <border>
        <top style="medium">
          <color auto="1"/>
        </top>
      </border>
    </dxf>
    <dxf>
      <border>
        <top style="medium">
          <color auto="1"/>
        </top>
      </border>
    </dxf>
    <dxf>
      <border>
        <left style="medium">
          <color auto="1"/>
        </left>
        <right style="medium">
          <color auto="1"/>
        </right>
      </border>
    </dxf>
    <dxf>
      <border>
        <left style="medium">
          <color auto="1"/>
        </left>
        <right style="medium">
          <color auto="1"/>
        </right>
      </border>
    </dxf>
    <dxf>
      <alignment horizontal="left"/>
    </dxf>
    <dxf>
      <font>
        <b/>
      </font>
    </dxf>
    <dxf>
      <font>
        <u val="single"/>
      </font>
    </dxf>
    <dxf>
      <alignment horizontal="center"/>
    </dxf>
    <dxf>
      <alignment vertical="bottom"/>
    </dxf>
    <dxf>
      <font>
        <u val="single"/>
      </font>
    </dxf>
    <dxf>
      <border>
        <bottom style="medium">
          <color auto="1"/>
        </bottom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left style="medium">
          <color auto="1"/>
        </left>
        <right style="medium">
          <color auto="1"/>
        </right>
      </border>
    </dxf>
    <dxf>
      <border>
        <left/>
        <right/>
        <top/>
        <bottom/>
        <vertic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/>
        <right/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8" tint="0.599960029125214"/>
        </patternFill>
      </fill>
    </dxf>
    <dxf>
      <fill>
        <patternFill patternType="solid">
          <bgColor theme="0" tint="-0.149959996342659"/>
        </patternFill>
      </fill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9" tint="0.599960029125214"/>
        </patternFill>
      </fill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9" tint="0.599960029125214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66" formatCode="#,##0\ &quot;Kč&quot;"/>
    </dxf>
    <dxf>
      <numFmt numFmtId="167" formatCode="#,##0.00_ ;\-#,##0.00\ "/>
    </dxf>
    <dxf>
      <numFmt numFmtId="167" formatCode="#,##0.00_ ;\-#,##0.00\ "/>
    </dxf>
    <dxf>
      <numFmt numFmtId="43" formatCode="_-* #,##0.00_-;\-* #,##0.00_-;_-* &quot;-&quot;??_-;_-@_-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78" formatCode="0.00"/>
    </dxf>
    <dxf>
      <protection hidden="1" locked="0"/>
    </dxf>
    <dxf>
      <protection hidden="1" locked="0"/>
    </dxf>
    <dxf>
      <protection hidden="1" locked="0"/>
    </dxf>
    <dxf>
      <protection hidden="1" locked="0"/>
    </dxf>
    <dxf>
      <protection hidden="1" locked="0"/>
    </dxf>
    <dxf>
      <protection hidden="1" locked="0"/>
    </dxf>
    <dxf>
      <protection hidden="1" locked="0"/>
    </dxf>
    <dxf>
      <protection hidden="1" locked="0"/>
    </dxf>
    <dxf>
      <numFmt numFmtId="165" formatCode="_-* #,##0\ &quot;Kč&quot;_-;\-* #,##0\ &quot;Kč&quot;_-;_-* &quot;-&quot;??\ &quot;Kč&quot;_-;_-@_-"/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alignment wrapText="1"/>
    </dxf>
    <dxf>
      <alignment wrapText="1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tyl kontingenční tabulky 1" table="0" count="1">
      <tableStyleElement type="wholeTable" dxfId="39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externalLink" Target="externalLinks/externalLink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styles" Target="styles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16811\AppData\Local\Microsoft\Windows\INetCache\Content.Outlook\6FYAYJOC\V&#225;z&#225;n&#237;_n&#225;vrh_nov&#233;%20(002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1. čtvrtletí"/>
      <sheetName val="2. čtvrtletí"/>
      <sheetName val="3. čtvrtletí"/>
      <sheetName val="4. čtvrtletí"/>
      <sheetName val="Souhrn"/>
      <sheetName val="Data"/>
    </sheetNames>
    <sheetDataSet>
      <sheetData sheetId="0">
        <row r="38">
          <cell r="B38" t="str">
            <v>Prac.poměr</v>
          </cell>
        </row>
        <row r="39">
          <cell r="B39" t="str">
            <v>St.zaměstnanci</v>
          </cell>
        </row>
        <row r="40">
          <cell r="B40" t="str">
            <v>Příslušníci</v>
          </cell>
        </row>
        <row r="41">
          <cell r="B41" t="str">
            <v>Vojáci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6">
          <cell r="V6">
            <v>1</v>
          </cell>
          <cell r="W6">
            <v>1</v>
          </cell>
          <cell r="X6">
            <v>1</v>
          </cell>
        </row>
        <row r="7">
          <cell r="V7">
            <v>2</v>
          </cell>
          <cell r="W7">
            <v>2</v>
          </cell>
          <cell r="X7">
            <v>2</v>
          </cell>
        </row>
        <row r="8">
          <cell r="V8">
            <v>3</v>
          </cell>
          <cell r="W8">
            <v>3</v>
          </cell>
          <cell r="X8">
            <v>3</v>
          </cell>
        </row>
        <row r="9">
          <cell r="V9">
            <v>4</v>
          </cell>
          <cell r="W9">
            <v>4</v>
          </cell>
          <cell r="X9">
            <v>4</v>
          </cell>
        </row>
        <row r="10">
          <cell r="V10">
            <v>5</v>
          </cell>
          <cell r="W10">
            <v>6</v>
          </cell>
          <cell r="X10">
            <v>5</v>
          </cell>
        </row>
        <row r="11">
          <cell r="V11">
            <v>7</v>
          </cell>
          <cell r="W11">
            <v>8</v>
          </cell>
          <cell r="X11">
            <v>7</v>
          </cell>
        </row>
        <row r="12">
          <cell r="V12">
            <v>8</v>
          </cell>
          <cell r="W12">
            <v>9</v>
          </cell>
          <cell r="X12">
            <v>8</v>
          </cell>
        </row>
        <row r="13">
          <cell r="V13">
            <v>9</v>
          </cell>
          <cell r="W13">
            <v>12</v>
          </cell>
          <cell r="X13">
            <v>9</v>
          </cell>
        </row>
        <row r="14">
          <cell r="V14">
            <v>10</v>
          </cell>
          <cell r="W14">
            <v>13</v>
          </cell>
          <cell r="X14">
            <v>10</v>
          </cell>
        </row>
        <row r="15">
          <cell r="V15">
            <v>11</v>
          </cell>
          <cell r="W15">
            <v>14</v>
          </cell>
          <cell r="X15">
            <v>11</v>
          </cell>
        </row>
        <row r="16">
          <cell r="V16">
            <v>12</v>
          </cell>
          <cell r="W16">
            <v>15</v>
          </cell>
          <cell r="X16">
            <v>12</v>
          </cell>
        </row>
        <row r="17">
          <cell r="W17">
            <v>16</v>
          </cell>
        </row>
        <row r="18">
          <cell r="W18">
            <v>17</v>
          </cell>
        </row>
        <row r="19">
          <cell r="W19">
            <v>18</v>
          </cell>
        </row>
        <row r="20">
          <cell r="W20">
            <v>19</v>
          </cell>
        </row>
        <row r="21">
          <cell r="W21">
            <v>20</v>
          </cell>
        </row>
        <row r="22">
          <cell r="W22">
            <v>21</v>
          </cell>
        </row>
        <row r="23">
          <cell r="W23">
            <v>22</v>
          </cell>
        </row>
      </sheetData>
      <sheetData sheetId="6" refreshError="1"/>
    </sheetDataSet>
  </externalBook>
</externalLink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7" recordCount="697">
  <cacheSource type="worksheet">
    <worksheetSource ref="A1:AC698" sheet="Tabulka 9_4"/>
  </cacheSource>
  <cacheFields count="32">
    <cacheField name="Typ změny" numFmtId="0">
      <sharedItems containsSemiMixedTypes="0" containsString="0" containsNumber="1" containsInteger="1" count="1">
        <n v="0"/>
      </sharedItems>
    </cacheField>
    <cacheField name="Administrativní" numFmtId="0">
      <sharedItems containsSemiMixedTypes="0" containsString="0" containsNumber="1" containsInteger="1" count="1">
        <n v="0"/>
      </sharedItems>
    </cacheField>
    <cacheField name="průměrný měsíční plat v Kč" numFmtId="3">
      <sharedItems count="0"/>
    </cacheField>
    <cacheField name="průměrná roční motivace na fyzickou osobu (plat plně SR) v Kč" numFmtId="3">
      <sharedItems count="0"/>
    </cacheField>
    <cacheField name="Složka" numFmtId="0">
      <sharedItems count="4">
        <s v=""/>
        <s v="SPO" u="1"/>
        <s v="Ostatní OSS" u="1"/>
        <s v="Ústřední orgány" u="1"/>
      </sharedItems>
    </cacheField>
    <cacheField name="Název složky" numFmtId="0">
      <sharedItems containsSemiMixedTypes="0" containsString="0" containsNumber="1" containsInteger="1" count="1">
        <n v="0"/>
      </sharedItems>
    </cacheField>
    <cacheField name="Program" numFmtId="0">
      <sharedItems count="6">
        <s v=""/>
        <s v="Programy přeshraniční spolupráce INTERREG V-A TP 2014+" u="1"/>
        <s v="Národní plán obnovy - Nástroj pro oživení a odolnosti (RRF)" u="1"/>
        <s v="Program nadnárodní spolupráce Danube 2021+" u="1"/>
        <s v="OP nadnárodní spolupráce - Technická pomoc 2014+" u="1"/>
        <s v="NPO Podpora biodiverzity a boj se suchem" u="1"/>
      </sharedItems>
    </cacheField>
    <cacheField name="Projekt" numFmtId="49">
      <sharedItems containsSemiMixedTypes="0" containsString="0" containsNumber="1" containsInteger="1" count="0"/>
    </cacheField>
    <cacheField name="Položky" numFmtId="0">
      <sharedItems containsMixedTypes="1" containsNumber="1" containsInteger="1" count="4">
        <s v=""/>
        <n v="5013" u="1"/>
        <n v="5012" u="1"/>
        <n v="5011" u="1"/>
      </sharedItems>
    </cacheField>
    <cacheField name="Nástroj (kód)" numFmtId="0">
      <sharedItems containsSemiMixedTypes="0" containsString="0" containsNumber="1" containsInteger="1" count="0"/>
    </cacheField>
    <cacheField name="OPPP/OON Průměrná hodinová sazba" numFmtId="0">
      <sharedItems count="0"/>
    </cacheField>
    <cacheField name="OPPP/OON Počet hodin za rok" numFmtId="3">
      <sharedItems containsSemiMixedTypes="0" containsString="0" containsNumber="1" containsInteger="1" count="0"/>
    </cacheField>
    <cacheField name="Kmenoví zaměstnanci (přepočet na úvazky a celorok) " numFmtId="4">
      <sharedItems containsSemiMixedTypes="0" containsString="0" containsNumber="1" containsInteger="1" count="0"/>
    </cacheField>
    <cacheField name="Kmenoví zaměstnanci (plat plně SR) - motivace/odměny (fyzické osoby) _x000a_" numFmtId="4">
      <sharedItems containsSemiMixedTypes="0" containsString="0" containsNumber="1" containsInteger="1" count="0"/>
    </cacheField>
    <cacheField name="Jednorázové navýšení (přepočet na úvazky a celorok) " numFmtId="4">
      <sharedItems containsSemiMixedTypes="0" containsString="0" containsNumber="1" containsInteger="1" count="0"/>
    </cacheField>
    <cacheField name="Prostředky na platy ČR ze SR" numFmtId="0">
      <sharedItems containsSemiMixedTypes="0" containsString="0" containsNumber="1" containsInteger="1" count="0"/>
    </cacheField>
    <cacheField name="Motivace/odměny ČR ze SR (plat plně SR) " numFmtId="0">
      <sharedItems containsSemiMixedTypes="0" containsString="0" containsNumber="1" containsInteger="1" count="0"/>
    </cacheField>
    <cacheField name="OPPP/OON ČR ze SR" numFmtId="0">
      <sharedItems containsSemiMixedTypes="0" containsString="0" containsNumber="1" containsInteger="1" count="0"/>
    </cacheField>
    <cacheField name="Celkem spolufinancování ze SR" numFmtId="1">
      <sharedItems containsSemiMixedTypes="0" containsString="0" containsNumber="1" containsInteger="1" count="0"/>
    </cacheField>
    <cacheField name="Prostředky na platy kryto z EU/FM" numFmtId="0">
      <sharedItems containsSemiMixedTypes="0" containsString="0" containsNumber="1" containsInteger="1" count="0"/>
    </cacheField>
    <cacheField name="Motivace/odměny kryto z EU/FM (plat plně SR)" numFmtId="0">
      <sharedItems containsSemiMixedTypes="0" containsString="0" containsNumber="1" containsInteger="1" count="0"/>
    </cacheField>
    <cacheField name="OPPP/OON kryto z EU/FM" numFmtId="0">
      <sharedItems containsSemiMixedTypes="0" containsString="0" containsNumber="1" containsInteger="1" count="0"/>
    </cacheField>
    <cacheField name="Celkem kryto příjmy z rozpočtu EU/FM" numFmtId="1">
      <sharedItems containsSemiMixedTypes="0" containsString="0" containsNumber="1" containsInteger="1" count="0"/>
    </cacheField>
    <cacheField name="Celkem prostředky na platy " numFmtId="1">
      <sharedItems containsSemiMixedTypes="0" containsString="0" containsNumber="1" containsInteger="1" count="0"/>
    </cacheField>
    <cacheField name="Celkem motivace/odměny " numFmtId="1">
      <sharedItems containsSemiMixedTypes="0" containsString="0" containsNumber="1" containsInteger="1" count="0"/>
    </cacheField>
    <cacheField name="Celkem OPPP/OON" numFmtId="1">
      <sharedItems containsSemiMixedTypes="0" containsString="0" containsNumber="1" containsInteger="1" count="0"/>
    </cacheField>
    <cacheField name="Procento financování ze SR (bez motivace)" numFmtId="9">
      <sharedItems count="0"/>
    </cacheField>
    <cacheField name="Procento financování z EU/FM (bez motivace)" numFmtId="9">
      <sharedItems count="0"/>
    </cacheField>
    <cacheField name="Kapitola" numFmtId="1">
      <sharedItems containsSemiMixedTypes="0" containsString="0" containsNumber="1" containsInteger="1" count="0"/>
    </cacheField>
    <cacheField name="Průměrný měsíční plat" numFmtId="0" formula="'Celkem prostředky na platy '/('Kmenoví zaměstnanci (přepočet na úvazky a celorok) '+'Jednorázové navýšení (přepočet na úvazky a celorok) ')/12" databaseField="0"/>
    <cacheField name="Součet jednorázoví a kmenoví zaměstnanci" numFmtId="0" formula="'Kmenoví zaměstnanci (přepočet na úvazky a celorok) '+'Jednorázové navýšení (přepočet na úvazky a celorok) '" databaseField="0"/>
    <cacheField name="Průměrná roční motivace " numFmtId="0" formula="('Motivace/odměny kryto z EU/FM (plat plně SR)'+'Motivace/odměny ČR ze SR (plat plně SR) ')/'Kmenoví zaměstnanci (plat plně SR) - motivace/odměny (fyzické osoby) _x000a_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7"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  <r>
    <x v="0"/>
    <x v="0"/>
    <s v=""/>
    <s v=""/>
    <x v="0"/>
    <x v="0"/>
    <x v="0"/>
    <n v="0"/>
    <x v="0"/>
    <n v="0"/>
    <s v=""/>
    <n v="0"/>
    <n v="0"/>
    <n v="0"/>
    <n v="0"/>
    <n v="0"/>
    <n v="0"/>
    <n v="0"/>
    <n v="0"/>
    <n v="0"/>
    <n v="0"/>
    <n v="0"/>
    <n v="0"/>
    <n v="0"/>
    <n v="0"/>
    <n v="0"/>
    <s v=""/>
    <s v=""/>
    <n v="0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2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showError="1" showMissing="1" preserveFormatting="1" useAutoFormatting="1" itemPrintTitles="1" outline="1" outlineData="1" mergeItem="1" createdVersion="7" updatedVersion="7" indent="0" multipleFieldFilters="0" showMemberPropertyTips="1">
  <location ref="A4:S9" firstHeaderRow="0" firstDataRow="1" firstDataCol="1" rowPageCount="1" colPageCount="1"/>
  <pivotFields count="32">
    <pivotField axis="axisPage" showAll="0" multipleItemSelectionAllowed="1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 defaultSubtota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7">
        <item x="0"/>
        <item m="1" x="1"/>
        <item m="1" x="2"/>
        <item m="1" x="3"/>
        <item m="1" x="5"/>
        <item m="1" x="4"/>
        <item t="default"/>
      </items>
    </pivotField>
    <pivotField showAll="0" defaultSubtotal="0"/>
    <pivotField axis="axisRow" showAll="0" defaultSubtotal="0">
      <items count="4">
        <item x="0"/>
        <item m="1" x="3"/>
        <item m="1" x="1"/>
        <item m="1" x="2"/>
      </items>
    </pivotField>
    <pivotField showAll="0"/>
    <pivotField showAll="0"/>
    <pivotField dataField="1" showAll="0" numFmtId="3"/>
    <pivotField dataField="1" showAll="0" numFmtId="2"/>
    <pivotField dataField="1" showAll="0" numFmtId="2"/>
    <pivotField dataField="1" showAll="0" numFmtId="2"/>
    <pivotField dataField="1" showAll="0" numFmtId="2"/>
    <pivotField dataField="1" showAll="0" numFmtId="2"/>
    <pivotField dataField="1" showAll="0" numFmtId="2"/>
    <pivotField dataField="1" showAll="0" numFmtId="2"/>
    <pivotField dataField="1" showAll="0"/>
    <pivotField dataField="1" showAll="0"/>
    <pivotField dataField="1" showAll="0"/>
    <pivotField dataField="1" showAll="0" numFmtId="2"/>
    <pivotField dataField="1" showAll="0" numFmtId="2"/>
    <pivotField dataField="1" showAll="0" numFmtId="1"/>
    <pivotField dataField="1" showAll="0" numFmtId="2"/>
    <pivotField showAll="0" numFmtId="9"/>
    <pivotField showAll="0"/>
    <pivotField showAll="0" numFmtId="1"/>
    <pivotField dataField="1" showAll="0" dragToRow="0" dragToCol="0" dragToPage="0" defaultSubtotal="0"/>
    <pivotField dataField="1" showAll="0" dragToRow="0" dragToCol="0" dragToPage="0" defaultSubtotal="0"/>
    <pivotField dataField="1" showAll="0" dragToRow="0" dragToCol="0" dragToPage="0" defaultSubtotal="0"/>
  </pivotFields>
  <rowFields count="4">
    <field x="1"/>
    <field x="5"/>
    <field x="6"/>
    <field x="8"/>
  </rowFields>
  <rowItems count="5">
    <i>
      <x/>
    </i>
    <i r="1">
      <x/>
    </i>
    <i r="2">
      <x/>
    </i>
    <i r="3">
      <x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pageFields count="1">
    <pageField fld="0" hier="-1"/>
  </pageFields>
  <dataFields count="18">
    <dataField name="Součet z OPPP/OON Počet hodin za rok" fld="11" baseField="0" baseItem="0" numFmtId="3"/>
    <dataField name="Součet z kmenoví zaměstnanci (přepočet na úvazky a celorok) " fld="12" baseField="0" baseItem="0" numFmtId="43"/>
    <dataField name="Součet z kmenoví zaměstnanci (plat plně SR) - motivace/odměny (fyzické osoby) _x000a_" fld="13" baseField="0" baseItem="0" numFmtId="43"/>
    <dataField name="Součet z jednorázové navýšení (přepočet na úvazky a celorok) " fld="14" baseField="0" baseItem="0" numFmtId="43"/>
    <dataField name="Součet z jednorázoví a kmenoví zaměstnanci" fld="30" baseField="0" baseItem="0" numFmtId="167"/>
    <dataField name="Součet z prostředky na platy ČR ze SR" fld="15" baseField="0" baseItem="0" numFmtId="165"/>
    <dataField name="Součet z motivace/odměny ČR ze SR (plat plně SR) " fld="16" baseField="0" baseItem="0" numFmtId="165"/>
    <dataField name="Součet z OPPP/OON ČR ze SR" fld="17" baseField="0" baseItem="0" numFmtId="165"/>
    <dataField name="Součet z celkem spolufinancování ze SR" fld="18" baseField="0" baseItem="0" numFmtId="165"/>
    <dataField name="Součet z Prostředky na platy kryto z EU/FM" fld="19" baseField="0" baseItem="0" numFmtId="166"/>
    <dataField name="Součet z Motivace/odměny kryto z EU/FM (plat plně SR)" fld="20" baseField="0" baseItem="0" numFmtId="166"/>
    <dataField name="Součet z OPPP/OON kryto z EU/FM" fld="21" baseField="0" baseItem="0" numFmtId="166"/>
    <dataField name="Součet z celkem kryto příjmy z rozpočtu EU/FM" fld="22" baseField="0" baseItem="0" numFmtId="165"/>
    <dataField name="Součet z Celkem prostředky na platy " fld="23" baseField="0" baseItem="0" numFmtId="165"/>
    <dataField name="Součet z Celkem motivace/odměny " fld="24" baseField="0" baseItem="0" numFmtId="166"/>
    <dataField name="Součet z Celkem OPPP/OON" fld="25" baseField="0" baseItem="0" numFmtId="165"/>
    <dataField name="Součet z Průměrný měsíční plat" fld="29" baseField="0" baseItem="0" numFmtId="166"/>
    <dataField name="Součet z Průměrná roční motivace " fld="31" baseField="0" baseItem="0" numFmtId="165"/>
  </dataFields>
  <formats count="208">
    <format dxfId="393">
      <pivotArea outline="0" fieldPosition="0" axis="axisRow" dataOnly="0" field="1" labelOnly="1" type="button"/>
    </format>
    <format dxfId="392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91">
      <pivotArea outline="0" fieldPosition="0" axis="axisRow" dataOnly="0" field="1" labelOnly="1" type="button"/>
    </format>
    <format dxfId="390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89">
      <pivotArea outline="0" fieldPosition="0" axis="axisRow" dataOnly="0" field="1" labelOnly="1" type="button"/>
    </format>
    <format dxfId="388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87">
      <pivotArea outline="0" fieldPosition="0" axis="axisRow" dataOnly="0" field="1" labelOnly="1" type="button"/>
    </format>
    <format dxfId="386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85">
      <pivotArea outline="0" fieldPosition="0" axis="axisRow" dataOnly="0" field="1" labelOnly="1" type="button"/>
    </format>
    <format dxfId="384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83">
      <pivotArea outline="0" fieldPosition="0" collapsedLevelsAreSubtotals="1"/>
    </format>
    <format dxfId="382">
      <pivotArea outline="0" fieldPosition="0" dataOnly="0" labelOnly="1">
        <references count="1">
          <reference field="1" count="0"/>
        </references>
      </pivotArea>
    </format>
    <format dxfId="381">
      <pivotArea outline="0" fieldPosition="0" dataOnly="0" grandRow="1" labelOnly="1"/>
    </format>
    <format dxfId="380">
      <pivotArea outline="0" fieldPosition="0" collapsedLevelsAreSubtotals="1">
        <references count="1">
          <reference field="4294967294" selected="0" count="7">
            <x v="5"/>
            <x v="6"/>
            <x v="7"/>
            <x v="8"/>
            <x v="12"/>
            <x v="13"/>
            <x v="15"/>
          </reference>
        </references>
      </pivotArea>
    </format>
    <format dxfId="379">
      <pivotArea outline="0" fieldPosition="0" dataOnly="0" type="all"/>
    </format>
    <format dxfId="378">
      <pivotArea outline="0" fieldPosition="0" collapsedLevelsAreSubtotals="1"/>
    </format>
    <format dxfId="377">
      <pivotArea outline="0" fieldPosition="0" axis="axisRow" dataOnly="0" field="1" labelOnly="1" type="button"/>
    </format>
    <format dxfId="376">
      <pivotArea outline="0" fieldPosition="0" dataOnly="0" labelOnly="1">
        <references count="1">
          <reference field="1" count="0"/>
        </references>
      </pivotArea>
    </format>
    <format dxfId="375">
      <pivotArea outline="0" fieldPosition="0" dataOnly="0" grandRow="1" labelOnly="1"/>
    </format>
    <format dxfId="374">
      <pivotArea outline="0" fieldPosition="0" dataOnly="0" labelOnly="1">
        <references count="2">
          <reference field="1" selected="0" count="0"/>
          <reference field="5" count="0"/>
        </references>
      </pivotArea>
    </format>
    <format dxfId="373">
      <pivotArea outline="0" fieldPosition="0" dataOnly="0" labelOnly="1">
        <references count="3">
          <reference field="1" selected="0" count="0"/>
          <reference field="5" selected="0" count="0"/>
          <reference field="6" count="0"/>
        </references>
      </pivotArea>
    </format>
    <format dxfId="372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71">
      <pivotArea outline="0" fieldPosition="0" dataOnly="0" labelOnly="1">
        <references count="1">
          <reference field="4294967294" count="3">
            <x v="1"/>
            <x v="2"/>
            <x v="3"/>
          </reference>
        </references>
      </pivotArea>
    </format>
    <format dxfId="370">
      <pivotArea outline="0" fieldPosition="0" dataOnly="0" type="all"/>
    </format>
    <format dxfId="369">
      <pivotArea outline="0" fieldPosition="0" collapsedLevelsAreSubtotals="1"/>
    </format>
    <format dxfId="368">
      <pivotArea outline="0" fieldPosition="0" axis="axisRow" dataOnly="0" field="1" labelOnly="1" type="button"/>
    </format>
    <format dxfId="367">
      <pivotArea outline="0" fieldPosition="0" dataOnly="0" labelOnly="1">
        <references count="1">
          <reference field="1" count="0"/>
        </references>
      </pivotArea>
    </format>
    <format dxfId="366">
      <pivotArea outline="0" fieldPosition="0" dataOnly="0" grandRow="1" labelOnly="1"/>
    </format>
    <format dxfId="365">
      <pivotArea outline="0" fieldPosition="0" dataOnly="0" labelOnly="1">
        <references count="2">
          <reference field="1" selected="0" count="0"/>
          <reference field="5" count="0"/>
        </references>
      </pivotArea>
    </format>
    <format dxfId="364">
      <pivotArea outline="0" fieldPosition="0" dataOnly="0" labelOnly="1">
        <references count="3">
          <reference field="1" selected="0" count="0"/>
          <reference field="5" selected="0" count="0"/>
          <reference field="6" count="0"/>
        </references>
      </pivotArea>
    </format>
    <format dxfId="363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62">
      <pivotArea outline="0" fieldPosition="0" axis="axisRow" dataOnly="0" field="1" labelOnly="1" type="button"/>
    </format>
    <format dxfId="361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60">
      <pivotArea outline="0" fieldPosition="0" dataOnly="0" labelOnly="1">
        <references count="1">
          <reference field="6" count="0"/>
        </references>
      </pivotArea>
    </format>
    <format dxfId="359">
      <pivotArea outline="0" fieldPosition="0" dataOnly="0" type="all"/>
    </format>
    <format dxfId="358">
      <pivotArea outline="0" fieldPosition="0" collapsedLevelsAreSubtotals="1"/>
    </format>
    <format dxfId="357">
      <pivotArea outline="0" fieldPosition="0" axis="axisRow" dataOnly="0" field="1" labelOnly="1" type="button"/>
    </format>
    <format dxfId="356">
      <pivotArea outline="0" fieldPosition="0" dataOnly="0" labelOnly="1">
        <references count="1">
          <reference field="1" count="0"/>
        </references>
      </pivotArea>
    </format>
    <format dxfId="355">
      <pivotArea outline="0" fieldPosition="0" dataOnly="0" grandRow="1" labelOnly="1"/>
    </format>
    <format dxfId="354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53">
      <pivotArea outline="0" fieldPosition="0" collapsedLevelsAreSubtotals="1">
        <references count="1">
          <reference field="4294967294" selected="0" count="3">
            <x v="1"/>
            <x v="2"/>
            <x v="3"/>
          </reference>
        </references>
      </pivotArea>
    </format>
    <format dxfId="352">
      <pivotArea outline="0" fieldPosition="0" dataOnly="0" labelOnly="1">
        <references count="1">
          <reference field="4294967294" count="1">
            <x v="3"/>
          </reference>
        </references>
      </pivotArea>
    </format>
    <format dxfId="351">
      <pivotArea outline="0" fieldPosition="0" dataOnly="0" labelOnly="1">
        <references count="1">
          <reference field="4294967294" count="1">
            <x v="2"/>
          </reference>
        </references>
      </pivotArea>
    </format>
    <format dxfId="350">
      <pivotArea outline="0" fieldPosition="0" dataOnly="0" labelOnly="1">
        <references count="1">
          <reference field="4294967294" count="7">
            <x v="5"/>
            <x v="6"/>
            <x v="7"/>
            <x v="8"/>
            <x v="12"/>
            <x v="13"/>
            <x v="15"/>
          </reference>
        </references>
      </pivotArea>
    </format>
    <format dxfId="349">
      <pivotArea outline="0" fieldPosition="0" collapsedLevelsAreSubtotals="1">
        <references count="1">
          <reference field="4294967294" selected="0" count="3">
            <x v="5"/>
            <x v="6"/>
            <x v="7"/>
          </reference>
        </references>
      </pivotArea>
    </format>
    <format dxfId="348">
      <pivotArea outline="0" fieldPosition="0" dataOnly="0" labelOnly="1">
        <references count="1">
          <reference field="4294967294" count="3">
            <x v="5"/>
            <x v="6"/>
            <x v="7"/>
          </reference>
        </references>
      </pivotArea>
    </format>
    <format dxfId="347">
      <pivotArea outline="0" fieldPosition="0" dataOnly="0" labelOnly="1">
        <references count="1">
          <reference field="4294967294" count="3">
            <x v="5"/>
            <x v="6"/>
            <x v="7"/>
          </reference>
        </references>
      </pivotArea>
    </format>
    <format dxfId="346">
      <pivotArea outline="0" fieldPosition="0" collapsedLevelsAreSubtotals="1">
        <references count="1">
          <reference field="4294967294" selected="0" count="1">
            <x v="8"/>
          </reference>
        </references>
      </pivotArea>
    </format>
    <format dxfId="345">
      <pivotArea outline="0" fieldPosition="0" dataOnly="0" labelOnly="1">
        <references count="1">
          <reference field="4294967294" count="1">
            <x v="8"/>
          </reference>
        </references>
      </pivotArea>
    </format>
    <format dxfId="344">
      <pivotArea outline="0" fieldPosition="0" dataOnly="0" labelOnly="1">
        <references count="1">
          <reference field="4294967294" count="1">
            <x v="8"/>
          </reference>
        </references>
      </pivotArea>
    </format>
    <format dxfId="343">
      <pivotArea outline="0" fieldPosition="0" dataOnly="0">
        <references count="1">
          <reference field="4294967294" count="1">
            <x v="12"/>
          </reference>
        </references>
      </pivotArea>
    </format>
    <format dxfId="342">
      <pivotArea outline="0" fieldPosition="0" collapsedLevelsAreSubtotals="1">
        <references count="1">
          <reference field="4294967294" selected="0" count="2">
            <x v="13"/>
            <x v="15"/>
          </reference>
        </references>
      </pivotArea>
    </format>
    <format dxfId="341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340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339">
      <pivotArea outline="0" fieldPosition="0" dataOnly="0" labelOnly="1">
        <references count="1">
          <reference field="4294967294" count="1">
            <x v="12"/>
          </reference>
        </references>
      </pivotArea>
    </format>
    <format dxfId="338">
      <pivotArea outline="0" fieldPosition="0" dataOnly="0" type="all"/>
    </format>
    <format dxfId="337">
      <pivotArea outline="0" fieldPosition="0" dataOnly="0" labelOnly="1">
        <references count="2">
          <reference field="1" selected="0" count="0"/>
          <reference field="5" count="0"/>
        </references>
      </pivotArea>
    </format>
    <format dxfId="336">
      <pivotArea outline="0" fieldPosition="0" dataOnly="0" labelOnly="1">
        <references count="3">
          <reference field="1" selected="0" count="0"/>
          <reference field="5" selected="0" count="0"/>
          <reference field="6" count="0"/>
        </references>
      </pivotArea>
    </format>
    <format dxfId="335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34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33">
      <pivotArea outline="0" fieldPosition="0" collapsedLevelsAreSubtotals="1">
        <references count="1">
          <reference field="4294967294" selected="0" count="1">
            <x v="15"/>
          </reference>
        </references>
      </pivotArea>
    </format>
    <format dxfId="332">
      <pivotArea outline="0" fieldPosition="0" dataOnly="0" labelOnly="1">
        <references count="1">
          <reference field="4294967294" count="1">
            <x v="15"/>
          </reference>
        </references>
      </pivotArea>
    </format>
    <format dxfId="331">
      <pivotArea outline="0" fieldPosition="0" dataOnly="0" type="all"/>
    </format>
    <format dxfId="330">
      <pivotArea outline="0" fieldPosition="0" collapsedLevelsAreSubtotals="1"/>
    </format>
    <format dxfId="329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328">
      <pivotArea outline="0" fieldPosition="0" collapsedLevelsAreSubtotals="1">
        <references count="1">
          <reference field="4294967294" selected="0" count="3">
            <x v="1"/>
            <x v="2"/>
            <x v="3"/>
          </reference>
        </references>
      </pivotArea>
    </format>
    <format dxfId="327">
      <pivotArea outline="0" fieldPosition="0" dataOnly="0" labelOnly="1">
        <references count="1">
          <reference field="4294967294" count="3">
            <x v="1"/>
            <x v="2"/>
            <x v="3"/>
          </reference>
        </references>
      </pivotArea>
    </format>
    <format dxfId="326">
      <pivotArea outline="0" fieldPosition="0" collapsedLevelsAreSubtotals="1"/>
    </format>
    <format dxfId="325">
      <pivotArea outline="0" fieldPosition="0" axis="axisPage" dataOnly="0" field="0" labelOnly="1" type="button"/>
    </format>
    <format dxfId="324">
      <pivotArea outline="0" fieldPosition="0" dataOnly="0" grandRow="1" labelOnly="1"/>
    </format>
    <format dxfId="323">
      <pivotArea outline="0" fieldPosition="0" dataOnly="0" labelOnly="1">
        <references count="1">
          <reference field="1" count="0"/>
        </references>
      </pivotArea>
    </format>
    <format dxfId="322">
      <pivotArea outline="0" fieldPosition="0" dataOnly="0" labelOnly="1">
        <references count="1">
          <reference field="1" count="0"/>
        </references>
      </pivotArea>
    </format>
    <format dxfId="321">
      <pivotArea outline="0" fieldPosition="0" collapsedLevelsAreSubtotals="1">
        <references count="1">
          <reference field="4294967294" selected="0" count="3">
            <x v="1"/>
            <x v="2"/>
            <x v="3"/>
          </reference>
        </references>
      </pivotArea>
    </format>
    <format dxfId="320">
      <pivotArea outline="0" fieldPosition="0" dataOnly="0" labelOnly="1">
        <references count="1">
          <reference field="4294967294" count="3">
            <x v="1"/>
            <x v="2"/>
            <x v="3"/>
          </reference>
        </references>
      </pivotArea>
    </format>
    <format dxfId="319">
      <pivotArea outline="0" fieldPosition="0" collapsedLevelsAreSubtotals="1">
        <references count="1">
          <reference field="4294967294" selected="0" count="2">
            <x v="13"/>
            <x v="15"/>
          </reference>
        </references>
      </pivotArea>
    </format>
    <format dxfId="318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317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316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>
      <pivotArea outline="0" fieldPosition="0" dataOnly="0" labelOnly="1">
        <references count="1">
          <reference field="5" count="0"/>
        </references>
      </pivotArea>
    </format>
    <format>
      <pivotArea outline="0" fieldPosition="0" dataOnly="0" labelOnly="1">
        <references count="1">
          <reference field="5" count="0"/>
        </references>
      </pivotArea>
    </format>
    <format>
      <pivotArea outline="0" fieldPosition="0" dataOnly="0" labelOnly="1">
        <references count="1">
          <reference field="5" count="0"/>
        </references>
      </pivotArea>
    </format>
    <format>
      <pivotArea outline="0" fieldPosition="0" dataOnly="0" labelOnly="1">
        <references count="1">
          <reference field="5" count="0"/>
        </references>
      </pivotArea>
    </format>
    <format dxfId="315">
      <pivotArea outline="0" fieldPosition="0" dataOnly="0" labelOnly="1">
        <references count="1">
          <reference field="5" count="0"/>
        </references>
      </pivotArea>
    </format>
    <format dxfId="314">
      <pivotArea outline="0" fieldPosition="0" dataOnly="0" labelOnly="1">
        <references count="1">
          <reference field="5" count="0"/>
        </references>
      </pivotArea>
    </format>
    <format dxfId="313">
      <pivotArea outline="0" fieldPosition="0" dataOnly="0" labelOnly="1">
        <references count="1">
          <reference field="5" count="0"/>
        </references>
      </pivotArea>
    </format>
    <format dxfId="312">
      <pivotArea outline="0" fieldPosition="0" dataOnly="0" labelOnly="1">
        <references count="1">
          <reference field="5" count="0"/>
        </references>
      </pivotArea>
    </format>
    <format>
      <pivotArea outline="0" fieldPosition="0" dataOnly="0" labelOnly="1">
        <references count="1">
          <reference field="6" count="0"/>
        </references>
      </pivotArea>
    </format>
    <format dxfId="311">
      <pivotArea outline="0" fieldPosition="0" dataOnly="0" labelOnly="1">
        <references count="1">
          <reference field="6" count="0"/>
        </references>
      </pivotArea>
    </format>
    <format>
      <pivotArea outline="0" fieldPosition="0" dataOnly="0" labelOnly="1">
        <references count="1">
          <reference field="6" count="0"/>
        </references>
      </pivotArea>
    </format>
    <format>
      <pivotArea outline="0" fieldPosition="0" dataOnly="0" labelOnly="1">
        <references count="1">
          <reference field="6" count="0"/>
        </references>
      </pivotArea>
    </format>
    <format dxfId="310">
      <pivotArea outline="0" fieldPosition="0" dataOnly="0" labelOnly="1">
        <references count="1">
          <reference field="5" count="0"/>
        </references>
      </pivotArea>
    </format>
    <format dxfId="309">
      <pivotArea outline="0" fieldPosition="0" dataOnly="0" labelOnly="1">
        <references count="1">
          <reference field="1" count="0"/>
        </references>
      </pivotArea>
    </format>
    <format dxfId="308">
      <pivotArea outline="0" fieldPosition="0" dataOnly="0" grandRow="1" labelOnly="1"/>
    </format>
    <format dxfId="307">
      <pivotArea outline="0" fieldPosition="0" collapsedLevelsAreSubtotals="1" grandRow="1"/>
    </format>
    <format dxfId="306">
      <pivotArea outline="0" fieldPosition="0" dataOnly="0" grandRow="1" labelOnly="1"/>
    </format>
    <format dxfId="305">
      <pivotArea outline="0" fieldPosition="0" dataOnly="0" labelOnly="1">
        <references count="1">
          <reference field="5" count="0"/>
        </references>
      </pivotArea>
    </format>
    <format dxfId="304">
      <pivotArea outline="0" fieldPosition="0" collapsedLevelsAreSubtotals="1">
        <references count="1">
          <reference field="4294967294" selected="0" count="1">
            <x v="1"/>
          </reference>
        </references>
      </pivotArea>
    </format>
    <format dxfId="303">
      <pivotArea outline="0" fieldPosition="0" dataOnly="0" labelOnly="1">
        <references count="1">
          <reference field="0" count="0"/>
        </references>
      </pivotArea>
    </format>
    <format dxfId="302">
      <pivotArea outline="0" fieldPosition="0" dataOnly="0" labelOnly="1">
        <references count="1">
          <reference field="4294967294" count="1">
            <x v="1"/>
          </reference>
        </references>
      </pivotArea>
    </format>
    <format dxfId="301">
      <pivotArea outline="0" fieldPosition="0" dataOnly="0">
        <references count="1">
          <reference field="4294967294" count="3">
            <x v="1"/>
            <x v="2"/>
            <x v="3"/>
          </reference>
        </references>
      </pivotArea>
    </format>
    <format dxfId="300">
      <pivotArea outline="0" fieldPosition="0" collapsedLevelsAreSubtotals="1">
        <references count="1">
          <reference field="4294967294" selected="0" count="3">
            <x v="1"/>
            <x v="2"/>
            <x v="3"/>
          </reference>
        </references>
      </pivotArea>
    </format>
    <format dxfId="299">
      <pivotArea outline="0" fieldPosition="0" dataOnly="0" labelOnly="1">
        <references count="1">
          <reference field="4294967294" count="3">
            <x v="1"/>
            <x v="2"/>
            <x v="3"/>
          </reference>
        </references>
      </pivotArea>
    </format>
    <format dxfId="298">
      <pivotArea outline="0" fieldPosition="0" axis="axisRow" dataOnly="0" field="1" labelOnly="1" type="button"/>
    </format>
    <format dxfId="297">
      <pivotArea outline="0" fieldPosition="0" axis="axisRow" dataOnly="0" field="1" labelOnly="1" type="button"/>
    </format>
    <format dxfId="296">
      <pivotArea outline="0" fieldPosition="0" axis="axisRow" dataOnly="0" field="1" labelOnly="1" type="button"/>
    </format>
    <format dxfId="295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294">
      <pivotArea outline="0" fieldPosition="0" collapsedLevelsAreSubtotals="1"/>
    </format>
    <format dxfId="293">
      <pivotArea outline="0" fieldPosition="0" dataOnly="0" type="all"/>
    </format>
    <format dxfId="292">
      <pivotArea outline="0" fieldPosition="0" collapsedLevelsAreSubtotals="1"/>
    </format>
    <format dxfId="291">
      <pivotArea outline="0" fieldPosition="0" axis="axisRow" dataOnly="0" field="1" labelOnly="1" type="button"/>
    </format>
    <format dxfId="290">
      <pivotArea outline="0" fieldPosition="0" dataOnly="0" labelOnly="1">
        <references count="1">
          <reference field="1" count="0"/>
        </references>
      </pivotArea>
    </format>
    <format dxfId="289">
      <pivotArea outline="0" fieldPosition="0" dataOnly="0" grandRow="1" labelOnly="1"/>
    </format>
    <format dxfId="288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287">
      <pivotArea outline="0" fieldPosition="0" dataOnly="0" type="all"/>
    </format>
    <format dxfId="286">
      <pivotArea outline="0" fieldPosition="0" collapsedLevelsAreSubtotals="1"/>
    </format>
    <format dxfId="285">
      <pivotArea outline="0" fieldPosition="0" axis="axisRow" dataOnly="0" field="1" labelOnly="1" type="button"/>
    </format>
    <format dxfId="284">
      <pivotArea outline="0" fieldPosition="0" dataOnly="0" labelOnly="1">
        <references count="1">
          <reference field="1" count="0"/>
        </references>
      </pivotArea>
    </format>
    <format dxfId="283">
      <pivotArea outline="0" fieldPosition="0" dataOnly="0" grandRow="1" labelOnly="1"/>
    </format>
    <format dxfId="282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281">
      <pivotArea outline="0" fieldPosition="0" collapsedLevelsAreSubtotals="1">
        <references count="3">
          <reference field="4294967294" selected="0" count="1">
            <x v="0"/>
          </reference>
          <reference field="1" selected="0" count="0"/>
          <reference field="5" count="0"/>
        </references>
      </pivotArea>
    </format>
    <format dxfId="280">
      <pivotArea outline="0" fieldPosition="0" collapsedLevelsAreSubtotals="1">
        <references count="4">
          <reference field="4294967294" selected="0" count="1">
            <x v="0"/>
          </reference>
          <reference field="1" selected="0" count="0"/>
          <reference field="5" selected="0" count="0"/>
          <reference field="6" count="0"/>
        </references>
      </pivotArea>
    </format>
    <format dxfId="279">
      <pivotArea outline="0" fieldPosition="0" collapsedLevelsAreSubtotals="1">
        <references count="5">
          <reference field="4294967294" selected="0" count="1">
            <x v="0"/>
          </reference>
          <reference field="1" selected="0" count="0"/>
          <reference field="5" selected="0" count="0"/>
          <reference field="6" selected="0" count="0"/>
          <reference field="8" count="0"/>
        </references>
      </pivotArea>
    </format>
    <format dxfId="278">
      <pivotArea outline="0" fieldPosition="0" axis="axisRow" collapsedLevelsAreSubtotals="1" field="1" grandRow="1">
        <references count="1">
          <reference field="4294967294" selected="0" count="1">
            <x v="0"/>
          </reference>
        </references>
      </pivotArea>
    </format>
    <format dxfId="277">
      <pivotArea outline="0" fieldPosition="0" dataOnly="0">
        <references count="1">
          <reference field="4294967294" count="4">
            <x v="0"/>
            <x v="1"/>
            <x v="2"/>
            <x v="3"/>
          </reference>
        </references>
      </pivotArea>
    </format>
    <format dxfId="276">
      <pivotArea outline="0" fieldPosition="0" dataOnly="0">
        <references count="1">
          <reference field="8" count="1">
            <x v="2"/>
          </reference>
        </references>
      </pivotArea>
    </format>
    <format dxfId="275">
      <pivotArea outline="0" fieldPosition="0" collapsedLevelsAreSubtotals="1"/>
    </format>
    <format dxfId="274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273">
      <pivotArea outline="0" fieldPosition="0" collapsedLevelsAreSubtotals="1"/>
    </format>
    <format dxfId="272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271">
      <pivotArea outline="0" fieldPosition="0" dataOnly="0" labelOnly="1">
        <references count="1">
          <reference field="6" count="0"/>
        </references>
      </pivotArea>
    </format>
    <format dxfId="270">
      <pivotArea outline="0" fieldPosition="0" dataOnly="0" labelOnly="1">
        <references count="1">
          <reference field="8" count="0"/>
        </references>
      </pivotArea>
    </format>
    <format dxfId="269">
      <pivotArea outline="0" fieldPosition="0" dataOnly="0" labelOnly="1">
        <references count="1">
          <reference field="8" count="0"/>
        </references>
      </pivotArea>
    </format>
    <format>
      <pivotArea outline="0" fieldPosition="0" dataOnly="0" labelOnly="1">
        <references count="1">
          <reference field="8" count="0"/>
        </references>
      </pivotArea>
    </format>
    <format>
      <pivotArea outline="0" fieldPosition="0" dataOnly="0" labelOnly="1">
        <references count="1">
          <reference field="8" count="0"/>
        </references>
      </pivotArea>
    </format>
    <format dxfId="268">
      <pivotArea outline="0" fieldPosition="0" dataOnly="0" labelOnly="1">
        <references count="1">
          <reference field="4294967294" count="1">
            <x v="12"/>
          </reference>
        </references>
      </pivotArea>
    </format>
    <format dxfId="267">
      <pivotArea outline="0" fieldPosition="0" collapsedLevelsAreSubtotals="1">
        <references count="1">
          <reference field="4294967294" selected="0" count="2">
            <x v="13"/>
            <x v="15"/>
          </reference>
        </references>
      </pivotArea>
    </format>
    <format dxfId="266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265">
      <pivotArea outline="0" fieldPosition="0" collapsedLevelsAreSubtotals="1">
        <references count="1">
          <reference field="4294967294" selected="0" count="1">
            <x v="12"/>
          </reference>
        </references>
      </pivotArea>
    </format>
    <format dxfId="264">
      <pivotArea outline="0" fieldPosition="0" dataOnly="0" labelOnly="1">
        <references count="1">
          <reference field="4294967294" count="1">
            <x v="12"/>
          </reference>
        </references>
      </pivotArea>
    </format>
    <format dxfId="263">
      <pivotArea outline="0" fieldPosition="0" axis="axisRow" collapsedLevelsAreSubtotals="1" field="1" grandRow="1">
        <references count="1">
          <reference field="4294967294" selected="0" count="3">
            <x v="12"/>
            <x v="13"/>
            <x v="15"/>
          </reference>
        </references>
      </pivotArea>
    </format>
    <format dxfId="262">
      <pivotArea outline="0" fieldPosition="0" dataOnly="0" type="all"/>
    </format>
    <format dxfId="261">
      <pivotArea outline="0" fieldPosition="0" collapsedLevelsAreSubtotals="1"/>
    </format>
    <format dxfId="260">
      <pivotArea outline="0" fieldPosition="0" axis="axisRow" dataOnly="0" field="1" labelOnly="1" type="button"/>
    </format>
    <format dxfId="259">
      <pivotArea outline="0" fieldPosition="0" dataOnly="0" labelOnly="1">
        <references count="1">
          <reference field="1" count="0"/>
        </references>
      </pivotArea>
    </format>
    <format dxfId="258">
      <pivotArea outline="0" fieldPosition="0" dataOnly="0" grandRow="1" labelOnly="1"/>
    </format>
    <format dxfId="257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256">
      <pivotArea outline="0" fieldPosition="0" collapsedLevelsAreSubtotals="1">
        <references count="1">
          <reference field="4294967294" selected="0" count="1">
            <x v="0"/>
          </reference>
        </references>
      </pivotArea>
    </format>
    <format dxfId="255">
      <pivotArea outline="0" fieldPosition="0" dataOnly="0" labelOnly="1">
        <references count="1">
          <reference field="4294967294" count="1">
            <x v="0"/>
          </reference>
        </references>
      </pivotArea>
    </format>
    <format dxfId="254">
      <pivotArea outline="0" fieldPosition="0" axis="axisRow" dataOnly="0" field="1" labelOnly="1" type="button"/>
    </format>
    <format dxfId="253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252">
      <pivotArea outline="0" fieldPosition="0" collapsedLevelsAreSubtotals="1"/>
    </format>
    <format dxfId="251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250">
      <pivotArea outline="0" fieldPosition="0" axis="axisRow" dataOnly="0" field="1" labelOnly="1" type="button"/>
    </format>
    <format dxfId="249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248">
      <pivotArea outline="0" fieldPosition="0" axis="axisRow" dataOnly="0" field="1" labelOnly="1" type="button"/>
    </format>
    <format dxfId="247">
      <pivotArea outline="0" fieldPosition="0" dataOnly="0" labelOnly="1">
        <references count="1">
          <reference field="1" count="0"/>
        </references>
      </pivotArea>
    </format>
    <format dxfId="246">
      <pivotArea outline="0" fieldPosition="0" dataOnly="0" grandRow="1" labelOnly="1"/>
    </format>
    <format dxfId="245">
      <pivotArea outline="0" fieldPosition="0" axis="axisRow" dataOnly="0" field="1" labelOnly="1" type="button"/>
    </format>
    <format dxfId="244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243">
      <pivotArea outline="0" fieldPosition="0" dataOnly="0" labelOnly="1">
        <references count="1">
          <reference field="4294967294" count="4">
            <x v="0"/>
            <x v="1"/>
            <x v="2"/>
            <x v="3"/>
          </reference>
        </references>
      </pivotArea>
    </format>
    <format dxfId="242">
      <pivotArea outline="0" fieldPosition="0" dataOnly="0" labelOnly="1">
        <references count="1">
          <reference field="4294967294" count="4">
            <x v="0"/>
            <x v="1"/>
            <x v="2"/>
            <x v="3"/>
          </reference>
        </references>
      </pivotArea>
    </format>
    <format dxfId="241">
      <pivotArea outline="0" fieldPosition="0" collapsedLevelsAreSubtotals="1">
        <references count="1">
          <reference field="4294967294" selected="0" count="1">
            <x v="4"/>
          </reference>
        </references>
      </pivotArea>
    </format>
    <format dxfId="240">
      <pivotArea outline="0" fieldPosition="0" dataOnly="0" labelOnly="1">
        <references count="1">
          <reference field="4294967294" count="1">
            <x v="4"/>
          </reference>
        </references>
      </pivotArea>
    </format>
    <format dxfId="239">
      <pivotArea outline="0" fieldPosition="0" collapsedLevelsAreSubtotals="1">
        <references count="1">
          <reference field="4294967294" selected="0" count="1">
            <x v="0"/>
          </reference>
        </references>
      </pivotArea>
    </format>
    <format dxfId="238">
      <pivotArea outline="0" fieldPosition="0" dataOnly="0" labelOnly="1">
        <references count="1">
          <reference field="4294967294" count="1">
            <x v="0"/>
          </reference>
        </references>
      </pivotArea>
    </format>
    <format dxfId="237">
      <pivotArea outline="0" fieldPosition="0" dataOnly="0" labelOnly="1">
        <references count="1">
          <reference field="4294967294" count="1">
            <x v="1"/>
          </reference>
        </references>
      </pivotArea>
    </format>
    <format dxfId="236">
      <pivotArea outline="0" fieldPosition="0" collapsedLevelsAreSubtotals="1">
        <references count="1">
          <reference field="4294967294" selected="0" count="1">
            <x v="3"/>
          </reference>
        </references>
      </pivotArea>
    </format>
    <format dxfId="235">
      <pivotArea outline="0" fieldPosition="0" collapsedLevelsAreSubtotals="1">
        <references count="1">
          <reference field="4294967294" selected="0" count="1">
            <x v="4"/>
          </reference>
        </references>
      </pivotArea>
    </format>
    <format dxfId="234">
      <pivotArea outline="0" fieldPosition="0" dataOnly="0" labelOnly="1">
        <references count="1">
          <reference field="4294967294" count="1">
            <x v="4"/>
          </reference>
        </references>
      </pivotArea>
    </format>
    <format dxfId="233">
      <pivotArea outline="0" fieldPosition="0" collapsedLevelsAreSubtotals="1">
        <references count="1">
          <reference field="4294967294" selected="0" count="3">
            <x v="9"/>
            <x v="10"/>
            <x v="11"/>
          </reference>
        </references>
      </pivotArea>
    </format>
    <format dxfId="232">
      <pivotArea outline="0" fieldPosition="0" dataOnly="0" labelOnly="1">
        <references count="1">
          <reference field="4294967294" count="3">
            <x v="9"/>
            <x v="10"/>
            <x v="11"/>
          </reference>
        </references>
      </pivotArea>
    </format>
    <format dxfId="231">
      <pivotArea outline="0" fieldPosition="0" collapsedLevelsAreSubtotals="1">
        <references count="1">
          <reference field="4294967294" selected="0" count="4">
            <x v="9"/>
            <x v="10"/>
            <x v="11"/>
            <x v="12"/>
          </reference>
        </references>
      </pivotArea>
    </format>
    <format dxfId="230">
      <pivotArea outline="0" fieldPosition="0" dataOnly="0" labelOnly="1">
        <references count="1">
          <reference field="4294967294" count="4">
            <x v="9"/>
            <x v="10"/>
            <x v="11"/>
            <x v="12"/>
          </reference>
        </references>
      </pivotArea>
    </format>
    <format dxfId="229">
      <pivotArea outline="0" fieldPosition="0" dataOnly="0" labelOnly="1">
        <references count="1">
          <reference field="4294967294" count="1">
            <x v="9"/>
          </reference>
        </references>
      </pivotArea>
    </format>
    <format dxfId="228">
      <pivotArea outline="0" fieldPosition="0" dataOnly="0" labelOnly="1">
        <references count="1">
          <reference field="4294967294" count="1">
            <x v="10"/>
          </reference>
        </references>
      </pivotArea>
    </format>
    <format dxfId="227">
      <pivotArea outline="0" fieldPosition="0" dataOnly="0" labelOnly="1">
        <references count="1">
          <reference field="4294967294" count="1">
            <x v="11"/>
          </reference>
        </references>
      </pivotArea>
    </format>
    <format dxfId="226">
      <pivotArea outline="0" fieldPosition="0" dataOnly="0" labelOnly="1">
        <references count="1">
          <reference field="4294967294" count="1">
            <x v="12"/>
          </reference>
        </references>
      </pivotArea>
    </format>
    <format dxfId="225">
      <pivotArea outline="0" fieldPosition="0" dataOnly="0" type="all"/>
    </format>
    <format dxfId="224">
      <pivotArea outline="0" fieldPosition="0" collapsedLevelsAreSubtotals="1"/>
    </format>
    <format dxfId="223">
      <pivotArea outline="0" fieldPosition="0" axis="axisRow" dataOnly="0" field="1" labelOnly="1" type="button"/>
    </format>
    <format dxfId="222">
      <pivotArea outline="0" fieldPosition="0" dataOnly="0" labelOnly="1">
        <references count="1">
          <reference field="1" count="0"/>
        </references>
      </pivotArea>
    </format>
    <format dxfId="221">
      <pivotArea outline="0" fieldPosition="0" dataOnly="0" grandRow="1" labelOnly="1"/>
    </format>
    <format dxfId="220">
      <pivotArea outline="0" fieldPosition="0" dataOnly="0" labelOnly="1">
        <references count="2">
          <reference field="1" selected="0" count="0"/>
          <reference field="5" count="0"/>
        </references>
      </pivotArea>
    </format>
    <format dxfId="219">
      <pivotArea outline="0" fieldPosition="0" dataOnly="0" labelOnly="1">
        <references count="3">
          <reference field="1" selected="0" count="0"/>
          <reference field="5" selected="0" count="0"/>
          <reference field="6" count="0"/>
        </references>
      </pivotArea>
    </format>
    <format dxfId="218">
      <pivotArea outline="0" fieldPosition="0" dataOnly="0" labelOnly="1">
        <references count="4">
          <reference field="1" selected="0" count="0"/>
          <reference field="5" selected="0" count="0"/>
          <reference field="6" selected="0" count="0"/>
          <reference field="8" count="0"/>
        </references>
      </pivotArea>
    </format>
    <format dxfId="217">
      <pivotArea outline="0" fieldPosition="0" dataOnly="0" labelOnly="1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</reference>
        </references>
      </pivotArea>
    </format>
    <format dxfId="216">
      <pivotArea outline="0" fieldPosition="0" collapsedLevelsAreSubtotals="1">
        <references count="1">
          <reference field="4294967294" selected="0" count="4">
            <x v="9"/>
            <x v="10"/>
            <x v="11"/>
            <x v="12"/>
          </reference>
        </references>
      </pivotArea>
    </format>
    <format dxfId="215">
      <pivotArea outline="0" fieldPosition="0" dataOnly="0" labelOnly="1">
        <references count="1">
          <reference field="4294967294" count="2">
            <x v="16"/>
            <x v="17"/>
          </reference>
        </references>
      </pivotArea>
    </format>
    <format dxfId="214">
      <pivotArea outline="0" fieldPosition="0" collapsedLevelsAreSubtotals="1">
        <references count="1">
          <reference field="4294967294" selected="0" count="1">
            <x v="16"/>
          </reference>
        </references>
      </pivotArea>
    </format>
    <format dxfId="213">
      <pivotArea outline="0" fieldPosition="0" dataOnly="0" labelOnly="1">
        <references count="1">
          <reference field="4294967294" count="1">
            <x v="16"/>
          </reference>
        </references>
      </pivotArea>
    </format>
    <format dxfId="212">
      <pivotArea outline="0" fieldPosition="0" collapsedLevelsAreSubtotals="1">
        <references count="3">
          <reference field="4294967294" selected="0" count="1">
            <x v="17"/>
          </reference>
          <reference field="1" selected="0" count="0"/>
          <reference field="5" count="0"/>
        </references>
      </pivotArea>
    </format>
    <format dxfId="211">
      <pivotArea outline="0" fieldPosition="0" collapsedLevelsAreSubtotals="1">
        <references count="1">
          <reference field="4294967294" selected="0" count="1">
            <x v="17"/>
          </reference>
        </references>
      </pivotArea>
    </format>
    <format dxfId="210">
      <pivotArea outline="0" fieldPosition="0" dataOnly="0" labelOnly="1">
        <references count="1">
          <reference field="4294967294" count="1">
            <x v="17"/>
          </reference>
        </references>
      </pivotArea>
    </format>
    <format dxfId="209">
      <pivotArea outline="0" fieldPosition="0" collapsedLevelsAreSubtotals="1">
        <references count="1">
          <reference field="4294967294" selected="0" count="3">
            <x v="9"/>
            <x v="10"/>
            <x v="11"/>
          </reference>
        </references>
      </pivotArea>
    </format>
    <format dxfId="208">
      <pivotArea outline="0" fieldPosition="0" dataOnly="0" type="all"/>
    </format>
    <format dxfId="207">
      <pivotArea outline="0" fieldPosition="0" collapsedLevelsAreSubtotals="1"/>
    </format>
    <format dxfId="206">
      <pivotArea outline="0" fieldPosition="0" axis="axisRow" dataOnly="0" field="1" labelOnly="1" type="button"/>
    </format>
    <format dxfId="205">
      <pivotArea outline="0" fieldPosition="0" dataOnly="0" labelOnly="1">
        <references count="1">
          <reference field="1" count="0"/>
        </references>
      </pivotArea>
    </format>
    <format dxfId="204">
      <pivotArea outline="0" fieldPosition="0" dataOnly="0" grandRow="1" labelOnly="1"/>
    </format>
    <format dxfId="203">
      <pivotArea outline="0" fieldPosition="0" dataOnly="0" labelOnly="1">
        <references count="2">
          <reference field="1" selected="0" count="0"/>
          <reference field="5" count="0"/>
        </references>
      </pivotArea>
    </format>
    <format dxfId="202">
      <pivotArea outline="0" fieldPosition="0" dataOnly="0" labelOnly="1">
        <references count="3">
          <reference field="1" selected="0" count="0"/>
          <reference field="5" selected="0" count="0"/>
          <reference field="6" count="0"/>
        </references>
      </pivotArea>
    </format>
    <format dxfId="201">
      <pivotArea outline="0" fieldPosition="0" dataOnly="0" labelOnly="1">
        <references count="4">
          <reference field="1" selected="0" count="0"/>
          <reference field="5" selected="0" count="0"/>
          <reference field="6" selected="0" count="0"/>
          <reference field="8" count="0"/>
        </references>
      </pivotArea>
    </format>
    <format dxfId="200">
      <pivotArea outline="0" fieldPosition="0" dataOnly="0" labelOnly="1">
        <references count="1">
          <reference field="4294967294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6"/>
            <x v="17"/>
          </reference>
        </references>
      </pivotArea>
    </format>
    <format dxfId="199">
      <pivotArea outline="0" fieldPosition="0" collapsedLevelsAreSubtotals="1">
        <references count="1">
          <reference field="4294967294" selected="0" count="1">
            <x v="14"/>
          </reference>
        </references>
      </pivotArea>
    </format>
    <format dxfId="198">
      <pivotArea outline="0" fieldPosition="0" dataOnly="0" labelOnly="1">
        <references count="1">
          <reference field="4294967294" count="1">
            <x v="14"/>
          </reference>
        </references>
      </pivotArea>
    </format>
    <format dxfId="197">
      <pivotArea outline="0" fieldPosition="0" dataOnly="0" labelOnly="1">
        <references count="1">
          <reference field="4294967294" count="2">
            <x v="16"/>
            <x v="17"/>
          </reference>
        </references>
      </pivotArea>
    </format>
    <format dxfId="196">
      <pivotArea outline="0" fieldPosition="0" collapsedLevelsAreSubtotals="1">
        <references count="1">
          <reference field="4294967294" selected="0" count="1">
            <x v="14"/>
          </reference>
        </references>
      </pivotArea>
    </format>
    <format dxfId="195">
      <pivotArea outline="0" fieldPosition="0" dataOnly="0" labelOnly="1">
        <references count="1">
          <reference field="4294967294" count="1">
            <x v="14"/>
          </reference>
        </references>
      </pivotArea>
    </format>
  </formats>
  <pivotTableStyleInfo name="Styl kontingenční tabulky 1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showError="1" showMissing="1" preserveFormatting="1" useAutoFormatting="1" itemPrintTitles="1" outline="1" outlineData="1" mergeItem="1" createdVersion="7" updatedVersion="7" indent="0" multipleFieldFilters="0" showMemberPropertyTips="1">
  <location ref="A4:S8" firstHeaderRow="0" firstDataRow="1" firstDataCol="1" rowPageCount="1" colPageCount="1"/>
  <pivotFields count="32">
    <pivotField axis="axisPage" showAll="0" multipleItemSelectionAllowed="1">
      <items count="2">
        <item x="0"/>
        <item t="default"/>
      </items>
    </pivotField>
    <pivotField showAll="0">
      <items count="2">
        <item x="0"/>
        <item t="default"/>
      </items>
    </pivotField>
    <pivotField showAll="0" defaultSubtotal="0"/>
    <pivotField showAll="0"/>
    <pivotField axis="axisRow" showAll="0">
      <items count="5">
        <item x="0"/>
        <item m="1" x="2"/>
        <item m="1" x="1"/>
        <item m="1" x="3"/>
        <item t="default"/>
      </items>
    </pivotField>
    <pivotField axis="axisRow" showAll="0">
      <items count="2">
        <item x="0"/>
        <item t="default"/>
      </items>
    </pivotField>
    <pivotField showAll="0"/>
    <pivotField showAll="0" defaultSubtotal="0"/>
    <pivotField axis="axisRow" showAll="0" defaultSubtotal="0">
      <items count="4">
        <item x="0"/>
        <item m="1" x="3"/>
        <item m="1" x="1"/>
        <item m="1" x="2"/>
      </items>
    </pivotField>
    <pivotField showAll="0"/>
    <pivotField showAll="0"/>
    <pivotField dataField="1" showAll="0" numFmtId="3"/>
    <pivotField dataField="1" showAll="0" numFmtId="2"/>
    <pivotField dataField="1" showAll="0" numFmtId="2"/>
    <pivotField dataField="1" showAll="0" numFmtId="2"/>
    <pivotField dataField="1" showAll="0" numFmtId="2"/>
    <pivotField dataField="1" showAll="0" numFmtId="2"/>
    <pivotField dataField="1" showAll="0" numFmtId="2"/>
    <pivotField dataField="1" showAll="0" numFmtId="2"/>
    <pivotField dataField="1" showAll="0"/>
    <pivotField dataField="1" showAll="0"/>
    <pivotField dataField="1" showAll="0"/>
    <pivotField dataField="1" showAll="0" numFmtId="2"/>
    <pivotField dataField="1" showAll="0" numFmtId="2"/>
    <pivotField dataField="1" showAll="0" numFmtId="1"/>
    <pivotField dataField="1" showAll="0" numFmtId="2"/>
    <pivotField showAll="0" numFmtId="9"/>
    <pivotField showAll="0"/>
    <pivotField showAll="0" numFmtId="1"/>
    <pivotField dataField="1" showAll="0" dragToRow="0" dragToCol="0" dragToPage="0" defaultSubtotal="0"/>
    <pivotField dataField="1" showAll="0" dragToRow="0" dragToCol="0" dragToPage="0" defaultSubtotal="0"/>
    <pivotField dataField="1" showAll="0" dragToRow="0" dragToCol="0" dragToPage="0" defaultSubtotal="0"/>
  </pivotFields>
  <rowFields count="3">
    <field x="4"/>
    <field x="5"/>
    <field x="8"/>
  </rowFields>
  <rowItems count="4">
    <i>
      <x/>
    </i>
    <i r="1">
      <x/>
    </i>
    <i r="2">
      <x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pageFields count="1">
    <pageField fld="0" hier="-1"/>
  </pageFields>
  <dataFields count="18">
    <dataField name="Součet z OPPP/OON Počet hodin za rok" fld="11" baseField="0" baseItem="0" numFmtId="3"/>
    <dataField name="Součet z kmenoví zaměstnanci (přepočet na úvazky a celorok) " fld="12" baseField="0" baseItem="0" numFmtId="43"/>
    <dataField name="Součet z kmenoví zaměstnanci (plat plně SR) - motivace/odměny (fyzické osoby) _x000a_" fld="13" baseField="0" baseItem="0" numFmtId="43"/>
    <dataField name="Součet z jednorázové navýšení (přepočet na úvazky a celorok) " fld="14" baseField="0" baseItem="0" numFmtId="43"/>
    <dataField name="Součet z jednorázoví a kmenoví zaměstnanci" fld="30" baseField="0" baseItem="0" numFmtId="167"/>
    <dataField name="Součet z prostředky na platy ČR ze SR" fld="15" baseField="0" baseItem="0" numFmtId="165"/>
    <dataField name="Součet z motivace/odměny ČR ze SR (plat plně SR) " fld="16" baseField="0" baseItem="0" numFmtId="165"/>
    <dataField name="Součet z OPPP/OON ČR ze SR" fld="17" baseField="0" baseItem="0" numFmtId="165"/>
    <dataField name="Součet z celkem spolufinancování ze SR" fld="18" baseField="0" baseItem="0" numFmtId="165"/>
    <dataField name="Součet z Prostředky na platy kryto z EU/FM" fld="19" baseField="0" baseItem="0" numFmtId="166"/>
    <dataField name="Součet z Motivace/odměny kryto z EU/FM (plat plně SR)" fld="20" baseField="0" baseItem="0" numFmtId="166"/>
    <dataField name="Součet z OPPP/OON kryto z EU/FM" fld="21" baseField="0" baseItem="0" numFmtId="166"/>
    <dataField name="Součet z celkem kryto příjmy z rozpočtu EU/FM" fld="22" baseField="0" baseItem="0" numFmtId="165"/>
    <dataField name="Součet z Celkem prostředky na platy " fld="23" baseField="0" baseItem="0" numFmtId="165"/>
    <dataField name="Součet z Celkem motivace/odměny " fld="24" baseField="0" baseItem="0" numFmtId="166"/>
    <dataField name="Součet z Celkem OPPP/OON" fld="25" baseField="0" baseItem="0" numFmtId="165"/>
    <dataField name="Součet z Průměrný měsíční plat" fld="29" baseField="0" baseItem="0" numFmtId="166"/>
    <dataField name="Součet z Průměrná roční motivace " fld="31" baseField="0" baseItem="0" numFmtId="165"/>
  </dataFields>
  <formats count="173">
    <format dxfId="194">
      <pivotArea outline="0" fieldPosition="0" dataOnly="0" field="1" labelOnly="1" type="button"/>
    </format>
    <format dxfId="193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92">
      <pivotArea outline="0" fieldPosition="0" dataOnly="0" field="1" labelOnly="1" type="button"/>
    </format>
    <format dxfId="191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90">
      <pivotArea outline="0" fieldPosition="0" dataOnly="0" field="1" labelOnly="1" type="button"/>
    </format>
    <format dxfId="189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88">
      <pivotArea outline="0" fieldPosition="0" dataOnly="0" field="1" labelOnly="1" type="button"/>
    </format>
    <format dxfId="187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86">
      <pivotArea outline="0" fieldPosition="0" dataOnly="0" field="1" labelOnly="1" type="button"/>
    </format>
    <format dxfId="185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84">
      <pivotArea outline="0" fieldPosition="0" collapsedLevelsAreSubtotals="1"/>
    </format>
    <format dxfId="183">
      <pivotArea outline="0" fieldPosition="0" dataOnly="0" grandRow="1" labelOnly="1"/>
    </format>
    <format dxfId="182">
      <pivotArea outline="0" fieldPosition="0" collapsedLevelsAreSubtotals="1">
        <references count="1">
          <reference field="4294967294" selected="0" count="7">
            <x v="5"/>
            <x v="6"/>
            <x v="7"/>
            <x v="8"/>
            <x v="12"/>
            <x v="13"/>
            <x v="15"/>
          </reference>
        </references>
      </pivotArea>
    </format>
    <format dxfId="181">
      <pivotArea outline="0" fieldPosition="0" dataOnly="0" type="all"/>
    </format>
    <format dxfId="180">
      <pivotArea outline="0" fieldPosition="0" collapsedLevelsAreSubtotals="1"/>
    </format>
    <format dxfId="179">
      <pivotArea outline="0" fieldPosition="0" dataOnly="0" field="1" labelOnly="1" type="button"/>
    </format>
    <format dxfId="178">
      <pivotArea outline="0" fieldPosition="0" dataOnly="0" grandRow="1" labelOnly="1"/>
    </format>
    <format dxfId="177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76">
      <pivotArea outline="0" fieldPosition="0" dataOnly="0" labelOnly="1">
        <references count="1">
          <reference field="4294967294" count="3">
            <x v="1"/>
            <x v="2"/>
            <x v="3"/>
          </reference>
        </references>
      </pivotArea>
    </format>
    <format dxfId="175">
      <pivotArea outline="0" fieldPosition="0" dataOnly="0" type="all"/>
    </format>
    <format dxfId="174">
      <pivotArea outline="0" fieldPosition="0" collapsedLevelsAreSubtotals="1"/>
    </format>
    <format dxfId="173">
      <pivotArea outline="0" fieldPosition="0" dataOnly="0" field="1" labelOnly="1" type="button"/>
    </format>
    <format dxfId="172">
      <pivotArea outline="0" fieldPosition="0" dataOnly="0" grandRow="1" labelOnly="1"/>
    </format>
    <format dxfId="171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70">
      <pivotArea outline="0" fieldPosition="0" dataOnly="0" field="1" labelOnly="1" type="button"/>
    </format>
    <format dxfId="169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68">
      <pivotArea outline="0" fieldPosition="0" dataOnly="0" type="all"/>
    </format>
    <format dxfId="167">
      <pivotArea outline="0" fieldPosition="0" collapsedLevelsAreSubtotals="1"/>
    </format>
    <format dxfId="166">
      <pivotArea outline="0" fieldPosition="0" dataOnly="0" field="1" labelOnly="1" type="button"/>
    </format>
    <format dxfId="165">
      <pivotArea outline="0" fieldPosition="0" dataOnly="0" grandRow="1" labelOnly="1"/>
    </format>
    <format dxfId="164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63">
      <pivotArea outline="0" fieldPosition="0" collapsedLevelsAreSubtotals="1">
        <references count="1">
          <reference field="4294967294" selected="0" count="3">
            <x v="1"/>
            <x v="2"/>
            <x v="3"/>
          </reference>
        </references>
      </pivotArea>
    </format>
    <format dxfId="162">
      <pivotArea outline="0" fieldPosition="0" dataOnly="0" labelOnly="1">
        <references count="1">
          <reference field="4294967294" count="1">
            <x v="3"/>
          </reference>
        </references>
      </pivotArea>
    </format>
    <format dxfId="161">
      <pivotArea outline="0" fieldPosition="0" dataOnly="0" labelOnly="1">
        <references count="1">
          <reference field="4294967294" count="1">
            <x v="2"/>
          </reference>
        </references>
      </pivotArea>
    </format>
    <format dxfId="160">
      <pivotArea outline="0" fieldPosition="0" dataOnly="0" labelOnly="1">
        <references count="1">
          <reference field="4294967294" count="7">
            <x v="5"/>
            <x v="6"/>
            <x v="7"/>
            <x v="8"/>
            <x v="12"/>
            <x v="13"/>
            <x v="15"/>
          </reference>
        </references>
      </pivotArea>
    </format>
    <format dxfId="159">
      <pivotArea outline="0" fieldPosition="0" collapsedLevelsAreSubtotals="1">
        <references count="1">
          <reference field="4294967294" selected="0" count="3">
            <x v="5"/>
            <x v="6"/>
            <x v="7"/>
          </reference>
        </references>
      </pivotArea>
    </format>
    <format dxfId="158">
      <pivotArea outline="0" fieldPosition="0" dataOnly="0" labelOnly="1">
        <references count="1">
          <reference field="4294967294" count="3">
            <x v="5"/>
            <x v="6"/>
            <x v="7"/>
          </reference>
        </references>
      </pivotArea>
    </format>
    <format dxfId="157">
      <pivotArea outline="0" fieldPosition="0" dataOnly="0" labelOnly="1">
        <references count="1">
          <reference field="4294967294" count="3">
            <x v="5"/>
            <x v="6"/>
            <x v="7"/>
          </reference>
        </references>
      </pivotArea>
    </format>
    <format dxfId="156">
      <pivotArea outline="0" fieldPosition="0" collapsedLevelsAreSubtotals="1">
        <references count="1">
          <reference field="4294967294" selected="0" count="1">
            <x v="8"/>
          </reference>
        </references>
      </pivotArea>
    </format>
    <format dxfId="155">
      <pivotArea outline="0" fieldPosition="0" dataOnly="0" labelOnly="1">
        <references count="1">
          <reference field="4294967294" count="1">
            <x v="8"/>
          </reference>
        </references>
      </pivotArea>
    </format>
    <format dxfId="154">
      <pivotArea outline="0" fieldPosition="0" dataOnly="0" labelOnly="1">
        <references count="1">
          <reference field="4294967294" count="1">
            <x v="8"/>
          </reference>
        </references>
      </pivotArea>
    </format>
    <format dxfId="153">
      <pivotArea outline="0" fieldPosition="0" dataOnly="0">
        <references count="1">
          <reference field="4294967294" count="1">
            <x v="12"/>
          </reference>
        </references>
      </pivotArea>
    </format>
    <format dxfId="152">
      <pivotArea outline="0" fieldPosition="0" collapsedLevelsAreSubtotals="1">
        <references count="1">
          <reference field="4294967294" selected="0" count="2">
            <x v="13"/>
            <x v="15"/>
          </reference>
        </references>
      </pivotArea>
    </format>
    <format dxfId="151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150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149">
      <pivotArea outline="0" fieldPosition="0" dataOnly="0" labelOnly="1">
        <references count="1">
          <reference field="4294967294" count="1">
            <x v="12"/>
          </reference>
        </references>
      </pivotArea>
    </format>
    <format dxfId="148">
      <pivotArea outline="0" fieldPosition="0" dataOnly="0" type="all"/>
    </format>
    <format dxfId="147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46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45">
      <pivotArea outline="0" fieldPosition="0" collapsedLevelsAreSubtotals="1">
        <references count="1">
          <reference field="4294967294" selected="0" count="1">
            <x v="15"/>
          </reference>
        </references>
      </pivotArea>
    </format>
    <format dxfId="144">
      <pivotArea outline="0" fieldPosition="0" dataOnly="0" labelOnly="1">
        <references count="1">
          <reference field="4294967294" count="1">
            <x v="15"/>
          </reference>
        </references>
      </pivotArea>
    </format>
    <format dxfId="143">
      <pivotArea outline="0" fieldPosition="0" dataOnly="0" type="all"/>
    </format>
    <format dxfId="142">
      <pivotArea outline="0" fieldPosition="0" collapsedLevelsAreSubtotals="1"/>
    </format>
    <format dxfId="141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40">
      <pivotArea outline="0" fieldPosition="0" collapsedLevelsAreSubtotals="1">
        <references count="1">
          <reference field="4294967294" selected="0" count="3">
            <x v="1"/>
            <x v="2"/>
            <x v="3"/>
          </reference>
        </references>
      </pivotArea>
    </format>
    <format dxfId="139">
      <pivotArea outline="0" fieldPosition="0" dataOnly="0" labelOnly="1">
        <references count="1">
          <reference field="4294967294" count="3">
            <x v="1"/>
            <x v="2"/>
            <x v="3"/>
          </reference>
        </references>
      </pivotArea>
    </format>
    <format dxfId="138">
      <pivotArea outline="0" fieldPosition="0" collapsedLevelsAreSubtotals="1"/>
    </format>
    <format dxfId="137">
      <pivotArea outline="0" fieldPosition="0" axis="axisPage" dataOnly="0" field="0" labelOnly="1" type="button"/>
    </format>
    <format dxfId="136">
      <pivotArea outline="0" fieldPosition="0" dataOnly="0" grandRow="1" labelOnly="1"/>
    </format>
    <format dxfId="135">
      <pivotArea outline="0" fieldPosition="0" collapsedLevelsAreSubtotals="1">
        <references count="1">
          <reference field="4294967294" selected="0" count="3">
            <x v="1"/>
            <x v="2"/>
            <x v="3"/>
          </reference>
        </references>
      </pivotArea>
    </format>
    <format dxfId="134">
      <pivotArea outline="0" fieldPosition="0" dataOnly="0" labelOnly="1">
        <references count="1">
          <reference field="4294967294" count="3">
            <x v="1"/>
            <x v="2"/>
            <x v="3"/>
          </reference>
        </references>
      </pivotArea>
    </format>
    <format dxfId="133">
      <pivotArea outline="0" fieldPosition="0" collapsedLevelsAreSubtotals="1">
        <references count="1">
          <reference field="4294967294" selected="0" count="2">
            <x v="13"/>
            <x v="15"/>
          </reference>
        </references>
      </pivotArea>
    </format>
    <format dxfId="132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131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130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>
      <pivotArea outline="0" fieldPosition="0" dataOnly="0" labelOnly="1">
        <references count="1">
          <reference field="5" count="0"/>
        </references>
      </pivotArea>
    </format>
    <format>
      <pivotArea outline="0" fieldPosition="0" dataOnly="0" labelOnly="1">
        <references count="1">
          <reference field="5" count="0"/>
        </references>
      </pivotArea>
    </format>
    <format>
      <pivotArea outline="0" fieldPosition="0" dataOnly="0" labelOnly="1">
        <references count="1">
          <reference field="5" count="0"/>
        </references>
      </pivotArea>
    </format>
    <format>
      <pivotArea outline="0" fieldPosition="0" dataOnly="0" labelOnly="1">
        <references count="1">
          <reference field="5" count="0"/>
        </references>
      </pivotArea>
    </format>
    <format dxfId="129">
      <pivotArea outline="0" fieldPosition="0" dataOnly="0" labelOnly="1">
        <references count="1">
          <reference field="5" count="0"/>
        </references>
      </pivotArea>
    </format>
    <format dxfId="128">
      <pivotArea outline="0" fieldPosition="0" dataOnly="0" labelOnly="1">
        <references count="1">
          <reference field="5" count="0"/>
        </references>
      </pivotArea>
    </format>
    <format dxfId="127">
      <pivotArea outline="0" fieldPosition="0" dataOnly="0" labelOnly="1">
        <references count="1">
          <reference field="5" count="0"/>
        </references>
      </pivotArea>
    </format>
    <format dxfId="126">
      <pivotArea outline="0" fieldPosition="0" dataOnly="0" labelOnly="1">
        <references count="1">
          <reference field="5" count="0"/>
        </references>
      </pivotArea>
    </format>
    <format dxfId="125">
      <pivotArea outline="0" fieldPosition="0" dataOnly="0" labelOnly="1">
        <references count="1">
          <reference field="5" count="0"/>
        </references>
      </pivotArea>
    </format>
    <format dxfId="124">
      <pivotArea outline="0" fieldPosition="0" dataOnly="0" grandRow="1" labelOnly="1"/>
    </format>
    <format dxfId="123">
      <pivotArea outline="0" fieldPosition="0" collapsedLevelsAreSubtotals="1" grandRow="1"/>
    </format>
    <format dxfId="122">
      <pivotArea outline="0" fieldPosition="0" dataOnly="0" grandRow="1" labelOnly="1"/>
    </format>
    <format dxfId="121">
      <pivotArea outline="0" fieldPosition="0" dataOnly="0" labelOnly="1">
        <references count="1">
          <reference field="5" count="0"/>
        </references>
      </pivotArea>
    </format>
    <format dxfId="120">
      <pivotArea outline="0" fieldPosition="0" collapsedLevelsAreSubtotals="1">
        <references count="1">
          <reference field="4294967294" selected="0" count="1">
            <x v="1"/>
          </reference>
        </references>
      </pivotArea>
    </format>
    <format dxfId="119">
      <pivotArea outline="0" fieldPosition="0" dataOnly="0" labelOnly="1">
        <references count="1">
          <reference field="0" count="0"/>
        </references>
      </pivotArea>
    </format>
    <format dxfId="118">
      <pivotArea outline="0" fieldPosition="0" dataOnly="0" labelOnly="1">
        <references count="1">
          <reference field="4294967294" count="1">
            <x v="1"/>
          </reference>
        </references>
      </pivotArea>
    </format>
    <format dxfId="117">
      <pivotArea outline="0" fieldPosition="0" dataOnly="0">
        <references count="1">
          <reference field="4294967294" count="3">
            <x v="1"/>
            <x v="2"/>
            <x v="3"/>
          </reference>
        </references>
      </pivotArea>
    </format>
    <format dxfId="116">
      <pivotArea outline="0" fieldPosition="0" collapsedLevelsAreSubtotals="1">
        <references count="1">
          <reference field="4294967294" selected="0" count="3">
            <x v="1"/>
            <x v="2"/>
            <x v="3"/>
          </reference>
        </references>
      </pivotArea>
    </format>
    <format dxfId="115">
      <pivotArea outline="0" fieldPosition="0" dataOnly="0" labelOnly="1">
        <references count="1">
          <reference field="4294967294" count="3">
            <x v="1"/>
            <x v="2"/>
            <x v="3"/>
          </reference>
        </references>
      </pivotArea>
    </format>
    <format dxfId="114">
      <pivotArea outline="0" fieldPosition="0" dataOnly="0" field="1" labelOnly="1" type="button"/>
    </format>
    <format dxfId="113">
      <pivotArea outline="0" fieldPosition="0" dataOnly="0" field="1" labelOnly="1" type="button"/>
    </format>
    <format dxfId="112">
      <pivotArea outline="0" fieldPosition="0" dataOnly="0" field="1" labelOnly="1" type="button"/>
    </format>
    <format dxfId="111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110">
      <pivotArea outline="0" fieldPosition="0" collapsedLevelsAreSubtotals="1"/>
    </format>
    <format dxfId="109">
      <pivotArea outline="0" fieldPosition="0" dataOnly="0" type="all"/>
    </format>
    <format dxfId="108">
      <pivotArea outline="0" fieldPosition="0" collapsedLevelsAreSubtotals="1"/>
    </format>
    <format dxfId="107">
      <pivotArea outline="0" fieldPosition="0" dataOnly="0" field="1" labelOnly="1" type="button"/>
    </format>
    <format dxfId="106">
      <pivotArea outline="0" fieldPosition="0" dataOnly="0" grandRow="1" labelOnly="1"/>
    </format>
    <format dxfId="105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104">
      <pivotArea outline="0" fieldPosition="0" dataOnly="0" type="all"/>
    </format>
    <format dxfId="103">
      <pivotArea outline="0" fieldPosition="0" collapsedLevelsAreSubtotals="1"/>
    </format>
    <format dxfId="102">
      <pivotArea outline="0" fieldPosition="0" dataOnly="0" field="1" labelOnly="1" type="button"/>
    </format>
    <format dxfId="101">
      <pivotArea outline="0" fieldPosition="0" dataOnly="0" grandRow="1" labelOnly="1"/>
    </format>
    <format dxfId="100">
      <pivotArea outline="0" fieldPosition="0" dataOnly="0" labelOnly="1">
        <references count="1">
          <reference field="4294967294" count="10"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99">
      <pivotArea outline="0" fieldPosition="0" collapsedLevelsAreSubtotals="1" field="1" grandRow="1">
        <references count="1">
          <reference field="4294967294" selected="0" count="1">
            <x v="0"/>
          </reference>
        </references>
      </pivotArea>
    </format>
    <format dxfId="98">
      <pivotArea outline="0" fieldPosition="0" dataOnly="0">
        <references count="1">
          <reference field="4294967294" count="4">
            <x v="0"/>
            <x v="1"/>
            <x v="2"/>
            <x v="3"/>
          </reference>
        </references>
      </pivotArea>
    </format>
    <format dxfId="97">
      <pivotArea outline="0" fieldPosition="0" dataOnly="0">
        <references count="1">
          <reference field="8" count="1">
            <x v="2"/>
          </reference>
        </references>
      </pivotArea>
    </format>
    <format dxfId="96">
      <pivotArea outline="0" fieldPosition="0" collapsedLevelsAreSubtotals="1"/>
    </format>
    <format dxfId="95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94">
      <pivotArea outline="0" fieldPosition="0" collapsedLevelsAreSubtotals="1"/>
    </format>
    <format dxfId="93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92">
      <pivotArea outline="0" fieldPosition="0" dataOnly="0" labelOnly="1">
        <references count="1">
          <reference field="8" count="0"/>
        </references>
      </pivotArea>
    </format>
    <format dxfId="91">
      <pivotArea outline="0" fieldPosition="0" dataOnly="0" labelOnly="1">
        <references count="1">
          <reference field="8" count="0"/>
        </references>
      </pivotArea>
    </format>
    <format>
      <pivotArea outline="0" fieldPosition="0" dataOnly="0" labelOnly="1">
        <references count="1">
          <reference field="8" count="0"/>
        </references>
      </pivotArea>
    </format>
    <format>
      <pivotArea outline="0" fieldPosition="0" dataOnly="0" labelOnly="1">
        <references count="1">
          <reference field="8" count="0"/>
        </references>
      </pivotArea>
    </format>
    <format dxfId="90">
      <pivotArea outline="0" fieldPosition="0" dataOnly="0" labelOnly="1">
        <references count="1">
          <reference field="4294967294" count="1">
            <x v="12"/>
          </reference>
        </references>
      </pivotArea>
    </format>
    <format dxfId="89">
      <pivotArea outline="0" fieldPosition="0" collapsedLevelsAreSubtotals="1">
        <references count="1">
          <reference field="4294967294" selected="0" count="2">
            <x v="13"/>
            <x v="15"/>
          </reference>
        </references>
      </pivotArea>
    </format>
    <format dxfId="88">
      <pivotArea outline="0" fieldPosition="0" dataOnly="0" labelOnly="1">
        <references count="1">
          <reference field="4294967294" count="2">
            <x v="13"/>
            <x v="15"/>
          </reference>
        </references>
      </pivotArea>
    </format>
    <format dxfId="87">
      <pivotArea outline="0" fieldPosition="0" collapsedLevelsAreSubtotals="1">
        <references count="1">
          <reference field="4294967294" selected="0" count="1">
            <x v="12"/>
          </reference>
        </references>
      </pivotArea>
    </format>
    <format dxfId="86">
      <pivotArea outline="0" fieldPosition="0" dataOnly="0" labelOnly="1">
        <references count="1">
          <reference field="4294967294" count="1">
            <x v="12"/>
          </reference>
        </references>
      </pivotArea>
    </format>
    <format dxfId="85">
      <pivotArea outline="0" fieldPosition="0" collapsedLevelsAreSubtotals="1" field="1" grandRow="1">
        <references count="1">
          <reference field="4294967294" selected="0" count="3">
            <x v="12"/>
            <x v="13"/>
            <x v="15"/>
          </reference>
        </references>
      </pivotArea>
    </format>
    <format dxfId="84">
      <pivotArea outline="0" fieldPosition="0" dataOnly="0" type="all"/>
    </format>
    <format dxfId="83">
      <pivotArea outline="0" fieldPosition="0" collapsedLevelsAreSubtotals="1"/>
    </format>
    <format dxfId="82">
      <pivotArea outline="0" fieldPosition="0" dataOnly="0" field="1" labelOnly="1" type="button"/>
    </format>
    <format dxfId="81">
      <pivotArea outline="0" fieldPosition="0" dataOnly="0" grandRow="1" labelOnly="1"/>
    </format>
    <format dxfId="80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79">
      <pivotArea outline="0" fieldPosition="0" collapsedLevelsAreSubtotals="1">
        <references count="1">
          <reference field="4294967294" selected="0" count="1">
            <x v="0"/>
          </reference>
        </references>
      </pivotArea>
    </format>
    <format dxfId="78">
      <pivotArea outline="0" fieldPosition="0" dataOnly="0" labelOnly="1">
        <references count="1">
          <reference field="4294967294" count="1">
            <x v="0"/>
          </reference>
        </references>
      </pivotArea>
    </format>
    <format dxfId="77">
      <pivotArea outline="0" fieldPosition="0" dataOnly="0" field="1" labelOnly="1" type="button"/>
    </format>
    <format dxfId="76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75">
      <pivotArea outline="0" fieldPosition="0" collapsedLevelsAreSubtotals="1"/>
    </format>
    <format dxfId="74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73">
      <pivotArea outline="0" fieldPosition="0" dataOnly="0" field="1" labelOnly="1" type="button"/>
    </format>
    <format dxfId="72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71">
      <pivotArea outline="0" fieldPosition="0" dataOnly="0" field="1" labelOnly="1" type="button"/>
    </format>
    <format dxfId="70">
      <pivotArea outline="0" fieldPosition="0" dataOnly="0" grandRow="1" labelOnly="1"/>
    </format>
    <format dxfId="69">
      <pivotArea outline="0" fieldPosition="0" dataOnly="0" field="1" labelOnly="1" type="button"/>
    </format>
    <format dxfId="68">
      <pivotArea outline="0" fieldPosition="0" dataOnly="0" labelOnly="1">
        <references count="1">
          <reference field="4294967294" count="11">
            <x v="0"/>
            <x v="1"/>
            <x v="2"/>
            <x v="3"/>
            <x v="5"/>
            <x v="6"/>
            <x v="7"/>
            <x v="8"/>
            <x v="12"/>
            <x v="13"/>
            <x v="15"/>
          </reference>
        </references>
      </pivotArea>
    </format>
    <format dxfId="67">
      <pivotArea outline="0" fieldPosition="0" dataOnly="0" labelOnly="1">
        <references count="1">
          <reference field="4294967294" count="4">
            <x v="0"/>
            <x v="1"/>
            <x v="2"/>
            <x v="3"/>
          </reference>
        </references>
      </pivotArea>
    </format>
    <format dxfId="66">
      <pivotArea outline="0" fieldPosition="0" dataOnly="0" labelOnly="1">
        <references count="1">
          <reference field="4294967294" count="4">
            <x v="0"/>
            <x v="1"/>
            <x v="2"/>
            <x v="3"/>
          </reference>
        </references>
      </pivotArea>
    </format>
    <format dxfId="65">
      <pivotArea outline="0" fieldPosition="0" collapsedLevelsAreSubtotals="1">
        <references count="1">
          <reference field="4294967294" selected="0" count="1">
            <x v="4"/>
          </reference>
        </references>
      </pivotArea>
    </format>
    <format dxfId="64">
      <pivotArea outline="0" fieldPosition="0" dataOnly="0" labelOnly="1">
        <references count="1">
          <reference field="4294967294" count="1">
            <x v="4"/>
          </reference>
        </references>
      </pivotArea>
    </format>
    <format dxfId="63">
      <pivotArea outline="0" fieldPosition="0" collapsedLevelsAreSubtotals="1">
        <references count="1">
          <reference field="4294967294" selected="0" count="1">
            <x v="0"/>
          </reference>
        </references>
      </pivotArea>
    </format>
    <format dxfId="62">
      <pivotArea outline="0" fieldPosition="0" dataOnly="0" labelOnly="1">
        <references count="1">
          <reference field="4294967294" count="1">
            <x v="0"/>
          </reference>
        </references>
      </pivotArea>
    </format>
    <format dxfId="61">
      <pivotArea outline="0" fieldPosition="0" dataOnly="0" labelOnly="1">
        <references count="1">
          <reference field="4294967294" count="1">
            <x v="1"/>
          </reference>
        </references>
      </pivotArea>
    </format>
    <format dxfId="60">
      <pivotArea outline="0" fieldPosition="0" collapsedLevelsAreSubtotals="1">
        <references count="1">
          <reference field="4294967294" selected="0" count="1">
            <x v="3"/>
          </reference>
        </references>
      </pivotArea>
    </format>
    <format dxfId="59">
      <pivotArea outline="0" fieldPosition="0" collapsedLevelsAreSubtotals="1">
        <references count="1">
          <reference field="4294967294" selected="0" count="1">
            <x v="4"/>
          </reference>
        </references>
      </pivotArea>
    </format>
    <format dxfId="58">
      <pivotArea outline="0" fieldPosition="0" dataOnly="0" labelOnly="1">
        <references count="1">
          <reference field="4294967294" count="1">
            <x v="4"/>
          </reference>
        </references>
      </pivotArea>
    </format>
    <format dxfId="57">
      <pivotArea outline="0" fieldPosition="0" collapsedLevelsAreSubtotals="1">
        <references count="1">
          <reference field="4294967294" selected="0" count="3">
            <x v="9"/>
            <x v="10"/>
            <x v="11"/>
          </reference>
        </references>
      </pivotArea>
    </format>
    <format dxfId="56">
      <pivotArea outline="0" fieldPosition="0" dataOnly="0" labelOnly="1">
        <references count="1">
          <reference field="4294967294" count="3">
            <x v="9"/>
            <x v="10"/>
            <x v="11"/>
          </reference>
        </references>
      </pivotArea>
    </format>
    <format dxfId="55">
      <pivotArea outline="0" fieldPosition="0" collapsedLevelsAreSubtotals="1">
        <references count="1">
          <reference field="4294967294" selected="0" count="4">
            <x v="9"/>
            <x v="10"/>
            <x v="11"/>
            <x v="12"/>
          </reference>
        </references>
      </pivotArea>
    </format>
    <format dxfId="54">
      <pivotArea outline="0" fieldPosition="0" dataOnly="0" labelOnly="1">
        <references count="1">
          <reference field="4294967294" count="4">
            <x v="9"/>
            <x v="10"/>
            <x v="11"/>
            <x v="12"/>
          </reference>
        </references>
      </pivotArea>
    </format>
    <format dxfId="53">
      <pivotArea outline="0" fieldPosition="0" dataOnly="0" labelOnly="1">
        <references count="1">
          <reference field="4294967294" count="1">
            <x v="9"/>
          </reference>
        </references>
      </pivotArea>
    </format>
    <format dxfId="52">
      <pivotArea outline="0" fieldPosition="0" dataOnly="0" labelOnly="1">
        <references count="1">
          <reference field="4294967294" count="1">
            <x v="10"/>
          </reference>
        </references>
      </pivotArea>
    </format>
    <format dxfId="51">
      <pivotArea outline="0" fieldPosition="0" dataOnly="0" labelOnly="1">
        <references count="1">
          <reference field="4294967294" count="1">
            <x v="11"/>
          </reference>
        </references>
      </pivotArea>
    </format>
    <format dxfId="50">
      <pivotArea outline="0" fieldPosition="0" dataOnly="0" labelOnly="1">
        <references count="1">
          <reference field="4294967294" count="1">
            <x v="12"/>
          </reference>
        </references>
      </pivotArea>
    </format>
    <format dxfId="49">
      <pivotArea outline="0" fieldPosition="0" dataOnly="0" type="all"/>
    </format>
    <format dxfId="48">
      <pivotArea outline="0" fieldPosition="0" collapsedLevelsAreSubtotals="1"/>
    </format>
    <format dxfId="47">
      <pivotArea outline="0" fieldPosition="0" dataOnly="0" field="1" labelOnly="1" type="button"/>
    </format>
    <format dxfId="46">
      <pivotArea outline="0" fieldPosition="0" dataOnly="0" grandRow="1" labelOnly="1"/>
    </format>
    <format dxfId="45">
      <pivotArea outline="0" fieldPosition="0" dataOnly="0" labelOnly="1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</reference>
        </references>
      </pivotArea>
    </format>
    <format dxfId="44">
      <pivotArea outline="0" fieldPosition="0" collapsedLevelsAreSubtotals="1">
        <references count="1">
          <reference field="4294967294" selected="0" count="4">
            <x v="9"/>
            <x v="10"/>
            <x v="11"/>
            <x v="12"/>
          </reference>
        </references>
      </pivotArea>
    </format>
    <format dxfId="43">
      <pivotArea outline="0" fieldPosition="0" dataOnly="0" labelOnly="1">
        <references count="1">
          <reference field="4294967294" count="2">
            <x v="16"/>
            <x v="17"/>
          </reference>
        </references>
      </pivotArea>
    </format>
    <format dxfId="42">
      <pivotArea outline="0" fieldPosition="0" collapsedLevelsAreSubtotals="1">
        <references count="1">
          <reference field="4294967294" selected="0" count="1">
            <x v="16"/>
          </reference>
        </references>
      </pivotArea>
    </format>
    <format dxfId="41">
      <pivotArea outline="0" fieldPosition="0" dataOnly="0" labelOnly="1">
        <references count="1">
          <reference field="4294967294" count="1">
            <x v="16"/>
          </reference>
        </references>
      </pivotArea>
    </format>
    <format dxfId="40">
      <pivotArea outline="0" fieldPosition="0" collapsedLevelsAreSubtotals="1">
        <references count="1">
          <reference field="4294967294" selected="0" count="1">
            <x v="17"/>
          </reference>
        </references>
      </pivotArea>
    </format>
    <format dxfId="39">
      <pivotArea outline="0" fieldPosition="0" dataOnly="0" labelOnly="1">
        <references count="1">
          <reference field="4294967294" count="1">
            <x v="17"/>
          </reference>
        </references>
      </pivotArea>
    </format>
    <format dxfId="38">
      <pivotArea outline="0" fieldPosition="0" collapsedLevelsAreSubtotals="1">
        <references count="1">
          <reference field="4294967294" selected="0" count="3">
            <x v="9"/>
            <x v="10"/>
            <x v="11"/>
          </reference>
        </references>
      </pivotArea>
    </format>
    <format dxfId="37">
      <pivotArea outline="0" fieldPosition="0" dataOnly="0" type="all"/>
    </format>
    <format dxfId="36">
      <pivotArea outline="0" fieldPosition="0" collapsedLevelsAreSubtotals="1"/>
    </format>
    <format dxfId="35">
      <pivotArea outline="0" fieldPosition="0" dataOnly="0" field="1" labelOnly="1" type="button"/>
    </format>
    <format dxfId="34">
      <pivotArea outline="0" fieldPosition="0" dataOnly="0" grandRow="1" labelOnly="1"/>
    </format>
    <format dxfId="33">
      <pivotArea outline="0" fieldPosition="0" dataOnly="0" labelOnly="1">
        <references count="1">
          <reference field="4294967294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6"/>
            <x v="17"/>
          </reference>
        </references>
      </pivotArea>
    </format>
    <format dxfId="32">
      <pivotArea outline="0" fieldPosition="0" collapsedLevelsAreSubtotals="1">
        <references count="1">
          <reference field="4294967294" selected="0" count="1">
            <x v="14"/>
          </reference>
        </references>
      </pivotArea>
    </format>
    <format dxfId="31">
      <pivotArea outline="0" fieldPosition="0" dataOnly="0" labelOnly="1">
        <references count="1">
          <reference field="4294967294" count="1">
            <x v="14"/>
          </reference>
        </references>
      </pivotArea>
    </format>
    <format dxfId="30">
      <pivotArea outline="0" fieldPosition="0" dataOnly="0" labelOnly="1">
        <references count="1">
          <reference field="4294967294" count="2">
            <x v="16"/>
            <x v="17"/>
          </reference>
        </references>
      </pivotArea>
    </format>
    <format dxfId="29">
      <pivotArea outline="0" fieldPosition="0" collapsedLevelsAreSubtotals="1">
        <references count="1">
          <reference field="4294967294" selected="0" count="1">
            <x v="14"/>
          </reference>
        </references>
      </pivotArea>
    </format>
    <format dxfId="28">
      <pivotArea outline="0" fieldPosition="0" dataOnly="0" labelOnly="1">
        <references count="1">
          <reference field="4294967294" count="1">
            <x v="14"/>
          </reference>
        </references>
      </pivotArea>
    </format>
  </formats>
  <pivotTableStyleInfo name="Styl kontingenční tabulky 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pivotTable" Target="../pivotTables/pivotTable1.x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pivotTable" Target="../pivotTables/pivotTable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F45"/>
  <sheetViews>
    <sheetView workbookViewId="0" topLeftCell="A1">
      <selection pane="topLeft" activeCell="D1" sqref="D1:D5"/>
    </sheetView>
  </sheetViews>
  <sheetFormatPr defaultRowHeight="15"/>
  <cols>
    <col min="1" max="1" width="8.57142857142857" style="15" customWidth="1"/>
    <col min="2" max="2" width="57.1428571428571" style="15" customWidth="1"/>
    <col min="3" max="4" width="36.4285714285714" style="15" customWidth="1"/>
    <col min="6" max="6" width="12.4285714285714" customWidth="1"/>
  </cols>
  <sheetData>
    <row r="1" spans="1:6" ht="30">
      <c r="A1" s="22">
        <v>301</v>
      </c>
      <c r="B1" s="15" t="s">
        <v>12</v>
      </c>
      <c r="C1" s="15" t="s">
        <v>10</v>
      </c>
      <c r="E1">
        <v>5011</v>
      </c>
      <c r="F1" s="15" t="s">
        <v>58</v>
      </c>
    </row>
    <row r="2" spans="1:6" ht="30">
      <c r="A2" s="22">
        <v>302</v>
      </c>
      <c r="B2" s="15" t="s">
        <v>13</v>
      </c>
      <c r="C2" s="15" t="s">
        <v>11</v>
      </c>
      <c r="E2">
        <v>5012</v>
      </c>
      <c r="F2" s="15" t="s">
        <v>59</v>
      </c>
    </row>
    <row r="3" spans="1:5" ht="15">
      <c r="A3" s="22">
        <v>303</v>
      </c>
      <c r="B3" s="15" t="s">
        <v>14</v>
      </c>
      <c r="E3">
        <v>5013</v>
      </c>
    </row>
    <row r="4" spans="1:5" ht="15">
      <c r="A4" s="22">
        <v>304</v>
      </c>
      <c r="B4" s="15" t="s">
        <v>15</v>
      </c>
      <c r="E4" s="17" t="s">
        <v>57</v>
      </c>
    </row>
    <row r="5" spans="1:2" ht="15">
      <c r="A5" s="22">
        <v>305</v>
      </c>
      <c r="B5" s="15" t="s">
        <v>16</v>
      </c>
    </row>
    <row r="6" spans="1:2" ht="15">
      <c r="A6" s="22">
        <v>306</v>
      </c>
      <c r="B6" s="15" t="s">
        <v>17</v>
      </c>
    </row>
    <row r="7" spans="1:2" ht="15">
      <c r="A7" s="22">
        <v>307</v>
      </c>
      <c r="B7" s="15" t="s">
        <v>18</v>
      </c>
    </row>
    <row r="8" spans="1:2" ht="15">
      <c r="A8" s="22">
        <v>308</v>
      </c>
      <c r="B8" s="15" t="s">
        <v>19</v>
      </c>
    </row>
    <row r="9" spans="1:2" ht="15">
      <c r="A9" s="22">
        <v>309</v>
      </c>
      <c r="B9" s="15" t="s">
        <v>20</v>
      </c>
    </row>
    <row r="10" spans="1:2" ht="15">
      <c r="A10" s="22">
        <v>312</v>
      </c>
      <c r="B10" s="15" t="s">
        <v>21</v>
      </c>
    </row>
    <row r="11" spans="1:2" ht="15">
      <c r="A11" s="22">
        <v>313</v>
      </c>
      <c r="B11" s="15" t="s">
        <v>22</v>
      </c>
    </row>
    <row r="12" spans="1:2" ht="15">
      <c r="A12" s="22">
        <v>314</v>
      </c>
      <c r="B12" s="15" t="s">
        <v>23</v>
      </c>
    </row>
    <row r="13" spans="1:2" ht="15">
      <c r="A13" s="22">
        <v>315</v>
      </c>
      <c r="B13" s="15" t="s">
        <v>24</v>
      </c>
    </row>
    <row r="14" spans="1:2" ht="15">
      <c r="A14" s="22">
        <v>317</v>
      </c>
      <c r="B14" s="15" t="s">
        <v>25</v>
      </c>
    </row>
    <row r="15" spans="1:2" ht="15">
      <c r="A15" s="22">
        <v>321</v>
      </c>
      <c r="B15" s="15" t="s">
        <v>26</v>
      </c>
    </row>
    <row r="16" spans="1:2" ht="15">
      <c r="A16" s="22">
        <v>322</v>
      </c>
      <c r="B16" s="15" t="s">
        <v>27</v>
      </c>
    </row>
    <row r="17" spans="1:2" ht="15">
      <c r="A17" s="22">
        <v>327</v>
      </c>
      <c r="B17" s="15" t="s">
        <v>28</v>
      </c>
    </row>
    <row r="18" spans="1:2" ht="15">
      <c r="A18" s="22">
        <v>328</v>
      </c>
      <c r="B18" s="15" t="s">
        <v>29</v>
      </c>
    </row>
    <row r="19" spans="1:2" ht="15">
      <c r="A19" s="22">
        <v>329</v>
      </c>
      <c r="B19" s="15" t="s">
        <v>30</v>
      </c>
    </row>
    <row r="20" spans="1:2" ht="15">
      <c r="A20" s="22">
        <v>333</v>
      </c>
      <c r="B20" s="15" t="s">
        <v>31</v>
      </c>
    </row>
    <row r="21" spans="1:2" ht="15">
      <c r="A21" s="22">
        <v>334</v>
      </c>
      <c r="B21" s="15" t="s">
        <v>32</v>
      </c>
    </row>
    <row r="22" spans="1:2" ht="15">
      <c r="A22" s="22">
        <v>335</v>
      </c>
      <c r="B22" s="15" t="s">
        <v>33</v>
      </c>
    </row>
    <row r="23" spans="1:2" ht="15">
      <c r="A23" s="22">
        <v>336</v>
      </c>
      <c r="B23" s="15" t="s">
        <v>34</v>
      </c>
    </row>
    <row r="24" spans="1:2" ht="15">
      <c r="A24" s="22">
        <v>343</v>
      </c>
      <c r="B24" s="15" t="s">
        <v>35</v>
      </c>
    </row>
    <row r="25" spans="1:2" ht="15">
      <c r="A25" s="22">
        <v>344</v>
      </c>
      <c r="B25" s="15" t="s">
        <v>36</v>
      </c>
    </row>
    <row r="26" spans="1:2" ht="15">
      <c r="A26" s="22">
        <v>345</v>
      </c>
      <c r="B26" s="15" t="s">
        <v>37</v>
      </c>
    </row>
    <row r="27" spans="1:2" ht="15">
      <c r="A27" s="22">
        <v>346</v>
      </c>
      <c r="B27" s="15" t="s">
        <v>38</v>
      </c>
    </row>
    <row r="28" spans="1:2" ht="15">
      <c r="A28" s="22">
        <v>348</v>
      </c>
      <c r="B28" s="15" t="s">
        <v>39</v>
      </c>
    </row>
    <row r="29" spans="1:2" ht="15">
      <c r="A29" s="22">
        <v>349</v>
      </c>
      <c r="B29" s="15" t="s">
        <v>40</v>
      </c>
    </row>
    <row r="30" spans="1:2" ht="15">
      <c r="A30" s="22">
        <v>353</v>
      </c>
      <c r="B30" s="15" t="s">
        <v>41</v>
      </c>
    </row>
    <row r="31" spans="1:2" ht="15">
      <c r="A31" s="22">
        <v>355</v>
      </c>
      <c r="B31" s="15" t="s">
        <v>42</v>
      </c>
    </row>
    <row r="32" spans="1:2" ht="15">
      <c r="A32" s="22">
        <v>358</v>
      </c>
      <c r="B32" s="15" t="s">
        <v>43</v>
      </c>
    </row>
    <row r="33" spans="1:2" ht="15">
      <c r="A33" s="22">
        <v>359</v>
      </c>
      <c r="B33" s="15" t="s">
        <v>44</v>
      </c>
    </row>
    <row r="34" spans="1:2" ht="15">
      <c r="A34" s="22">
        <v>361</v>
      </c>
      <c r="B34" s="15" t="s">
        <v>45</v>
      </c>
    </row>
    <row r="35" spans="1:2" ht="15">
      <c r="A35" s="22">
        <v>362</v>
      </c>
      <c r="B35" s="15" t="s">
        <v>46</v>
      </c>
    </row>
    <row r="36" spans="1:2" ht="15">
      <c r="A36" s="22">
        <v>364</v>
      </c>
      <c r="B36" s="15" t="s">
        <v>47</v>
      </c>
    </row>
    <row r="37" spans="1:2" ht="30">
      <c r="A37" s="22">
        <v>371</v>
      </c>
      <c r="B37" s="15" t="s">
        <v>48</v>
      </c>
    </row>
    <row r="38" spans="1:2" ht="15">
      <c r="A38" s="22">
        <v>372</v>
      </c>
      <c r="B38" s="15" t="s">
        <v>49</v>
      </c>
    </row>
    <row r="39" spans="1:2" ht="15">
      <c r="A39" s="22">
        <v>373</v>
      </c>
      <c r="B39" s="15" t="s">
        <v>50</v>
      </c>
    </row>
    <row r="40" spans="1:2" ht="15">
      <c r="A40" s="22">
        <v>374</v>
      </c>
      <c r="B40" s="15" t="s">
        <v>51</v>
      </c>
    </row>
    <row r="41" spans="1:2" ht="15">
      <c r="A41" s="22">
        <v>375</v>
      </c>
      <c r="B41" s="15" t="s">
        <v>52</v>
      </c>
    </row>
    <row r="42" spans="1:2" ht="15">
      <c r="A42" s="22">
        <v>376</v>
      </c>
      <c r="B42" s="15" t="s">
        <v>53</v>
      </c>
    </row>
    <row r="43" spans="1:2" ht="15">
      <c r="A43" s="22">
        <v>377</v>
      </c>
      <c r="B43" s="15" t="s">
        <v>54</v>
      </c>
    </row>
    <row r="44" spans="1:2" ht="15">
      <c r="A44" s="22">
        <v>378</v>
      </c>
      <c r="B44" s="15" t="s">
        <v>55</v>
      </c>
    </row>
    <row r="45" spans="1:2" ht="15">
      <c r="A45" s="22">
        <v>381</v>
      </c>
      <c r="B45" s="15" t="s">
        <v>56</v>
      </c>
    </row>
  </sheetData>
  <pageMargins left="0.7" right="0.7" top="0.787401575" bottom="0.787401575" header="0.3" footer="0.3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69"/>
  <sheetViews>
    <sheetView workbookViewId="0" topLeftCell="A1">
      <selection pane="topLeft" activeCell="B5" sqref="B5"/>
    </sheetView>
  </sheetViews>
  <sheetFormatPr defaultColWidth="9.140625" defaultRowHeight="15"/>
  <cols>
    <col min="1" max="1" width="9.14285714285714" style="31"/>
    <col min="2" max="2" width="23" style="31" bestFit="1" customWidth="1"/>
    <col min="3" max="3" width="150" style="31" bestFit="1" customWidth="1"/>
    <col min="4" max="4" width="150" style="31" customWidth="1"/>
    <col min="5" max="6" width="13" style="31" bestFit="1" customWidth="1"/>
    <col min="7" max="7" width="7" style="31" bestFit="1" customWidth="1"/>
    <col min="8" max="8" width="11" style="31" bestFit="1" customWidth="1"/>
    <col min="9" max="9" width="13" style="31" bestFit="1" customWidth="1"/>
    <col min="10" max="10" width="12" style="31" bestFit="1" customWidth="1"/>
    <col min="11" max="11" width="11" style="31" bestFit="1" customWidth="1"/>
    <col min="12" max="16" width="9.14285714285714" style="31"/>
    <col min="17" max="17" width="23" style="31" customWidth="1"/>
    <col min="18" max="16384" width="9.14285714285714" style="31"/>
  </cols>
  <sheetData>
    <row r="1" spans="2:17" ht="15">
      <c r="B1" s="32" t="s">
        <v>281</v>
      </c>
      <c r="C1" s="32" t="s">
        <v>282</v>
      </c>
      <c r="D1" s="32"/>
      <c r="E1" s="32" t="s">
        <v>846</v>
      </c>
      <c r="F1" s="32" t="s">
        <v>847</v>
      </c>
      <c r="G1" s="32" t="s">
        <v>848</v>
      </c>
      <c r="H1" s="32" t="s">
        <v>849</v>
      </c>
      <c r="I1" s="32" t="s">
        <v>850</v>
      </c>
      <c r="J1" s="32" t="s">
        <v>851</v>
      </c>
      <c r="K1" s="32" t="s">
        <v>852</v>
      </c>
      <c r="Q1" s="32" t="s">
        <v>845</v>
      </c>
    </row>
    <row r="2" spans="1:17" ht="15">
      <c r="A2" s="33">
        <v>100</v>
      </c>
      <c r="B2" s="31">
        <v>1100100</v>
      </c>
      <c r="C2" s="31" t="s">
        <v>283</v>
      </c>
      <c r="D2" s="31" t="str">
        <f t="shared" si="0" ref="D2:D65">MID(C2,6,60)</f>
        <v>PHARE</v>
      </c>
      <c r="E2" s="34">
        <v>1</v>
      </c>
      <c r="F2" s="34">
        <v>2958465</v>
      </c>
      <c r="G2" s="31" t="s">
        <v>853</v>
      </c>
      <c r="H2" s="31" t="s">
        <v>853</v>
      </c>
      <c r="I2" s="31" t="s">
        <v>853</v>
      </c>
      <c r="J2" s="34">
        <v>40875</v>
      </c>
      <c r="Q2" s="31" t="str">
        <f t="shared" si="1" ref="Q2:Q64">RIGHT(B2,5)</f>
        <v>00100</v>
      </c>
    </row>
    <row r="3" spans="1:17" ht="15">
      <c r="A3" s="33">
        <v>200</v>
      </c>
      <c r="B3" s="31">
        <v>1100200</v>
      </c>
      <c r="C3" s="31" t="s">
        <v>284</v>
      </c>
      <c r="D3" s="31" t="str">
        <f t="shared" si="0"/>
        <v>ISPA</v>
      </c>
      <c r="E3" s="34">
        <v>1</v>
      </c>
      <c r="F3" s="34">
        <v>2958465</v>
      </c>
      <c r="G3" s="31" t="s">
        <v>853</v>
      </c>
      <c r="H3" s="31" t="s">
        <v>853</v>
      </c>
      <c r="I3" s="31" t="s">
        <v>853</v>
      </c>
      <c r="J3" s="34">
        <v>40875</v>
      </c>
      <c r="Q3" s="31" t="str">
        <f t="shared" si="1"/>
        <v>00200</v>
      </c>
    </row>
    <row r="4" spans="1:17" ht="15">
      <c r="A4" s="33">
        <v>300</v>
      </c>
      <c r="B4" s="31">
        <v>1100300</v>
      </c>
      <c r="C4" s="31" t="s">
        <v>285</v>
      </c>
      <c r="D4" s="31" t="str">
        <f t="shared" si="0"/>
        <v>SAPARD</v>
      </c>
      <c r="E4" s="34">
        <v>1</v>
      </c>
      <c r="F4" s="34">
        <v>2958465</v>
      </c>
      <c r="G4" s="31" t="s">
        <v>853</v>
      </c>
      <c r="H4" s="31" t="s">
        <v>853</v>
      </c>
      <c r="I4" s="31" t="s">
        <v>853</v>
      </c>
      <c r="J4" s="34">
        <v>40875</v>
      </c>
      <c r="Q4" s="31" t="str">
        <f t="shared" si="1"/>
        <v>00300</v>
      </c>
    </row>
    <row r="5" spans="1:17" ht="15">
      <c r="A5" s="33">
        <v>400</v>
      </c>
      <c r="B5" s="31">
        <v>1100400</v>
      </c>
      <c r="C5" s="31" t="s">
        <v>286</v>
      </c>
      <c r="D5" s="31" t="str">
        <f t="shared" si="0"/>
        <v>OP rozvoj venkova a multifunkčního zemědělství</v>
      </c>
      <c r="E5" s="34">
        <v>1</v>
      </c>
      <c r="F5" s="34">
        <v>2958465</v>
      </c>
      <c r="G5" s="31" t="s">
        <v>853</v>
      </c>
      <c r="H5" s="31" t="s">
        <v>853</v>
      </c>
      <c r="I5" s="31" t="s">
        <v>853</v>
      </c>
      <c r="J5" s="34">
        <v>40875</v>
      </c>
      <c r="Q5" s="31" t="str">
        <f t="shared" si="1"/>
        <v>00400</v>
      </c>
    </row>
    <row r="6" spans="1:17" ht="15">
      <c r="A6" s="33">
        <v>500</v>
      </c>
      <c r="B6" s="31">
        <v>1100500</v>
      </c>
      <c r="C6" s="31" t="s">
        <v>287</v>
      </c>
      <c r="D6" s="31" t="str">
        <f t="shared" si="0"/>
        <v>Horizontální plán rozvoje venkova</v>
      </c>
      <c r="E6" s="34">
        <v>1</v>
      </c>
      <c r="F6" s="34">
        <v>2958465</v>
      </c>
      <c r="G6" s="31" t="s">
        <v>853</v>
      </c>
      <c r="H6" s="31" t="s">
        <v>853</v>
      </c>
      <c r="I6" s="31" t="s">
        <v>853</v>
      </c>
      <c r="J6" s="34">
        <v>40875</v>
      </c>
      <c r="Q6" s="31" t="str">
        <f t="shared" si="1"/>
        <v>00500</v>
      </c>
    </row>
    <row r="7" spans="1:17" ht="15">
      <c r="A7" s="33">
        <v>600</v>
      </c>
      <c r="B7" s="31">
        <v>1100600</v>
      </c>
      <c r="C7" s="31" t="s">
        <v>288</v>
      </c>
      <c r="D7" s="31" t="str">
        <f t="shared" si="0"/>
        <v>Společný regionální operační program</v>
      </c>
      <c r="E7" s="34">
        <v>1</v>
      </c>
      <c r="F7" s="34">
        <v>2958465</v>
      </c>
      <c r="G7" s="31" t="s">
        <v>853</v>
      </c>
      <c r="H7" s="31" t="s">
        <v>853</v>
      </c>
      <c r="I7" s="31" t="s">
        <v>853</v>
      </c>
      <c r="J7" s="34">
        <v>40875</v>
      </c>
      <c r="Q7" s="31" t="str">
        <f t="shared" si="1"/>
        <v>00600</v>
      </c>
    </row>
    <row r="8" spans="1:17" ht="15">
      <c r="A8" s="33">
        <v>700</v>
      </c>
      <c r="B8" s="31">
        <v>1100700</v>
      </c>
      <c r="C8" s="31" t="s">
        <v>289</v>
      </c>
      <c r="D8" s="31" t="str">
        <f t="shared" si="0"/>
        <v>OP průmysl a podnikání</v>
      </c>
      <c r="E8" s="34">
        <v>1</v>
      </c>
      <c r="F8" s="34">
        <v>2958465</v>
      </c>
      <c r="G8" s="31" t="s">
        <v>853</v>
      </c>
      <c r="H8" s="31" t="s">
        <v>853</v>
      </c>
      <c r="I8" s="31" t="s">
        <v>853</v>
      </c>
      <c r="J8" s="34">
        <v>40875</v>
      </c>
      <c r="Q8" s="31" t="str">
        <f t="shared" si="1"/>
        <v>00700</v>
      </c>
    </row>
    <row r="9" spans="1:17" ht="15">
      <c r="A9" s="33">
        <v>800</v>
      </c>
      <c r="B9" s="31">
        <v>1100800</v>
      </c>
      <c r="C9" s="31" t="s">
        <v>290</v>
      </c>
      <c r="D9" s="31" t="str">
        <f t="shared" si="0"/>
        <v>OP infrastruktura</v>
      </c>
      <c r="E9" s="34">
        <v>1</v>
      </c>
      <c r="F9" s="34">
        <v>2958465</v>
      </c>
      <c r="G9" s="31" t="s">
        <v>853</v>
      </c>
      <c r="H9" s="31" t="s">
        <v>853</v>
      </c>
      <c r="I9" s="31" t="s">
        <v>853</v>
      </c>
      <c r="J9" s="34">
        <v>40875</v>
      </c>
      <c r="Q9" s="31" t="str">
        <f t="shared" si="1"/>
        <v>00800</v>
      </c>
    </row>
    <row r="10" spans="1:17" ht="15">
      <c r="A10" s="33">
        <v>900</v>
      </c>
      <c r="B10" s="31">
        <v>1100900</v>
      </c>
      <c r="C10" s="31" t="s">
        <v>291</v>
      </c>
      <c r="D10" s="31" t="str">
        <f t="shared" si="0"/>
        <v>OP rozvoj lidských zdrojů</v>
      </c>
      <c r="E10" s="34">
        <v>1</v>
      </c>
      <c r="F10" s="34">
        <v>2958465</v>
      </c>
      <c r="G10" s="31" t="s">
        <v>853</v>
      </c>
      <c r="H10" s="31" t="s">
        <v>853</v>
      </c>
      <c r="I10" s="31" t="s">
        <v>853</v>
      </c>
      <c r="J10" s="34">
        <v>40875</v>
      </c>
      <c r="Q10" s="31" t="str">
        <f t="shared" si="1"/>
        <v>00900</v>
      </c>
    </row>
    <row r="11" spans="1:17" ht="15">
      <c r="A11" s="33">
        <v>1001</v>
      </c>
      <c r="B11" s="31">
        <v>1101001</v>
      </c>
      <c r="C11" s="31" t="s">
        <v>292</v>
      </c>
      <c r="D11" s="31" t="str">
        <f t="shared" si="0"/>
        <v>Fond soudržnosti (Kohezní fond)</v>
      </c>
      <c r="E11" s="34">
        <v>1</v>
      </c>
      <c r="F11" s="34">
        <v>2958465</v>
      </c>
      <c r="G11" s="31" t="s">
        <v>853</v>
      </c>
      <c r="H11" s="31" t="s">
        <v>853</v>
      </c>
      <c r="I11" s="31" t="s">
        <v>853</v>
      </c>
      <c r="J11" s="34">
        <v>40875</v>
      </c>
      <c r="Q11" s="31" t="str">
        <f t="shared" si="1"/>
        <v>01001</v>
      </c>
    </row>
    <row r="12" spans="1:17" ht="15">
      <c r="A12" s="33">
        <v>1002</v>
      </c>
      <c r="B12" s="31">
        <v>1101002</v>
      </c>
      <c r="C12" s="31" t="s">
        <v>293</v>
      </c>
      <c r="D12" s="31" t="str">
        <f t="shared" si="0"/>
        <v>Fond soudržnosti - Technická pomoc</v>
      </c>
      <c r="E12" s="34">
        <v>1</v>
      </c>
      <c r="F12" s="34">
        <v>2958465</v>
      </c>
      <c r="G12" s="31" t="s">
        <v>853</v>
      </c>
      <c r="H12" s="31" t="s">
        <v>853</v>
      </c>
      <c r="I12" s="31" t="s">
        <v>853</v>
      </c>
      <c r="J12" s="34">
        <v>40875</v>
      </c>
      <c r="Q12" s="31" t="str">
        <f t="shared" si="1"/>
        <v>01002</v>
      </c>
    </row>
    <row r="13" spans="1:17" ht="15">
      <c r="A13" s="33">
        <v>1100</v>
      </c>
      <c r="B13" s="31">
        <v>1101100</v>
      </c>
      <c r="C13" s="31" t="s">
        <v>294</v>
      </c>
      <c r="D13" s="31" t="str">
        <f t="shared" si="0"/>
        <v>Jednotný programový dokument pro cíl 2</v>
      </c>
      <c r="E13" s="34">
        <v>1</v>
      </c>
      <c r="F13" s="34">
        <v>2958465</v>
      </c>
      <c r="G13" s="31" t="s">
        <v>853</v>
      </c>
      <c r="H13" s="31" t="s">
        <v>853</v>
      </c>
      <c r="I13" s="31" t="s">
        <v>853</v>
      </c>
      <c r="J13" s="34">
        <v>40875</v>
      </c>
      <c r="Q13" s="31" t="str">
        <f t="shared" si="1"/>
        <v>01100</v>
      </c>
    </row>
    <row r="14" spans="1:17" ht="15">
      <c r="A14" s="33">
        <v>1200</v>
      </c>
      <c r="B14" s="31">
        <v>1101200</v>
      </c>
      <c r="C14" s="31" t="s">
        <v>295</v>
      </c>
      <c r="D14" s="31" t="str">
        <f t="shared" si="0"/>
        <v>Jednotný programový dokument pro cíl 3</v>
      </c>
      <c r="E14" s="34">
        <v>1</v>
      </c>
      <c r="F14" s="34">
        <v>2958465</v>
      </c>
      <c r="G14" s="31" t="s">
        <v>853</v>
      </c>
      <c r="H14" s="31" t="s">
        <v>853</v>
      </c>
      <c r="I14" s="31" t="s">
        <v>853</v>
      </c>
      <c r="J14" s="34">
        <v>40875</v>
      </c>
      <c r="Q14" s="31" t="str">
        <f t="shared" si="1"/>
        <v>01200</v>
      </c>
    </row>
    <row r="15" spans="1:17" ht="15">
      <c r="A15" s="33">
        <v>1300</v>
      </c>
      <c r="B15" s="31">
        <v>1101300</v>
      </c>
      <c r="C15" s="31" t="s">
        <v>296</v>
      </c>
      <c r="D15" s="31" t="str">
        <f t="shared" si="0"/>
        <v>Program Iniciativy Společenství Interreg IIIA</v>
      </c>
      <c r="E15" s="34">
        <v>1</v>
      </c>
      <c r="F15" s="34">
        <v>2958465</v>
      </c>
      <c r="G15" s="31" t="s">
        <v>853</v>
      </c>
      <c r="H15" s="31" t="s">
        <v>853</v>
      </c>
      <c r="I15" s="31" t="s">
        <v>853</v>
      </c>
      <c r="J15" s="34">
        <v>40875</v>
      </c>
      <c r="Q15" s="31" t="str">
        <f t="shared" si="1"/>
        <v>01300</v>
      </c>
    </row>
    <row r="16" spans="1:17" ht="15">
      <c r="A16" s="33">
        <v>1400</v>
      </c>
      <c r="B16" s="31">
        <v>1101400</v>
      </c>
      <c r="C16" s="31" t="s">
        <v>297</v>
      </c>
      <c r="D16" s="31" t="str">
        <f t="shared" si="0"/>
        <v>Program iniciativy společenství interreg IIIB</v>
      </c>
      <c r="E16" s="34">
        <v>1</v>
      </c>
      <c r="F16" s="34">
        <v>2958465</v>
      </c>
      <c r="G16" s="31" t="s">
        <v>853</v>
      </c>
      <c r="H16" s="31" t="s">
        <v>853</v>
      </c>
      <c r="I16" s="31" t="s">
        <v>853</v>
      </c>
      <c r="J16" s="34">
        <v>40875</v>
      </c>
      <c r="Q16" s="31" t="str">
        <f t="shared" si="1"/>
        <v>01400</v>
      </c>
    </row>
    <row r="17" spans="1:17" ht="15">
      <c r="A17" s="33">
        <v>1500</v>
      </c>
      <c r="B17" s="31">
        <v>1101500</v>
      </c>
      <c r="C17" s="31" t="s">
        <v>298</v>
      </c>
      <c r="D17" s="31" t="str">
        <f t="shared" si="0"/>
        <v>Program iniciativy společenství interreg IIIC</v>
      </c>
      <c r="E17" s="34">
        <v>1</v>
      </c>
      <c r="F17" s="34">
        <v>2958465</v>
      </c>
      <c r="G17" s="31" t="s">
        <v>853</v>
      </c>
      <c r="H17" s="31" t="s">
        <v>853</v>
      </c>
      <c r="I17" s="31" t="s">
        <v>853</v>
      </c>
      <c r="J17" s="34">
        <v>40875</v>
      </c>
      <c r="Q17" s="31" t="str">
        <f t="shared" si="1"/>
        <v>01500</v>
      </c>
    </row>
    <row r="18" spans="1:17" ht="15">
      <c r="A18" s="33">
        <v>1600</v>
      </c>
      <c r="B18" s="31">
        <v>1101600</v>
      </c>
      <c r="C18" s="31" t="s">
        <v>299</v>
      </c>
      <c r="D18" s="31" t="str">
        <f t="shared" si="0"/>
        <v>Program iniciativy společenství ESPON</v>
      </c>
      <c r="E18" s="34">
        <v>1</v>
      </c>
      <c r="F18" s="34">
        <v>2958465</v>
      </c>
      <c r="G18" s="31" t="s">
        <v>853</v>
      </c>
      <c r="H18" s="31" t="s">
        <v>853</v>
      </c>
      <c r="I18" s="31" t="s">
        <v>853</v>
      </c>
      <c r="J18" s="34">
        <v>40875</v>
      </c>
      <c r="Q18" s="31" t="str">
        <f t="shared" si="1"/>
        <v>01600</v>
      </c>
    </row>
    <row r="19" spans="1:17" ht="15">
      <c r="A19" s="33">
        <v>1700</v>
      </c>
      <c r="B19" s="31">
        <v>1101700</v>
      </c>
      <c r="C19" s="31" t="s">
        <v>300</v>
      </c>
      <c r="D19" s="31" t="str">
        <f t="shared" si="0"/>
        <v>Program iniciativy společenství INTERACT</v>
      </c>
      <c r="E19" s="34">
        <v>1</v>
      </c>
      <c r="F19" s="34">
        <v>2958465</v>
      </c>
      <c r="G19" s="31" t="s">
        <v>853</v>
      </c>
      <c r="H19" s="31" t="s">
        <v>853</v>
      </c>
      <c r="I19" s="31" t="s">
        <v>853</v>
      </c>
      <c r="J19" s="34">
        <v>40875</v>
      </c>
      <c r="Q19" s="31" t="str">
        <f t="shared" si="1"/>
        <v>01700</v>
      </c>
    </row>
    <row r="20" spans="1:17" ht="15">
      <c r="A20" s="33">
        <v>1800</v>
      </c>
      <c r="B20" s="31">
        <v>1101800</v>
      </c>
      <c r="C20" s="31" t="s">
        <v>301</v>
      </c>
      <c r="D20" s="31" t="str">
        <f t="shared" si="0"/>
        <v>Iniciativa společenství EQUAL</v>
      </c>
      <c r="E20" s="34">
        <v>1</v>
      </c>
      <c r="F20" s="34">
        <v>2958465</v>
      </c>
      <c r="G20" s="31" t="s">
        <v>853</v>
      </c>
      <c r="H20" s="31" t="s">
        <v>853</v>
      </c>
      <c r="I20" s="31" t="s">
        <v>853</v>
      </c>
      <c r="J20" s="34">
        <v>40875</v>
      </c>
      <c r="Q20" s="31" t="str">
        <f t="shared" si="1"/>
        <v>01800</v>
      </c>
    </row>
    <row r="21" spans="1:17" ht="15">
      <c r="A21" s="33">
        <v>1900</v>
      </c>
      <c r="B21" s="31">
        <v>1101900</v>
      </c>
      <c r="C21" s="31" t="s">
        <v>302</v>
      </c>
      <c r="D21" s="31" t="str">
        <f t="shared" si="0"/>
        <v>Twinning</v>
      </c>
      <c r="E21" s="34">
        <v>1</v>
      </c>
      <c r="F21" s="34">
        <v>2958465</v>
      </c>
      <c r="G21" s="31" t="s">
        <v>853</v>
      </c>
      <c r="H21" s="31" t="s">
        <v>853</v>
      </c>
      <c r="I21" s="31" t="s">
        <v>853</v>
      </c>
      <c r="J21" s="34">
        <v>40875</v>
      </c>
      <c r="K21" s="34">
        <v>45419</v>
      </c>
      <c r="Q21" s="31" t="str">
        <f t="shared" si="1"/>
        <v>01900</v>
      </c>
    </row>
    <row r="22" spans="1:17" ht="15">
      <c r="A22" s="33">
        <v>2000</v>
      </c>
      <c r="B22" s="31">
        <v>1102000</v>
      </c>
      <c r="C22" s="31" t="s">
        <v>303</v>
      </c>
      <c r="D22" s="31" t="str">
        <f t="shared" si="0"/>
        <v>Fond solidarity</v>
      </c>
      <c r="E22" s="34">
        <v>1</v>
      </c>
      <c r="F22" s="34">
        <v>2958465</v>
      </c>
      <c r="G22" s="31" t="s">
        <v>853</v>
      </c>
      <c r="H22" s="31" t="s">
        <v>853</v>
      </c>
      <c r="I22" s="31" t="s">
        <v>853</v>
      </c>
      <c r="J22" s="34">
        <v>40875</v>
      </c>
      <c r="Q22" s="31" t="str">
        <f t="shared" si="1"/>
        <v>02000</v>
      </c>
    </row>
    <row r="23" spans="1:17" ht="15">
      <c r="A23" s="33">
        <v>2100</v>
      </c>
      <c r="B23" s="31">
        <v>1102100</v>
      </c>
      <c r="C23" s="31" t="s">
        <v>304</v>
      </c>
      <c r="D23" s="31" t="str">
        <f t="shared" si="0"/>
        <v>Transition facility</v>
      </c>
      <c r="E23" s="34">
        <v>1</v>
      </c>
      <c r="F23" s="34">
        <v>2958465</v>
      </c>
      <c r="G23" s="31" t="s">
        <v>853</v>
      </c>
      <c r="H23" s="31" t="s">
        <v>853</v>
      </c>
      <c r="I23" s="31" t="s">
        <v>853</v>
      </c>
      <c r="J23" s="34">
        <v>40875</v>
      </c>
      <c r="Q23" s="31" t="str">
        <f t="shared" si="1"/>
        <v>02100</v>
      </c>
    </row>
    <row r="24" spans="1:17" ht="15">
      <c r="A24" s="33">
        <v>2200</v>
      </c>
      <c r="B24" s="31">
        <v>1102200</v>
      </c>
      <c r="C24" s="31" t="s">
        <v>305</v>
      </c>
      <c r="D24" s="31" t="str">
        <f t="shared" si="0"/>
        <v>Jiné programy/projekty EU</v>
      </c>
      <c r="E24" s="34">
        <v>1</v>
      </c>
      <c r="F24" s="34">
        <v>2958465</v>
      </c>
      <c r="G24" s="31" t="s">
        <v>853</v>
      </c>
      <c r="H24" s="31" t="s">
        <v>853</v>
      </c>
      <c r="I24" s="31" t="s">
        <v>853</v>
      </c>
      <c r="J24" s="34">
        <v>40875</v>
      </c>
      <c r="Q24" s="31" t="str">
        <f t="shared" si="1"/>
        <v>02200</v>
      </c>
    </row>
    <row r="25" spans="1:17" ht="15">
      <c r="A25" s="33">
        <v>2300</v>
      </c>
      <c r="B25" s="31">
        <v>1102300</v>
      </c>
      <c r="C25" s="31" t="s">
        <v>306</v>
      </c>
      <c r="D25" s="31" t="str">
        <f t="shared" si="0"/>
        <v xml:space="preserve"> Komunitární programy</v>
      </c>
      <c r="E25" s="34">
        <v>1</v>
      </c>
      <c r="F25" s="34">
        <v>2958465</v>
      </c>
      <c r="G25" s="31" t="s">
        <v>853</v>
      </c>
      <c r="H25" s="31" t="s">
        <v>853</v>
      </c>
      <c r="I25" s="31" t="s">
        <v>853</v>
      </c>
      <c r="J25" s="34">
        <v>40875</v>
      </c>
      <c r="Q25" s="31" t="str">
        <f t="shared" si="1"/>
        <v>02300</v>
      </c>
    </row>
    <row r="26" spans="1:17" ht="15">
      <c r="A26" s="33">
        <v>2400</v>
      </c>
      <c r="B26" s="31">
        <v>1102400</v>
      </c>
      <c r="C26" s="31" t="s">
        <v>307</v>
      </c>
      <c r="D26" s="31" t="str">
        <f t="shared" si="0"/>
        <v>Přímé platby zemědělců</v>
      </c>
      <c r="E26" s="34">
        <v>1</v>
      </c>
      <c r="F26" s="34">
        <v>2958465</v>
      </c>
      <c r="G26" s="31" t="s">
        <v>853</v>
      </c>
      <c r="H26" s="31" t="s">
        <v>853</v>
      </c>
      <c r="I26" s="31" t="s">
        <v>853</v>
      </c>
      <c r="J26" s="34">
        <v>40875</v>
      </c>
      <c r="Q26" s="31" t="str">
        <f t="shared" si="1"/>
        <v>02400</v>
      </c>
    </row>
    <row r="27" spans="1:17" ht="15">
      <c r="A27" s="33">
        <v>2500</v>
      </c>
      <c r="B27" s="31">
        <v>1102500</v>
      </c>
      <c r="C27" s="31" t="s">
        <v>308</v>
      </c>
      <c r="D27" s="31" t="str">
        <f t="shared" si="0"/>
        <v>Přímé platby zemědělcům</v>
      </c>
      <c r="E27" s="34">
        <v>1</v>
      </c>
      <c r="F27" s="34">
        <v>2958465</v>
      </c>
      <c r="G27" s="31" t="s">
        <v>853</v>
      </c>
      <c r="H27" s="31" t="s">
        <v>853</v>
      </c>
      <c r="I27" s="31" t="s">
        <v>853</v>
      </c>
      <c r="J27" s="34">
        <v>40875</v>
      </c>
      <c r="Q27" s="31" t="str">
        <f t="shared" si="1"/>
        <v>02500</v>
      </c>
    </row>
    <row r="28" spans="1:17" ht="15">
      <c r="A28" s="33">
        <v>2601</v>
      </c>
      <c r="B28" s="31">
        <v>1102601</v>
      </c>
      <c r="C28" s="31" t="s">
        <v>309</v>
      </c>
      <c r="D28" s="31" t="str">
        <f t="shared" si="0"/>
        <v>Společná organizace trhu - mimo včely</v>
      </c>
      <c r="E28" s="34">
        <v>1</v>
      </c>
      <c r="F28" s="34">
        <v>2958465</v>
      </c>
      <c r="G28" s="31" t="s">
        <v>853</v>
      </c>
      <c r="H28" s="31" t="s">
        <v>853</v>
      </c>
      <c r="I28" s="31" t="s">
        <v>853</v>
      </c>
      <c r="J28" s="34">
        <v>40875</v>
      </c>
      <c r="Q28" s="31" t="str">
        <f t="shared" si="1"/>
        <v>02601</v>
      </c>
    </row>
    <row r="29" spans="1:17" ht="15">
      <c r="A29" s="33">
        <v>2602</v>
      </c>
      <c r="B29" s="31">
        <v>1102602</v>
      </c>
      <c r="C29" s="31" t="s">
        <v>310</v>
      </c>
      <c r="D29" s="31" t="str">
        <f t="shared" si="0"/>
        <v>Společná organizace trhu - včely</v>
      </c>
      <c r="E29" s="34">
        <v>1</v>
      </c>
      <c r="F29" s="34">
        <v>2958465</v>
      </c>
      <c r="G29" s="31" t="s">
        <v>853</v>
      </c>
      <c r="H29" s="31" t="s">
        <v>853</v>
      </c>
      <c r="I29" s="31" t="s">
        <v>853</v>
      </c>
      <c r="J29" s="34">
        <v>40875</v>
      </c>
      <c r="Q29" s="31" t="str">
        <f t="shared" si="1"/>
        <v>02602</v>
      </c>
    </row>
    <row r="30" spans="1:17" ht="15">
      <c r="A30" s="33">
        <v>2700</v>
      </c>
      <c r="B30" s="31">
        <v>1102700</v>
      </c>
      <c r="C30" s="31" t="s">
        <v>311</v>
      </c>
      <c r="D30" s="31" t="str">
        <f t="shared" si="0"/>
        <v>Program rozvoje venkova</v>
      </c>
      <c r="E30" s="34">
        <v>1</v>
      </c>
      <c r="F30" s="34">
        <v>2958465</v>
      </c>
      <c r="G30" s="31" t="s">
        <v>853</v>
      </c>
      <c r="H30" s="31" t="s">
        <v>853</v>
      </c>
      <c r="I30" s="31" t="s">
        <v>853</v>
      </c>
      <c r="J30" s="34">
        <v>40875</v>
      </c>
      <c r="Q30" s="31" t="str">
        <f t="shared" si="1"/>
        <v>02700</v>
      </c>
    </row>
    <row r="31" spans="1:17" ht="15">
      <c r="A31" s="33">
        <v>2800</v>
      </c>
      <c r="B31" s="31">
        <v>1102800</v>
      </c>
      <c r="C31" s="31" t="s">
        <v>312</v>
      </c>
      <c r="D31" s="31" t="str">
        <f t="shared" si="0"/>
        <v>OP Rybářství</v>
      </c>
      <c r="E31" s="34">
        <v>1</v>
      </c>
      <c r="F31" s="34">
        <v>2958465</v>
      </c>
      <c r="G31" s="31" t="s">
        <v>853</v>
      </c>
      <c r="H31" s="31" t="s">
        <v>853</v>
      </c>
      <c r="I31" s="31" t="s">
        <v>853</v>
      </c>
      <c r="J31" s="34">
        <v>40875</v>
      </c>
      <c r="Q31" s="31" t="str">
        <f t="shared" si="1"/>
        <v>02800</v>
      </c>
    </row>
    <row r="32" spans="1:17" ht="15">
      <c r="A32" s="33">
        <v>3000</v>
      </c>
      <c r="B32" s="31">
        <v>1103000</v>
      </c>
      <c r="C32" s="31" t="s">
        <v>313</v>
      </c>
      <c r="D32" s="31" t="str">
        <f t="shared" si="0"/>
        <v>OP Podnikání a inovace</v>
      </c>
      <c r="E32" s="34">
        <v>1</v>
      </c>
      <c r="F32" s="34">
        <v>2958465</v>
      </c>
      <c r="G32" s="31" t="s">
        <v>853</v>
      </c>
      <c r="H32" s="31" t="s">
        <v>853</v>
      </c>
      <c r="I32" s="31" t="s">
        <v>853</v>
      </c>
      <c r="J32" s="34">
        <v>40875</v>
      </c>
      <c r="Q32" s="31" t="str">
        <f t="shared" si="1"/>
        <v>03000</v>
      </c>
    </row>
    <row r="33" spans="1:17" ht="15">
      <c r="A33" s="33">
        <v>3100</v>
      </c>
      <c r="B33" s="31">
        <v>1103100</v>
      </c>
      <c r="C33" s="31" t="s">
        <v>314</v>
      </c>
      <c r="D33" s="31" t="str">
        <f t="shared" si="0"/>
        <v>OP Výzkum a vývoj pro inovace</v>
      </c>
      <c r="E33" s="34">
        <v>1</v>
      </c>
      <c r="F33" s="34">
        <v>2958465</v>
      </c>
      <c r="G33" s="31" t="s">
        <v>853</v>
      </c>
      <c r="H33" s="31" t="s">
        <v>853</v>
      </c>
      <c r="I33" s="31" t="s">
        <v>853</v>
      </c>
      <c r="J33" s="34">
        <v>40875</v>
      </c>
      <c r="Q33" s="31" t="str">
        <f t="shared" si="1"/>
        <v>03100</v>
      </c>
    </row>
    <row r="34" spans="1:17" ht="15">
      <c r="A34" s="33">
        <v>3200</v>
      </c>
      <c r="B34" s="31">
        <v>1103200</v>
      </c>
      <c r="C34" s="31" t="s">
        <v>315</v>
      </c>
      <c r="D34" s="31" t="str">
        <f t="shared" si="0"/>
        <v>OP Vzdělávání pro konkurenceschopnost</v>
      </c>
      <c r="E34" s="34">
        <v>1</v>
      </c>
      <c r="F34" s="34">
        <v>2958465</v>
      </c>
      <c r="G34" s="31" t="s">
        <v>853</v>
      </c>
      <c r="H34" s="31" t="s">
        <v>853</v>
      </c>
      <c r="I34" s="31" t="s">
        <v>853</v>
      </c>
      <c r="J34" s="34">
        <v>40875</v>
      </c>
      <c r="Q34" s="31" t="str">
        <f t="shared" si="1"/>
        <v>03200</v>
      </c>
    </row>
    <row r="35" spans="1:17" ht="15">
      <c r="A35" s="33">
        <v>3300</v>
      </c>
      <c r="B35" s="31">
        <v>1103300</v>
      </c>
      <c r="C35" s="31" t="s">
        <v>316</v>
      </c>
      <c r="D35" s="31" t="str">
        <f t="shared" si="0"/>
        <v>OP Lidské zdroje a zaměstnanost</v>
      </c>
      <c r="E35" s="34">
        <v>1</v>
      </c>
      <c r="F35" s="34">
        <v>2958465</v>
      </c>
      <c r="G35" s="31" t="s">
        <v>853</v>
      </c>
      <c r="H35" s="31" t="s">
        <v>853</v>
      </c>
      <c r="I35" s="31" t="s">
        <v>853</v>
      </c>
      <c r="J35" s="34">
        <v>40875</v>
      </c>
      <c r="Q35" s="31" t="str">
        <f t="shared" si="1"/>
        <v>03300</v>
      </c>
    </row>
    <row r="36" spans="1:17" ht="15">
      <c r="A36" s="33">
        <v>3600</v>
      </c>
      <c r="B36" s="31">
        <v>1103600</v>
      </c>
      <c r="C36" s="31" t="s">
        <v>317</v>
      </c>
      <c r="D36" s="31" t="str">
        <f t="shared" si="0"/>
        <v>Integrovaný operační program</v>
      </c>
      <c r="E36" s="34">
        <v>1</v>
      </c>
      <c r="F36" s="34">
        <v>2958465</v>
      </c>
      <c r="G36" s="31" t="s">
        <v>853</v>
      </c>
      <c r="H36" s="31" t="s">
        <v>853</v>
      </c>
      <c r="I36" s="31" t="s">
        <v>853</v>
      </c>
      <c r="J36" s="34">
        <v>40875</v>
      </c>
      <c r="Q36" s="31" t="str">
        <f t="shared" si="1"/>
        <v>03600</v>
      </c>
    </row>
    <row r="37" spans="1:17" ht="15">
      <c r="A37" s="33">
        <v>3701</v>
      </c>
      <c r="B37" s="31">
        <v>1103701</v>
      </c>
      <c r="C37" s="31" t="s">
        <v>318</v>
      </c>
      <c r="D37" s="31" t="str">
        <f t="shared" si="0"/>
        <v>OP Technická pomoc - MMR</v>
      </c>
      <c r="E37" s="34">
        <v>1</v>
      </c>
      <c r="F37" s="34">
        <v>2958465</v>
      </c>
      <c r="G37" s="31" t="s">
        <v>853</v>
      </c>
      <c r="H37" s="31" t="s">
        <v>853</v>
      </c>
      <c r="I37" s="31" t="s">
        <v>853</v>
      </c>
      <c r="J37" s="34">
        <v>40875</v>
      </c>
      <c r="Q37" s="31" t="str">
        <f t="shared" si="1"/>
        <v>03701</v>
      </c>
    </row>
    <row r="38" spans="1:17" ht="15">
      <c r="A38" s="33">
        <v>3702</v>
      </c>
      <c r="B38" s="31">
        <v>1103702</v>
      </c>
      <c r="C38" s="31" t="s">
        <v>319</v>
      </c>
      <c r="D38" s="31" t="str">
        <f t="shared" si="0"/>
        <v>OP Technická pomoc - Auditní orgán</v>
      </c>
      <c r="E38" s="34">
        <v>1</v>
      </c>
      <c r="F38" s="34">
        <v>2958465</v>
      </c>
      <c r="G38" s="31" t="s">
        <v>853</v>
      </c>
      <c r="H38" s="31" t="s">
        <v>853</v>
      </c>
      <c r="I38" s="31" t="s">
        <v>853</v>
      </c>
      <c r="J38" s="34">
        <v>40875</v>
      </c>
      <c r="Q38" s="31" t="str">
        <f t="shared" si="1"/>
        <v>03702</v>
      </c>
    </row>
    <row r="39" spans="1:17" ht="15">
      <c r="A39" s="33">
        <v>3703</v>
      </c>
      <c r="B39" s="31">
        <v>1103703</v>
      </c>
      <c r="C39" s="31" t="s">
        <v>320</v>
      </c>
      <c r="D39" s="31" t="str">
        <f t="shared" si="0"/>
        <v>OP Technická pomoc - Platební a certifikační orgán</v>
      </c>
      <c r="E39" s="34">
        <v>1</v>
      </c>
      <c r="F39" s="34">
        <v>2958465</v>
      </c>
      <c r="G39" s="31" t="s">
        <v>853</v>
      </c>
      <c r="H39" s="31" t="s">
        <v>853</v>
      </c>
      <c r="I39" s="31" t="s">
        <v>853</v>
      </c>
      <c r="J39" s="34">
        <v>40875</v>
      </c>
      <c r="Q39" s="31" t="str">
        <f t="shared" si="1"/>
        <v>03703</v>
      </c>
    </row>
    <row r="40" spans="1:17" ht="15">
      <c r="A40" s="33">
        <v>3704</v>
      </c>
      <c r="B40" s="31">
        <v>1103704</v>
      </c>
      <c r="C40" s="31" t="s">
        <v>321</v>
      </c>
      <c r="D40" s="31" t="str">
        <f t="shared" si="0"/>
        <v>OP Technická pomoc - Pověřené auditní subjekty</v>
      </c>
      <c r="E40" s="34">
        <v>1</v>
      </c>
      <c r="F40" s="34">
        <v>2958465</v>
      </c>
      <c r="G40" s="31" t="s">
        <v>853</v>
      </c>
      <c r="H40" s="31" t="s">
        <v>853</v>
      </c>
      <c r="I40" s="31" t="s">
        <v>853</v>
      </c>
      <c r="J40" s="34">
        <v>40875</v>
      </c>
      <c r="Q40" s="31" t="str">
        <f t="shared" si="1"/>
        <v>03704</v>
      </c>
    </row>
    <row r="41" spans="1:17" ht="15">
      <c r="A41" s="33">
        <v>3705</v>
      </c>
      <c r="B41" s="31">
        <v>1103705</v>
      </c>
      <c r="C41" s="31" t="s">
        <v>322</v>
      </c>
      <c r="D41" s="31" t="str">
        <f t="shared" si="0"/>
        <v>OP Technická pomoc - CKB AFCOS</v>
      </c>
      <c r="E41" s="34">
        <v>40984</v>
      </c>
      <c r="F41" s="34">
        <v>2958465</v>
      </c>
      <c r="G41" s="31" t="s">
        <v>853</v>
      </c>
      <c r="H41" s="31" t="s">
        <v>853</v>
      </c>
      <c r="I41" s="31" t="s">
        <v>853</v>
      </c>
      <c r="J41" s="34">
        <v>40984</v>
      </c>
      <c r="Q41" s="31" t="str">
        <f t="shared" si="1"/>
        <v>03705</v>
      </c>
    </row>
    <row r="42" spans="1:17" ht="15">
      <c r="A42" s="33">
        <v>3800</v>
      </c>
      <c r="B42" s="31">
        <v>1103800</v>
      </c>
      <c r="C42" s="31" t="s">
        <v>323</v>
      </c>
      <c r="D42" s="31" t="str">
        <f t="shared" si="0"/>
        <v>Regionální operační programy</v>
      </c>
      <c r="E42" s="34">
        <v>1</v>
      </c>
      <c r="F42" s="34">
        <v>2958465</v>
      </c>
      <c r="G42" s="31" t="s">
        <v>853</v>
      </c>
      <c r="H42" s="31" t="s">
        <v>853</v>
      </c>
      <c r="I42" s="31" t="s">
        <v>853</v>
      </c>
      <c r="J42" s="34">
        <v>40875</v>
      </c>
      <c r="Q42" s="31" t="str">
        <f t="shared" si="1"/>
        <v>03800</v>
      </c>
    </row>
    <row r="43" spans="1:17" ht="15">
      <c r="A43" s="33">
        <v>3900</v>
      </c>
      <c r="B43" s="31">
        <v>1103900</v>
      </c>
      <c r="C43" s="31" t="s">
        <v>324</v>
      </c>
      <c r="D43" s="31" t="str">
        <f t="shared" si="0"/>
        <v>OP Praha Konkurenceschopnost</v>
      </c>
      <c r="E43" s="34">
        <v>1</v>
      </c>
      <c r="F43" s="34">
        <v>2958465</v>
      </c>
      <c r="G43" s="31" t="s">
        <v>853</v>
      </c>
      <c r="H43" s="31" t="s">
        <v>853</v>
      </c>
      <c r="I43" s="31" t="s">
        <v>853</v>
      </c>
      <c r="J43" s="34">
        <v>40875</v>
      </c>
      <c r="Q43" s="31" t="str">
        <f t="shared" si="1"/>
        <v>03900</v>
      </c>
    </row>
    <row r="44" spans="1:17" ht="15">
      <c r="A44" s="33">
        <v>4000</v>
      </c>
      <c r="B44" s="31">
        <v>1104000</v>
      </c>
      <c r="C44" s="31" t="s">
        <v>325</v>
      </c>
      <c r="D44" s="31" t="str">
        <f t="shared" si="0"/>
        <v>OP Praha Adaptabilita</v>
      </c>
      <c r="E44" s="34">
        <v>1</v>
      </c>
      <c r="F44" s="34">
        <v>2958465</v>
      </c>
      <c r="G44" s="31" t="s">
        <v>853</v>
      </c>
      <c r="H44" s="31" t="s">
        <v>853</v>
      </c>
      <c r="I44" s="31" t="s">
        <v>853</v>
      </c>
      <c r="J44" s="34">
        <v>40875</v>
      </c>
      <c r="Q44" s="31" t="str">
        <f t="shared" si="1"/>
        <v>04000</v>
      </c>
    </row>
    <row r="45" spans="1:17" ht="15">
      <c r="A45" s="33">
        <v>4100</v>
      </c>
      <c r="B45" s="31">
        <v>1104100</v>
      </c>
      <c r="C45" s="31" t="s">
        <v>326</v>
      </c>
      <c r="D45" s="31" t="str">
        <f t="shared" si="0"/>
        <v>OP Přeshraniční spolupráce pro cíl EÚS - MMR</v>
      </c>
      <c r="E45" s="34">
        <v>1</v>
      </c>
      <c r="F45" s="34">
        <v>2958465</v>
      </c>
      <c r="G45" s="31" t="s">
        <v>853</v>
      </c>
      <c r="H45" s="31" t="s">
        <v>853</v>
      </c>
      <c r="I45" s="31" t="s">
        <v>853</v>
      </c>
      <c r="J45" s="34">
        <v>41220</v>
      </c>
      <c r="Q45" s="31" t="str">
        <f t="shared" si="1"/>
        <v>04100</v>
      </c>
    </row>
    <row r="46" spans="1:17" ht="15">
      <c r="A46" s="33">
        <v>4101</v>
      </c>
      <c r="B46" s="31">
        <v>1104101</v>
      </c>
      <c r="C46" s="31" t="s">
        <v>327</v>
      </c>
      <c r="D46" s="31" t="str">
        <f t="shared" si="0"/>
        <v>OP Přeshraniční spolupráce pro cíl EÚS ČR - Bavorsko</v>
      </c>
      <c r="E46" s="34">
        <v>1</v>
      </c>
      <c r="F46" s="34">
        <v>2958465</v>
      </c>
      <c r="G46" s="31" t="s">
        <v>853</v>
      </c>
      <c r="H46" s="31" t="s">
        <v>853</v>
      </c>
      <c r="I46" s="31" t="s">
        <v>853</v>
      </c>
      <c r="J46" s="34">
        <v>40875</v>
      </c>
      <c r="Q46" s="31" t="str">
        <f t="shared" si="1"/>
        <v>04101</v>
      </c>
    </row>
    <row r="47" spans="1:17" ht="15">
      <c r="A47" s="33">
        <v>4102</v>
      </c>
      <c r="B47" s="31">
        <v>1104102</v>
      </c>
      <c r="C47" s="31" t="s">
        <v>328</v>
      </c>
      <c r="D47" s="31" t="str">
        <f t="shared" si="0"/>
        <v>OP Přeshraniční spolupráce pro cíl EÚS ČR - Polsko</v>
      </c>
      <c r="E47" s="34">
        <v>1</v>
      </c>
      <c r="F47" s="34">
        <v>2958465</v>
      </c>
      <c r="G47" s="31" t="s">
        <v>853</v>
      </c>
      <c r="H47" s="31" t="s">
        <v>853</v>
      </c>
      <c r="I47" s="31" t="s">
        <v>853</v>
      </c>
      <c r="J47" s="34">
        <v>40875</v>
      </c>
      <c r="Q47" s="31" t="str">
        <f t="shared" si="1"/>
        <v>04102</v>
      </c>
    </row>
    <row r="48" spans="1:17" ht="15">
      <c r="A48" s="33">
        <v>4103</v>
      </c>
      <c r="B48" s="31">
        <v>1104103</v>
      </c>
      <c r="C48" s="31" t="s">
        <v>329</v>
      </c>
      <c r="D48" s="31" t="str">
        <f t="shared" si="0"/>
        <v>OP Přeshraniční spolupráce pro cíl EÚS ČR - Rakousko</v>
      </c>
      <c r="E48" s="34">
        <v>1</v>
      </c>
      <c r="F48" s="34">
        <v>2958465</v>
      </c>
      <c r="G48" s="31" t="s">
        <v>853</v>
      </c>
      <c r="H48" s="31" t="s">
        <v>853</v>
      </c>
      <c r="I48" s="31" t="s">
        <v>853</v>
      </c>
      <c r="J48" s="34">
        <v>40875</v>
      </c>
      <c r="Q48" s="31" t="str">
        <f t="shared" si="1"/>
        <v>04103</v>
      </c>
    </row>
    <row r="49" spans="1:17" ht="15">
      <c r="A49" s="33">
        <v>4104</v>
      </c>
      <c r="B49" s="31">
        <v>1104104</v>
      </c>
      <c r="C49" s="31" t="s">
        <v>330</v>
      </c>
      <c r="D49" s="31" t="str">
        <f t="shared" si="0"/>
        <v>OP Přeshraniční spolupráce pro cíl EÚS ČR - Slovensko</v>
      </c>
      <c r="E49" s="34">
        <v>1</v>
      </c>
      <c r="F49" s="34">
        <v>2958465</v>
      </c>
      <c r="G49" s="31" t="s">
        <v>853</v>
      </c>
      <c r="H49" s="31" t="s">
        <v>853</v>
      </c>
      <c r="I49" s="31" t="s">
        <v>853</v>
      </c>
      <c r="J49" s="34">
        <v>40875</v>
      </c>
      <c r="Q49" s="31" t="str">
        <f t="shared" si="1"/>
        <v>04104</v>
      </c>
    </row>
    <row r="50" spans="1:17" ht="15">
      <c r="A50" s="33">
        <v>4105</v>
      </c>
      <c r="B50" s="31">
        <v>1104105</v>
      </c>
      <c r="C50" s="31" t="s">
        <v>331</v>
      </c>
      <c r="D50" s="31" t="str">
        <f t="shared" si="0"/>
        <v>OP Přeshraniční spolupráce pro cíl EÚS ČR - Sasko</v>
      </c>
      <c r="E50" s="34">
        <v>1</v>
      </c>
      <c r="F50" s="34">
        <v>2958465</v>
      </c>
      <c r="G50" s="31" t="s">
        <v>853</v>
      </c>
      <c r="H50" s="31" t="s">
        <v>853</v>
      </c>
      <c r="I50" s="31" t="s">
        <v>853</v>
      </c>
      <c r="J50" s="34">
        <v>40875</v>
      </c>
      <c r="Q50" s="31" t="str">
        <f t="shared" si="1"/>
        <v>04105</v>
      </c>
    </row>
    <row r="51" spans="1:17" ht="15">
      <c r="A51" s="33">
        <v>4200</v>
      </c>
      <c r="B51" s="31">
        <v>1104200</v>
      </c>
      <c r="C51" s="31" t="s">
        <v>332</v>
      </c>
      <c r="D51" s="31" t="str">
        <f t="shared" si="0"/>
        <v>OP Meziregionální spolupráce pro cíl EÚS</v>
      </c>
      <c r="E51" s="34">
        <v>1</v>
      </c>
      <c r="F51" s="34">
        <v>2958465</v>
      </c>
      <c r="G51" s="31" t="s">
        <v>853</v>
      </c>
      <c r="H51" s="31" t="s">
        <v>853</v>
      </c>
      <c r="I51" s="31" t="s">
        <v>853</v>
      </c>
      <c r="J51" s="34">
        <v>40875</v>
      </c>
      <c r="Q51" s="31" t="str">
        <f t="shared" si="1"/>
        <v>04200</v>
      </c>
    </row>
    <row r="52" spans="1:17" ht="15">
      <c r="A52" s="33">
        <v>4300</v>
      </c>
      <c r="B52" s="31">
        <v>1104300</v>
      </c>
      <c r="C52" s="31" t="s">
        <v>333</v>
      </c>
      <c r="D52" s="31" t="str">
        <f t="shared" si="0"/>
        <v>OP Nadnárodní spolupráce pro cíl EÚS</v>
      </c>
      <c r="E52" s="34">
        <v>1</v>
      </c>
      <c r="F52" s="34">
        <v>2958465</v>
      </c>
      <c r="G52" s="31" t="s">
        <v>853</v>
      </c>
      <c r="H52" s="31" t="s">
        <v>853</v>
      </c>
      <c r="I52" s="31" t="s">
        <v>853</v>
      </c>
      <c r="J52" s="34">
        <v>40875</v>
      </c>
      <c r="Q52" s="31" t="str">
        <f t="shared" si="1"/>
        <v>04300</v>
      </c>
    </row>
    <row r="53" spans="1:17" ht="15">
      <c r="A53" s="33">
        <v>4400</v>
      </c>
      <c r="B53" s="31">
        <v>1104400</v>
      </c>
      <c r="C53" s="31" t="s">
        <v>334</v>
      </c>
      <c r="D53" s="31" t="str">
        <f t="shared" si="0"/>
        <v>OP ESPON pro cíl EÚS</v>
      </c>
      <c r="E53" s="34">
        <v>1</v>
      </c>
      <c r="F53" s="34">
        <v>2958465</v>
      </c>
      <c r="G53" s="31" t="s">
        <v>853</v>
      </c>
      <c r="H53" s="31" t="s">
        <v>853</v>
      </c>
      <c r="I53" s="31" t="s">
        <v>853</v>
      </c>
      <c r="J53" s="34">
        <v>40875</v>
      </c>
      <c r="Q53" s="31" t="str">
        <f t="shared" si="1"/>
        <v>04400</v>
      </c>
    </row>
    <row r="54" spans="1:17" ht="15">
      <c r="A54" s="33">
        <v>4500</v>
      </c>
      <c r="B54" s="31">
        <v>1104500</v>
      </c>
      <c r="C54" s="31" t="s">
        <v>335</v>
      </c>
      <c r="D54" s="31" t="str">
        <f t="shared" si="0"/>
        <v>OP INTERACT pro cíl EÚS</v>
      </c>
      <c r="E54" s="34">
        <v>1</v>
      </c>
      <c r="F54" s="34">
        <v>2958465</v>
      </c>
      <c r="G54" s="31" t="s">
        <v>853</v>
      </c>
      <c r="H54" s="31" t="s">
        <v>853</v>
      </c>
      <c r="I54" s="31" t="s">
        <v>853</v>
      </c>
      <c r="J54" s="34">
        <v>40875</v>
      </c>
      <c r="Q54" s="31" t="str">
        <f t="shared" si="1"/>
        <v>04500</v>
      </c>
    </row>
    <row r="55" spans="1:17" ht="15">
      <c r="A55" s="33">
        <v>4601</v>
      </c>
      <c r="B55" s="31">
        <v>1104601</v>
      </c>
      <c r="C55" s="31" t="s">
        <v>336</v>
      </c>
      <c r="D55" s="31" t="str">
        <f t="shared" si="0"/>
        <v>Jiné programy/projekty EU - EURES/T</v>
      </c>
      <c r="E55" s="34">
        <v>1</v>
      </c>
      <c r="F55" s="34">
        <v>2958465</v>
      </c>
      <c r="G55" s="31" t="s">
        <v>853</v>
      </c>
      <c r="H55" s="31" t="s">
        <v>853</v>
      </c>
      <c r="I55" s="31" t="s">
        <v>853</v>
      </c>
      <c r="J55" s="34">
        <v>40875</v>
      </c>
      <c r="Q55" s="31" t="str">
        <f t="shared" si="1"/>
        <v>04601</v>
      </c>
    </row>
    <row r="56" spans="1:17" ht="15">
      <c r="A56" s="33">
        <v>4602</v>
      </c>
      <c r="B56" s="31">
        <v>1104602</v>
      </c>
      <c r="C56" s="31" t="s">
        <v>337</v>
      </c>
      <c r="D56" s="31" t="str">
        <f t="shared" si="0"/>
        <v>Jiné programy/projekty EU - EMCDDA</v>
      </c>
      <c r="E56" s="34">
        <v>1</v>
      </c>
      <c r="F56" s="34">
        <v>2958465</v>
      </c>
      <c r="G56" s="31" t="s">
        <v>853</v>
      </c>
      <c r="H56" s="31" t="s">
        <v>853</v>
      </c>
      <c r="I56" s="31" t="s">
        <v>853</v>
      </c>
      <c r="J56" s="34">
        <v>40875</v>
      </c>
      <c r="Q56" s="31" t="str">
        <f t="shared" si="1"/>
        <v>04602</v>
      </c>
    </row>
    <row r="57" spans="1:17" ht="15">
      <c r="A57" s="33">
        <v>4603</v>
      </c>
      <c r="B57" s="31">
        <v>1104603</v>
      </c>
      <c r="C57" s="31" t="s">
        <v>338</v>
      </c>
      <c r="D57" s="31" t="str">
        <f t="shared" si="0"/>
        <v>Jiné programy/projekty EU - Veterinární opatření</v>
      </c>
      <c r="E57" s="34">
        <v>1</v>
      </c>
      <c r="F57" s="34">
        <v>2958465</v>
      </c>
      <c r="G57" s="31" t="s">
        <v>853</v>
      </c>
      <c r="H57" s="31" t="s">
        <v>853</v>
      </c>
      <c r="I57" s="31" t="s">
        <v>853</v>
      </c>
      <c r="J57" s="34">
        <v>40875</v>
      </c>
      <c r="Q57" s="31" t="str">
        <f t="shared" si="1"/>
        <v>04603</v>
      </c>
    </row>
    <row r="58" spans="1:17" ht="15">
      <c r="A58" s="33">
        <v>4604</v>
      </c>
      <c r="B58" s="31">
        <v>1104604</v>
      </c>
      <c r="C58" s="31" t="s">
        <v>339</v>
      </c>
      <c r="D58" s="31" t="str">
        <f t="shared" si="0"/>
        <v>Jiné programy/projekty EU - Evropská migrační síť</v>
      </c>
      <c r="E58" s="34">
        <v>1</v>
      </c>
      <c r="F58" s="34">
        <v>2958465</v>
      </c>
      <c r="G58" s="31" t="s">
        <v>853</v>
      </c>
      <c r="H58" s="31" t="s">
        <v>853</v>
      </c>
      <c r="I58" s="31" t="s">
        <v>853</v>
      </c>
      <c r="J58" s="34">
        <v>40875</v>
      </c>
      <c r="Q58" s="31" t="str">
        <f t="shared" si="1"/>
        <v>04604</v>
      </c>
    </row>
    <row r="59" spans="1:17" ht="15">
      <c r="A59" s="33">
        <v>4605</v>
      </c>
      <c r="B59" s="31">
        <v>1104605</v>
      </c>
      <c r="C59" s="31" t="s">
        <v>340</v>
      </c>
      <c r="D59" s="31" t="str">
        <f t="shared" si="0"/>
        <v>Jiné programy/projekty EU - IEE/CA</v>
      </c>
      <c r="E59" s="34">
        <v>1</v>
      </c>
      <c r="F59" s="34">
        <v>2958465</v>
      </c>
      <c r="G59" s="31" t="s">
        <v>853</v>
      </c>
      <c r="H59" s="31" t="s">
        <v>853</v>
      </c>
      <c r="I59" s="31" t="s">
        <v>853</v>
      </c>
      <c r="J59" s="34">
        <v>40927</v>
      </c>
      <c r="Q59" s="31" t="str">
        <f t="shared" si="1"/>
        <v>04605</v>
      </c>
    </row>
    <row r="60" spans="1:17" ht="15">
      <c r="A60" s="33">
        <v>4606</v>
      </c>
      <c r="B60" s="31">
        <v>1104606</v>
      </c>
      <c r="C60" s="31" t="s">
        <v>341</v>
      </c>
      <c r="D60" s="31" t="str">
        <f t="shared" si="0"/>
        <v>Jiné programy/projekty EU - Samostatné granty EK</v>
      </c>
      <c r="E60" s="34">
        <v>41082</v>
      </c>
      <c r="F60" s="34">
        <v>2958465</v>
      </c>
      <c r="G60" s="31" t="s">
        <v>853</v>
      </c>
      <c r="H60" s="31" t="s">
        <v>853</v>
      </c>
      <c r="I60" s="31" t="s">
        <v>853</v>
      </c>
      <c r="J60" s="34">
        <v>41081</v>
      </c>
      <c r="Q60" s="31" t="str">
        <f t="shared" si="1"/>
        <v>04606</v>
      </c>
    </row>
    <row r="61" spans="1:17" ht="15">
      <c r="A61" s="33">
        <v>4607</v>
      </c>
      <c r="B61" s="31">
        <v>1104607</v>
      </c>
      <c r="C61" s="31" t="s">
        <v>342</v>
      </c>
      <c r="D61" s="31" t="str">
        <f t="shared" si="0"/>
        <v>Jiné programy/projekty EU - Dunajská strategie</v>
      </c>
      <c r="E61" s="34">
        <v>41082</v>
      </c>
      <c r="F61" s="34">
        <v>2958465</v>
      </c>
      <c r="G61" s="31" t="s">
        <v>853</v>
      </c>
      <c r="H61" s="31" t="s">
        <v>853</v>
      </c>
      <c r="I61" s="31" t="s">
        <v>853</v>
      </c>
      <c r="J61" s="34">
        <v>41081</v>
      </c>
      <c r="Q61" s="31" t="str">
        <f t="shared" si="1"/>
        <v>04607</v>
      </c>
    </row>
    <row r="62" spans="1:17" ht="15">
      <c r="A62" s="33">
        <v>4608</v>
      </c>
      <c r="B62" s="31">
        <v>1104608</v>
      </c>
      <c r="C62" s="31" t="s">
        <v>343</v>
      </c>
      <c r="D62" s="31" t="str">
        <f t="shared" si="0"/>
        <v>Jiné programy/projekty EU - Konference, semináře</v>
      </c>
      <c r="E62" s="34">
        <v>41275</v>
      </c>
      <c r="F62" s="34">
        <v>2958465</v>
      </c>
      <c r="G62" s="31" t="s">
        <v>853</v>
      </c>
      <c r="H62" s="31" t="s">
        <v>853</v>
      </c>
      <c r="I62" s="31" t="s">
        <v>853</v>
      </c>
      <c r="J62" s="34">
        <v>41339</v>
      </c>
      <c r="Q62" s="31" t="str">
        <f t="shared" si="1"/>
        <v>04608</v>
      </c>
    </row>
    <row r="63" spans="1:17" ht="15">
      <c r="A63" s="33">
        <v>4701</v>
      </c>
      <c r="B63" s="31">
        <v>1104701</v>
      </c>
      <c r="C63" s="31" t="s">
        <v>344</v>
      </c>
      <c r="D63" s="31" t="str">
        <f t="shared" si="0"/>
        <v>KP Progress</v>
      </c>
      <c r="E63" s="34">
        <v>1</v>
      </c>
      <c r="F63" s="34">
        <v>2958465</v>
      </c>
      <c r="G63" s="31" t="s">
        <v>853</v>
      </c>
      <c r="H63" s="31" t="s">
        <v>853</v>
      </c>
      <c r="I63" s="31" t="s">
        <v>853</v>
      </c>
      <c r="J63" s="34">
        <v>40875</v>
      </c>
      <c r="Q63" s="31" t="str">
        <f t="shared" si="1"/>
        <v>04701</v>
      </c>
    </row>
    <row r="64" spans="1:17" ht="15">
      <c r="A64" s="33">
        <v>4702</v>
      </c>
      <c r="B64" s="31">
        <v>1104702</v>
      </c>
      <c r="C64" s="31" t="s">
        <v>345</v>
      </c>
      <c r="D64" s="31" t="str">
        <f t="shared" si="0"/>
        <v>KP LLP</v>
      </c>
      <c r="E64" s="34">
        <v>41082</v>
      </c>
      <c r="F64" s="34">
        <v>2958465</v>
      </c>
      <c r="G64" s="31" t="s">
        <v>853</v>
      </c>
      <c r="H64" s="31" t="s">
        <v>853</v>
      </c>
      <c r="I64" s="31" t="s">
        <v>853</v>
      </c>
      <c r="J64" s="34">
        <v>41081</v>
      </c>
      <c r="Q64" s="31" t="str">
        <f t="shared" si="1"/>
        <v>04702</v>
      </c>
    </row>
    <row r="65" spans="1:17" ht="15">
      <c r="A65" s="33">
        <v>4703</v>
      </c>
      <c r="B65" s="31">
        <v>1104703</v>
      </c>
      <c r="C65" s="31" t="s">
        <v>346</v>
      </c>
      <c r="D65" s="31" t="str">
        <f t="shared" si="0"/>
        <v>KP Life+</v>
      </c>
      <c r="E65" s="34">
        <v>1</v>
      </c>
      <c r="F65" s="34">
        <v>2958465</v>
      </c>
      <c r="G65" s="31" t="s">
        <v>853</v>
      </c>
      <c r="H65" s="31" t="s">
        <v>853</v>
      </c>
      <c r="I65" s="31" t="s">
        <v>853</v>
      </c>
      <c r="J65" s="34">
        <v>40875</v>
      </c>
      <c r="Q65" s="31" t="str">
        <f t="shared" si="2" ref="Q65:Q128">RIGHT(B65,5)</f>
        <v>04703</v>
      </c>
    </row>
    <row r="66" spans="1:17" ht="15">
      <c r="A66" s="33">
        <v>4704</v>
      </c>
      <c r="B66" s="31">
        <v>1104704</v>
      </c>
      <c r="C66" s="31" t="s">
        <v>347</v>
      </c>
      <c r="D66" s="31" t="str">
        <f t="shared" si="3" ref="D66:D129">MID(C66,6,60)</f>
        <v>KP PEPPOL (CIP)</v>
      </c>
      <c r="E66" s="34">
        <v>1</v>
      </c>
      <c r="F66" s="34">
        <v>2958465</v>
      </c>
      <c r="G66" s="31" t="s">
        <v>853</v>
      </c>
      <c r="H66" s="31" t="s">
        <v>853</v>
      </c>
      <c r="I66" s="31" t="s">
        <v>853</v>
      </c>
      <c r="J66" s="34">
        <v>40875</v>
      </c>
      <c r="Q66" s="31" t="str">
        <f t="shared" si="2"/>
        <v>04704</v>
      </c>
    </row>
    <row r="67" spans="1:17" ht="15">
      <c r="A67" s="33">
        <v>4705</v>
      </c>
      <c r="B67" s="31">
        <v>1104705</v>
      </c>
      <c r="C67" s="31" t="s">
        <v>348</v>
      </c>
      <c r="D67" s="31" t="str">
        <f t="shared" si="3"/>
        <v>KP CIP</v>
      </c>
      <c r="E67" s="34">
        <v>1</v>
      </c>
      <c r="F67" s="34">
        <v>2958465</v>
      </c>
      <c r="G67" s="31" t="s">
        <v>853</v>
      </c>
      <c r="H67" s="31" t="s">
        <v>853</v>
      </c>
      <c r="I67" s="31" t="s">
        <v>853</v>
      </c>
      <c r="J67" s="34">
        <v>40875</v>
      </c>
      <c r="Q67" s="31" t="str">
        <f t="shared" si="2"/>
        <v>04705</v>
      </c>
    </row>
    <row r="68" spans="1:17" ht="15">
      <c r="A68" s="33">
        <v>4706</v>
      </c>
      <c r="B68" s="31">
        <v>1104706</v>
      </c>
      <c r="C68" s="31" t="s">
        <v>349</v>
      </c>
      <c r="D68" s="31" t="str">
        <f t="shared" si="3"/>
        <v>KP Connect</v>
      </c>
      <c r="E68" s="34">
        <v>1</v>
      </c>
      <c r="F68" s="34">
        <v>2958465</v>
      </c>
      <c r="G68" s="31" t="s">
        <v>853</v>
      </c>
      <c r="H68" s="31" t="s">
        <v>853</v>
      </c>
      <c r="I68" s="31" t="s">
        <v>853</v>
      </c>
      <c r="J68" s="34">
        <v>40875</v>
      </c>
      <c r="Q68" s="31" t="str">
        <f t="shared" si="2"/>
        <v>04706</v>
      </c>
    </row>
    <row r="69" spans="1:17" ht="15">
      <c r="A69" s="33">
        <v>4707</v>
      </c>
      <c r="B69" s="31">
        <v>1104707</v>
      </c>
      <c r="C69" s="31" t="s">
        <v>350</v>
      </c>
      <c r="D69" s="31" t="str">
        <f t="shared" si="3"/>
        <v>KP Easyway</v>
      </c>
      <c r="E69" s="34">
        <v>1</v>
      </c>
      <c r="F69" s="34">
        <v>2958465</v>
      </c>
      <c r="G69" s="31" t="s">
        <v>853</v>
      </c>
      <c r="H69" s="31" t="s">
        <v>853</v>
      </c>
      <c r="I69" s="31" t="s">
        <v>853</v>
      </c>
      <c r="J69" s="34">
        <v>40875</v>
      </c>
      <c r="Q69" s="31" t="str">
        <f t="shared" si="2"/>
        <v>04707</v>
      </c>
    </row>
    <row r="70" spans="1:17" ht="15">
      <c r="A70" s="33">
        <v>4708</v>
      </c>
      <c r="B70" s="31">
        <v>1104708</v>
      </c>
      <c r="C70" s="31" t="s">
        <v>351</v>
      </c>
      <c r="D70" s="31" t="str">
        <f t="shared" si="3"/>
        <v>KP IRIS EUROPE II</v>
      </c>
      <c r="E70" s="34">
        <v>1</v>
      </c>
      <c r="F70" s="34">
        <v>2958465</v>
      </c>
      <c r="G70" s="31" t="s">
        <v>853</v>
      </c>
      <c r="H70" s="31" t="s">
        <v>853</v>
      </c>
      <c r="I70" s="31" t="s">
        <v>853</v>
      </c>
      <c r="J70" s="34">
        <v>40875</v>
      </c>
      <c r="Q70" s="31" t="str">
        <f t="shared" si="2"/>
        <v>04708</v>
      </c>
    </row>
    <row r="71" spans="1:17" ht="15">
      <c r="A71" s="33">
        <v>4709</v>
      </c>
      <c r="B71" s="31">
        <v>1104709</v>
      </c>
      <c r="C71" s="31" t="s">
        <v>352</v>
      </c>
      <c r="D71" s="31" t="str">
        <f t="shared" si="3"/>
        <v>KP Dálnice D47 (TEN-T)</v>
      </c>
      <c r="E71" s="34">
        <v>1</v>
      </c>
      <c r="F71" s="34">
        <v>2958465</v>
      </c>
      <c r="G71" s="31" t="s">
        <v>853</v>
      </c>
      <c r="H71" s="31" t="s">
        <v>853</v>
      </c>
      <c r="I71" s="31" t="s">
        <v>853</v>
      </c>
      <c r="J71" s="34">
        <v>40875</v>
      </c>
      <c r="Q71" s="31" t="str">
        <f t="shared" si="2"/>
        <v>04709</v>
      </c>
    </row>
    <row r="72" spans="1:17" ht="15">
      <c r="A72" s="33">
        <v>4710</v>
      </c>
      <c r="B72" s="31">
        <v>1104710</v>
      </c>
      <c r="C72" s="31" t="s">
        <v>353</v>
      </c>
      <c r="D72" s="31" t="str">
        <f t="shared" si="3"/>
        <v>KP Eurostar</v>
      </c>
      <c r="E72" s="34">
        <v>1</v>
      </c>
      <c r="F72" s="34">
        <v>2958465</v>
      </c>
      <c r="G72" s="31" t="s">
        <v>853</v>
      </c>
      <c r="H72" s="31" t="s">
        <v>853</v>
      </c>
      <c r="I72" s="31" t="s">
        <v>853</v>
      </c>
      <c r="J72" s="34">
        <v>40875</v>
      </c>
      <c r="Q72" s="31" t="str">
        <f t="shared" si="2"/>
        <v>04710</v>
      </c>
    </row>
    <row r="73" spans="1:17" ht="15">
      <c r="A73" s="33">
        <v>4711</v>
      </c>
      <c r="B73" s="31">
        <v>1104711</v>
      </c>
      <c r="C73" s="31" t="s">
        <v>354</v>
      </c>
      <c r="D73" s="31" t="str">
        <f t="shared" si="3"/>
        <v>KP Občanská spravedlnost, Civil Justice</v>
      </c>
      <c r="E73" s="34">
        <v>1</v>
      </c>
      <c r="F73" s="34">
        <v>2958465</v>
      </c>
      <c r="G73" s="31" t="s">
        <v>853</v>
      </c>
      <c r="H73" s="31" t="s">
        <v>853</v>
      </c>
      <c r="I73" s="31" t="s">
        <v>853</v>
      </c>
      <c r="J73" s="34">
        <v>40875</v>
      </c>
      <c r="Q73" s="31" t="str">
        <f t="shared" si="2"/>
        <v>04711</v>
      </c>
    </row>
    <row r="74" spans="1:17" ht="15">
      <c r="A74" s="33">
        <v>4712</v>
      </c>
      <c r="B74" s="31">
        <v>1104712</v>
      </c>
      <c r="C74" s="31" t="s">
        <v>355</v>
      </c>
      <c r="D74" s="31" t="str">
        <f t="shared" si="3"/>
        <v>KP Trestní spravedlnost, Crime Justice</v>
      </c>
      <c r="E74" s="34">
        <v>1</v>
      </c>
      <c r="F74" s="34">
        <v>2958465</v>
      </c>
      <c r="G74" s="31" t="s">
        <v>853</v>
      </c>
      <c r="H74" s="31" t="s">
        <v>853</v>
      </c>
      <c r="I74" s="31" t="s">
        <v>853</v>
      </c>
      <c r="J74" s="34">
        <v>40875</v>
      </c>
      <c r="Q74" s="31" t="str">
        <f t="shared" si="2"/>
        <v>04712</v>
      </c>
    </row>
    <row r="75" spans="1:17" ht="15">
      <c r="A75" s="33">
        <v>4713</v>
      </c>
      <c r="B75" s="31">
        <v>1104713</v>
      </c>
      <c r="C75" s="31" t="s">
        <v>356</v>
      </c>
      <c r="D75" s="31" t="str">
        <f t="shared" si="3"/>
        <v>KP CIPS</v>
      </c>
      <c r="E75" s="34">
        <v>1</v>
      </c>
      <c r="F75" s="34">
        <v>2958465</v>
      </c>
      <c r="G75" s="31" t="s">
        <v>853</v>
      </c>
      <c r="H75" s="31" t="s">
        <v>853</v>
      </c>
      <c r="I75" s="31" t="s">
        <v>853</v>
      </c>
      <c r="J75" s="34">
        <v>40875</v>
      </c>
      <c r="Q75" s="31" t="str">
        <f t="shared" si="2"/>
        <v>04713</v>
      </c>
    </row>
    <row r="76" spans="1:17" ht="15">
      <c r="A76" s="33">
        <v>4714</v>
      </c>
      <c r="B76" s="31">
        <v>1104714</v>
      </c>
      <c r="C76" s="31" t="s">
        <v>357</v>
      </c>
      <c r="D76" s="31" t="str">
        <f t="shared" si="3"/>
        <v>KP Prevention and Fight against Crime</v>
      </c>
      <c r="E76" s="34">
        <v>1</v>
      </c>
      <c r="F76" s="34">
        <v>2958465</v>
      </c>
      <c r="G76" s="31" t="s">
        <v>853</v>
      </c>
      <c r="H76" s="31" t="s">
        <v>853</v>
      </c>
      <c r="I76" s="31" t="s">
        <v>853</v>
      </c>
      <c r="J76" s="34">
        <v>40875</v>
      </c>
      <c r="Q76" s="31" t="str">
        <f t="shared" si="2"/>
        <v>04714</v>
      </c>
    </row>
    <row r="77" spans="1:17" ht="15">
      <c r="A77" s="33">
        <v>4715</v>
      </c>
      <c r="B77" s="31">
        <v>1104715</v>
      </c>
      <c r="C77" s="31" t="s">
        <v>358</v>
      </c>
      <c r="D77" s="31" t="str">
        <f t="shared" si="3"/>
        <v>KP Leonardo da Vinci</v>
      </c>
      <c r="E77" s="34">
        <v>1</v>
      </c>
      <c r="F77" s="34">
        <v>2958465</v>
      </c>
      <c r="G77" s="31" t="s">
        <v>853</v>
      </c>
      <c r="H77" s="31" t="s">
        <v>853</v>
      </c>
      <c r="I77" s="31" t="s">
        <v>853</v>
      </c>
      <c r="J77" s="34">
        <v>40875</v>
      </c>
      <c r="Q77" s="31" t="str">
        <f t="shared" si="2"/>
        <v>04715</v>
      </c>
    </row>
    <row r="78" spans="1:17" ht="15">
      <c r="A78" s="33">
        <v>4716</v>
      </c>
      <c r="B78" s="31">
        <v>1104716</v>
      </c>
      <c r="C78" s="31" t="s">
        <v>359</v>
      </c>
      <c r="D78" s="31" t="str">
        <f t="shared" si="3"/>
        <v>KP Kooperační program s EUIPO</v>
      </c>
      <c r="E78" s="34">
        <v>1</v>
      </c>
      <c r="F78" s="34">
        <v>2958465</v>
      </c>
      <c r="G78" s="31" t="s">
        <v>853</v>
      </c>
      <c r="H78" s="31" t="s">
        <v>853</v>
      </c>
      <c r="I78" s="31" t="s">
        <v>853</v>
      </c>
      <c r="J78" s="34">
        <v>40875</v>
      </c>
      <c r="K78" s="34">
        <v>42542</v>
      </c>
      <c r="Q78" s="31" t="str">
        <f t="shared" si="2"/>
        <v>04716</v>
      </c>
    </row>
    <row r="79" spans="1:17" ht="15">
      <c r="A79" s="33">
        <v>4717</v>
      </c>
      <c r="B79" s="31">
        <v>1104717</v>
      </c>
      <c r="C79" s="31" t="s">
        <v>360</v>
      </c>
      <c r="D79" s="31" t="str">
        <f t="shared" si="3"/>
        <v>KP Evropa pro občany</v>
      </c>
      <c r="E79" s="34">
        <v>1</v>
      </c>
      <c r="F79" s="34">
        <v>2958465</v>
      </c>
      <c r="G79" s="31" t="s">
        <v>853</v>
      </c>
      <c r="H79" s="31" t="s">
        <v>853</v>
      </c>
      <c r="I79" s="31" t="s">
        <v>853</v>
      </c>
      <c r="J79" s="34">
        <v>40875</v>
      </c>
      <c r="Q79" s="31" t="str">
        <f t="shared" si="2"/>
        <v>04717</v>
      </c>
    </row>
    <row r="80" spans="1:17" ht="15">
      <c r="A80" s="33">
        <v>4718</v>
      </c>
      <c r="B80" s="31">
        <v>1104718</v>
      </c>
      <c r="C80" s="31" t="s">
        <v>361</v>
      </c>
      <c r="D80" s="31" t="str">
        <f t="shared" si="3"/>
        <v>KP Statistický program ES</v>
      </c>
      <c r="E80" s="34">
        <v>1</v>
      </c>
      <c r="F80" s="34">
        <v>2958465</v>
      </c>
      <c r="G80" s="31" t="s">
        <v>853</v>
      </c>
      <c r="H80" s="31" t="s">
        <v>853</v>
      </c>
      <c r="I80" s="31" t="s">
        <v>853</v>
      </c>
      <c r="J80" s="34">
        <v>40875</v>
      </c>
      <c r="Q80" s="31" t="str">
        <f t="shared" si="2"/>
        <v>04718</v>
      </c>
    </row>
    <row r="81" spans="1:17" ht="15">
      <c r="A81" s="33">
        <v>4719</v>
      </c>
      <c r="B81" s="31">
        <v>1104719</v>
      </c>
      <c r="C81" s="31" t="s">
        <v>362</v>
      </c>
      <c r="D81" s="31" t="str">
        <f t="shared" si="3"/>
        <v>KP Erasmus</v>
      </c>
      <c r="E81" s="34">
        <v>1</v>
      </c>
      <c r="F81" s="34">
        <v>2958465</v>
      </c>
      <c r="G81" s="31" t="s">
        <v>853</v>
      </c>
      <c r="H81" s="31" t="s">
        <v>853</v>
      </c>
      <c r="I81" s="31" t="s">
        <v>853</v>
      </c>
      <c r="J81" s="34">
        <v>40875</v>
      </c>
      <c r="Q81" s="31" t="str">
        <f t="shared" si="2"/>
        <v>04719</v>
      </c>
    </row>
    <row r="82" spans="1:17" ht="15">
      <c r="A82" s="33">
        <v>4720</v>
      </c>
      <c r="B82" s="31">
        <v>1104720</v>
      </c>
      <c r="C82" s="31" t="s">
        <v>363</v>
      </c>
      <c r="D82" s="31" t="str">
        <f t="shared" si="3"/>
        <v>KP Babel</v>
      </c>
      <c r="E82" s="34">
        <v>1</v>
      </c>
      <c r="F82" s="34">
        <v>2958465</v>
      </c>
      <c r="G82" s="31" t="s">
        <v>853</v>
      </c>
      <c r="H82" s="31" t="s">
        <v>853</v>
      </c>
      <c r="I82" s="31" t="s">
        <v>853</v>
      </c>
      <c r="J82" s="34">
        <v>40875</v>
      </c>
      <c r="Q82" s="31" t="str">
        <f t="shared" si="2"/>
        <v>04720</v>
      </c>
    </row>
    <row r="83" spans="1:17" ht="15">
      <c r="A83" s="33">
        <v>4721</v>
      </c>
      <c r="B83" s="31">
        <v>1104721</v>
      </c>
      <c r="C83" s="31" t="s">
        <v>364</v>
      </c>
      <c r="D83" s="31" t="str">
        <f t="shared" si="3"/>
        <v>KP eContentPlus</v>
      </c>
      <c r="E83" s="34">
        <v>1</v>
      </c>
      <c r="F83" s="34">
        <v>2958465</v>
      </c>
      <c r="G83" s="31" t="s">
        <v>853</v>
      </c>
      <c r="H83" s="31" t="s">
        <v>853</v>
      </c>
      <c r="I83" s="31" t="s">
        <v>853</v>
      </c>
      <c r="J83" s="34">
        <v>40875</v>
      </c>
      <c r="Q83" s="31" t="str">
        <f t="shared" si="2"/>
        <v>04721</v>
      </c>
    </row>
    <row r="84" spans="1:17" ht="15">
      <c r="A84" s="33">
        <v>4722</v>
      </c>
      <c r="B84" s="31">
        <v>1104722</v>
      </c>
      <c r="C84" s="31" t="s">
        <v>365</v>
      </c>
      <c r="D84" s="31" t="str">
        <f t="shared" si="3"/>
        <v>KP Stork (CIP)</v>
      </c>
      <c r="E84" s="34">
        <v>1</v>
      </c>
      <c r="F84" s="34">
        <v>2958465</v>
      </c>
      <c r="G84" s="31" t="s">
        <v>853</v>
      </c>
      <c r="H84" s="31" t="s">
        <v>853</v>
      </c>
      <c r="I84" s="31" t="s">
        <v>853</v>
      </c>
      <c r="J84" s="34">
        <v>40875</v>
      </c>
      <c r="Q84" s="31" t="str">
        <f t="shared" si="2"/>
        <v>04722</v>
      </c>
    </row>
    <row r="85" spans="1:17" ht="15">
      <c r="A85" s="33">
        <v>4723</v>
      </c>
      <c r="B85" s="31">
        <v>1104723</v>
      </c>
      <c r="C85" s="31" t="s">
        <v>366</v>
      </c>
      <c r="D85" s="31" t="str">
        <f t="shared" si="3"/>
        <v>Solidarita a řízení migračních toků EUF</v>
      </c>
      <c r="E85" s="34">
        <v>1</v>
      </c>
      <c r="F85" s="34">
        <v>2958465</v>
      </c>
      <c r="G85" s="31" t="s">
        <v>853</v>
      </c>
      <c r="H85" s="31" t="s">
        <v>853</v>
      </c>
      <c r="I85" s="31" t="s">
        <v>853</v>
      </c>
      <c r="J85" s="34">
        <v>40875</v>
      </c>
      <c r="Q85" s="31" t="str">
        <f t="shared" si="2"/>
        <v>04723</v>
      </c>
    </row>
    <row r="86" spans="1:17" ht="15">
      <c r="A86" s="33">
        <v>4724</v>
      </c>
      <c r="B86" s="31">
        <v>1104724</v>
      </c>
      <c r="C86" s="31" t="s">
        <v>367</v>
      </c>
      <c r="D86" s="31" t="str">
        <f t="shared" si="3"/>
        <v>Solidarita a řízení migračních toků ENF</v>
      </c>
      <c r="E86" s="34">
        <v>1</v>
      </c>
      <c r="F86" s="34">
        <v>2958465</v>
      </c>
      <c r="G86" s="31" t="s">
        <v>853</v>
      </c>
      <c r="H86" s="31" t="s">
        <v>853</v>
      </c>
      <c r="I86" s="31" t="s">
        <v>853</v>
      </c>
      <c r="J86" s="34">
        <v>40875</v>
      </c>
      <c r="Q86" s="31" t="str">
        <f t="shared" si="2"/>
        <v>04724</v>
      </c>
    </row>
    <row r="87" spans="1:17" ht="15">
      <c r="A87" s="33">
        <v>4725</v>
      </c>
      <c r="B87" s="31">
        <v>1104725</v>
      </c>
      <c r="C87" s="31" t="s">
        <v>368</v>
      </c>
      <c r="D87" s="31" t="str">
        <f t="shared" si="3"/>
        <v>Solidarita a řízení migračních toků FVH</v>
      </c>
      <c r="E87" s="34">
        <v>1</v>
      </c>
      <c r="F87" s="34">
        <v>2958465</v>
      </c>
      <c r="G87" s="31" t="s">
        <v>853</v>
      </c>
      <c r="H87" s="31" t="s">
        <v>853</v>
      </c>
      <c r="I87" s="31" t="s">
        <v>853</v>
      </c>
      <c r="J87" s="34">
        <v>40875</v>
      </c>
      <c r="Q87" s="31" t="str">
        <f t="shared" si="2"/>
        <v>04725</v>
      </c>
    </row>
    <row r="88" spans="1:17" ht="15">
      <c r="A88" s="33">
        <v>4726</v>
      </c>
      <c r="B88" s="31">
        <v>1104726</v>
      </c>
      <c r="C88" s="31" t="s">
        <v>369</v>
      </c>
      <c r="D88" s="31" t="str">
        <f t="shared" si="3"/>
        <v>Solidarita a řízení migračních toků EIF</v>
      </c>
      <c r="E88" s="34">
        <v>1</v>
      </c>
      <c r="F88" s="34">
        <v>2958465</v>
      </c>
      <c r="G88" s="31" t="s">
        <v>853</v>
      </c>
      <c r="H88" s="31" t="s">
        <v>853</v>
      </c>
      <c r="I88" s="31" t="s">
        <v>853</v>
      </c>
      <c r="J88" s="34">
        <v>40875</v>
      </c>
      <c r="Q88" s="31" t="str">
        <f t="shared" si="2"/>
        <v>04726</v>
      </c>
    </row>
    <row r="89" spans="1:17" ht="15">
      <c r="A89" s="33">
        <v>4727</v>
      </c>
      <c r="B89" s="31">
        <v>1104727</v>
      </c>
      <c r="C89" s="31" t="s">
        <v>370</v>
      </c>
      <c r="D89" s="31" t="str">
        <f t="shared" si="3"/>
        <v>KP Euroguidance</v>
      </c>
      <c r="E89" s="34">
        <v>41082</v>
      </c>
      <c r="F89" s="34">
        <v>2958465</v>
      </c>
      <c r="G89" s="31" t="s">
        <v>853</v>
      </c>
      <c r="H89" s="31" t="s">
        <v>853</v>
      </c>
      <c r="I89" s="31" t="s">
        <v>853</v>
      </c>
      <c r="J89" s="34">
        <v>41081</v>
      </c>
      <c r="Q89" s="31" t="str">
        <f t="shared" si="2"/>
        <v>04727</v>
      </c>
    </row>
    <row r="90" spans="1:17" ht="15">
      <c r="A90" s="33">
        <v>4728</v>
      </c>
      <c r="B90" s="31">
        <v>1104728</v>
      </c>
      <c r="C90" s="31" t="s">
        <v>371</v>
      </c>
      <c r="D90" s="31" t="str">
        <f t="shared" si="3"/>
        <v>KP Bologna Experts</v>
      </c>
      <c r="E90" s="34">
        <v>41082</v>
      </c>
      <c r="F90" s="34">
        <v>2958465</v>
      </c>
      <c r="G90" s="31" t="s">
        <v>853</v>
      </c>
      <c r="H90" s="31" t="s">
        <v>853</v>
      </c>
      <c r="I90" s="31" t="s">
        <v>853</v>
      </c>
      <c r="J90" s="34">
        <v>41081</v>
      </c>
      <c r="Q90" s="31" t="str">
        <f t="shared" si="2"/>
        <v>04728</v>
      </c>
    </row>
    <row r="91" spans="1:17" ht="15">
      <c r="A91" s="33">
        <v>4729</v>
      </c>
      <c r="B91" s="31">
        <v>1104729</v>
      </c>
      <c r="C91" s="31" t="s">
        <v>372</v>
      </c>
      <c r="D91" s="31" t="str">
        <f t="shared" si="3"/>
        <v>KP Eurydice</v>
      </c>
      <c r="E91" s="34">
        <v>41082</v>
      </c>
      <c r="F91" s="34">
        <v>2958465</v>
      </c>
      <c r="G91" s="31" t="s">
        <v>853</v>
      </c>
      <c r="H91" s="31" t="s">
        <v>853</v>
      </c>
      <c r="I91" s="31" t="s">
        <v>853</v>
      </c>
      <c r="J91" s="34">
        <v>41081</v>
      </c>
      <c r="K91" s="34">
        <v>41088</v>
      </c>
      <c r="Q91" s="31" t="str">
        <f t="shared" si="2"/>
        <v>04729</v>
      </c>
    </row>
    <row r="92" spans="1:17" ht="15">
      <c r="A92" s="33">
        <v>4730</v>
      </c>
      <c r="B92" s="31">
        <v>1104730</v>
      </c>
      <c r="C92" s="31" t="s">
        <v>373</v>
      </c>
      <c r="D92" s="31" t="str">
        <f t="shared" si="3"/>
        <v>KP Mládež v akci</v>
      </c>
      <c r="E92" s="34">
        <v>41082</v>
      </c>
      <c r="F92" s="34">
        <v>2958465</v>
      </c>
      <c r="G92" s="31" t="s">
        <v>853</v>
      </c>
      <c r="H92" s="31" t="s">
        <v>853</v>
      </c>
      <c r="I92" s="31" t="s">
        <v>853</v>
      </c>
      <c r="J92" s="34">
        <v>41081</v>
      </c>
      <c r="Q92" s="31" t="str">
        <f t="shared" si="2"/>
        <v>04730</v>
      </c>
    </row>
    <row r="93" spans="1:17" ht="15">
      <c r="A93" s="33">
        <v>4731</v>
      </c>
      <c r="B93" s="31">
        <v>1104731</v>
      </c>
      <c r="C93" s="31" t="s">
        <v>374</v>
      </c>
      <c r="D93" s="31" t="str">
        <f t="shared" si="3"/>
        <v>KP Eurodesk</v>
      </c>
      <c r="E93" s="34">
        <v>41082</v>
      </c>
      <c r="F93" s="34">
        <v>2958465</v>
      </c>
      <c r="G93" s="31" t="s">
        <v>853</v>
      </c>
      <c r="H93" s="31" t="s">
        <v>853</v>
      </c>
      <c r="I93" s="31" t="s">
        <v>853</v>
      </c>
      <c r="J93" s="34">
        <v>41081</v>
      </c>
      <c r="Q93" s="31" t="str">
        <f t="shared" si="2"/>
        <v>04731</v>
      </c>
    </row>
    <row r="94" spans="1:17" ht="15">
      <c r="A94" s="33">
        <v>4732</v>
      </c>
      <c r="B94" s="31">
        <v>1104732</v>
      </c>
      <c r="C94" s="31" t="s">
        <v>375</v>
      </c>
      <c r="D94" s="31" t="str">
        <f t="shared" si="3"/>
        <v>KP IRIS EUROPE III</v>
      </c>
      <c r="E94" s="34">
        <v>41082</v>
      </c>
      <c r="F94" s="34">
        <v>2958465</v>
      </c>
      <c r="G94" s="31" t="s">
        <v>853</v>
      </c>
      <c r="H94" s="31" t="s">
        <v>853</v>
      </c>
      <c r="I94" s="31" t="s">
        <v>853</v>
      </c>
      <c r="J94" s="34">
        <v>41081</v>
      </c>
      <c r="Q94" s="31" t="str">
        <f t="shared" si="2"/>
        <v>04732</v>
      </c>
    </row>
    <row r="95" spans="1:17" ht="15">
      <c r="A95" s="33">
        <v>4733</v>
      </c>
      <c r="B95" s="31">
        <v>1104733</v>
      </c>
      <c r="C95" s="31" t="s">
        <v>376</v>
      </c>
      <c r="D95" s="31" t="str">
        <f t="shared" si="3"/>
        <v>KP HeERO</v>
      </c>
      <c r="E95" s="34">
        <v>41082</v>
      </c>
      <c r="F95" s="34">
        <v>2958465</v>
      </c>
      <c r="G95" s="31" t="s">
        <v>853</v>
      </c>
      <c r="H95" s="31" t="s">
        <v>853</v>
      </c>
      <c r="I95" s="31" t="s">
        <v>853</v>
      </c>
      <c r="J95" s="34">
        <v>41081</v>
      </c>
      <c r="Q95" s="31" t="str">
        <f t="shared" si="2"/>
        <v>04733</v>
      </c>
    </row>
    <row r="96" spans="1:17" ht="15">
      <c r="A96" s="33">
        <v>4734</v>
      </c>
      <c r="B96" s="31">
        <v>1104734</v>
      </c>
      <c r="C96" s="31" t="s">
        <v>377</v>
      </c>
      <c r="D96" s="31" t="str">
        <f t="shared" si="3"/>
        <v>KP INWAPO</v>
      </c>
      <c r="E96" s="34">
        <v>41082</v>
      </c>
      <c r="F96" s="34">
        <v>2958465</v>
      </c>
      <c r="G96" s="31" t="s">
        <v>853</v>
      </c>
      <c r="H96" s="31" t="s">
        <v>853</v>
      </c>
      <c r="I96" s="31" t="s">
        <v>853</v>
      </c>
      <c r="J96" s="34">
        <v>41081</v>
      </c>
      <c r="Q96" s="31" t="str">
        <f t="shared" si="2"/>
        <v>04734</v>
      </c>
    </row>
    <row r="97" spans="1:17" ht="15">
      <c r="A97" s="33">
        <v>4735</v>
      </c>
      <c r="B97" s="31">
        <v>1104735</v>
      </c>
      <c r="C97" s="31" t="s">
        <v>378</v>
      </c>
      <c r="D97" s="31" t="str">
        <f t="shared" si="3"/>
        <v>KP ATIS4ALL</v>
      </c>
      <c r="E97" s="34">
        <v>41082</v>
      </c>
      <c r="F97" s="34">
        <v>2958465</v>
      </c>
      <c r="G97" s="31" t="s">
        <v>853</v>
      </c>
      <c r="H97" s="31" t="s">
        <v>853</v>
      </c>
      <c r="I97" s="31" t="s">
        <v>853</v>
      </c>
      <c r="J97" s="34">
        <v>41081</v>
      </c>
      <c r="Q97" s="31" t="str">
        <f t="shared" si="2"/>
        <v>04735</v>
      </c>
    </row>
    <row r="98" spans="1:17" ht="15">
      <c r="A98" s="33">
        <v>4736</v>
      </c>
      <c r="B98" s="31">
        <v>1104736</v>
      </c>
      <c r="C98" s="31" t="s">
        <v>379</v>
      </c>
      <c r="D98" s="31" t="str">
        <f t="shared" si="3"/>
        <v>KP GEN6</v>
      </c>
      <c r="E98" s="34">
        <v>41082</v>
      </c>
      <c r="F98" s="34">
        <v>2958465</v>
      </c>
      <c r="G98" s="31" t="s">
        <v>853</v>
      </c>
      <c r="H98" s="31" t="s">
        <v>853</v>
      </c>
      <c r="I98" s="31" t="s">
        <v>853</v>
      </c>
      <c r="J98" s="34">
        <v>41081</v>
      </c>
      <c r="Q98" s="31" t="str">
        <f t="shared" si="2"/>
        <v>04736</v>
      </c>
    </row>
    <row r="99" spans="1:17" ht="15">
      <c r="A99" s="33">
        <v>4737</v>
      </c>
      <c r="B99" s="31">
        <v>1104737</v>
      </c>
      <c r="C99" s="31" t="s">
        <v>380</v>
      </c>
      <c r="D99" s="31" t="str">
        <f t="shared" si="3"/>
        <v>KP ISEC</v>
      </c>
      <c r="E99" s="34">
        <v>41082</v>
      </c>
      <c r="F99" s="34">
        <v>2958465</v>
      </c>
      <c r="G99" s="31" t="s">
        <v>853</v>
      </c>
      <c r="H99" s="31" t="s">
        <v>853</v>
      </c>
      <c r="I99" s="31" t="s">
        <v>853</v>
      </c>
      <c r="J99" s="34">
        <v>41081</v>
      </c>
      <c r="Q99" s="31" t="str">
        <f t="shared" si="2"/>
        <v>04737</v>
      </c>
    </row>
    <row r="100" spans="1:17" ht="15">
      <c r="A100" s="33">
        <v>4738</v>
      </c>
      <c r="B100" s="31">
        <v>1104738</v>
      </c>
      <c r="C100" s="31" t="s">
        <v>381</v>
      </c>
      <c r="D100" s="31" t="str">
        <f t="shared" si="3"/>
        <v>KP Spolupráce v oblasti dopravního zpravodajství</v>
      </c>
      <c r="E100" s="34">
        <v>41082</v>
      </c>
      <c r="F100" s="34">
        <v>2958465</v>
      </c>
      <c r="G100" s="31" t="s">
        <v>853</v>
      </c>
      <c r="H100" s="31" t="s">
        <v>853</v>
      </c>
      <c r="I100" s="31" t="s">
        <v>853</v>
      </c>
      <c r="J100" s="34">
        <v>41081</v>
      </c>
      <c r="Q100" s="31" t="str">
        <f t="shared" si="2"/>
        <v>04738</v>
      </c>
    </row>
    <row r="101" spans="1:17" ht="15">
      <c r="A101" s="33">
        <v>4739</v>
      </c>
      <c r="B101" s="31">
        <v>1104739</v>
      </c>
      <c r="C101" s="31" t="s">
        <v>382</v>
      </c>
      <c r="D101" s="31" t="str">
        <f t="shared" si="3"/>
        <v>KP Fond pro vnitřní bezpečnost</v>
      </c>
      <c r="E101" s="34">
        <v>41082</v>
      </c>
      <c r="F101" s="34">
        <v>2958465</v>
      </c>
      <c r="G101" s="31" t="s">
        <v>853</v>
      </c>
      <c r="H101" s="31" t="s">
        <v>853</v>
      </c>
      <c r="I101" s="31" t="s">
        <v>853</v>
      </c>
      <c r="J101" s="34">
        <v>41081</v>
      </c>
      <c r="Q101" s="31" t="str">
        <f t="shared" si="2"/>
        <v>04739</v>
      </c>
    </row>
    <row r="102" spans="1:17" ht="15">
      <c r="A102" s="33">
        <v>4740</v>
      </c>
      <c r="B102" s="31">
        <v>1104740</v>
      </c>
      <c r="C102" s="31" t="s">
        <v>383</v>
      </c>
      <c r="D102" s="31" t="str">
        <f t="shared" si="3"/>
        <v>KP Azylový a migrační fond</v>
      </c>
      <c r="E102" s="34">
        <v>41082</v>
      </c>
      <c r="F102" s="34">
        <v>2958465</v>
      </c>
      <c r="G102" s="31" t="s">
        <v>853</v>
      </c>
      <c r="H102" s="31" t="s">
        <v>853</v>
      </c>
      <c r="I102" s="31" t="s">
        <v>853</v>
      </c>
      <c r="J102" s="34">
        <v>41081</v>
      </c>
      <c r="Q102" s="31" t="str">
        <f t="shared" si="2"/>
        <v>04740</v>
      </c>
    </row>
    <row r="103" spans="1:17" ht="15">
      <c r="A103" s="33">
        <v>4741</v>
      </c>
      <c r="B103" s="31">
        <v>1104741</v>
      </c>
      <c r="C103" s="31" t="s">
        <v>384</v>
      </c>
      <c r="D103" s="31" t="str">
        <f t="shared" si="3"/>
        <v>KP ICT PSP</v>
      </c>
      <c r="E103" s="34">
        <v>41275</v>
      </c>
      <c r="F103" s="34">
        <v>2958465</v>
      </c>
      <c r="G103" s="31" t="s">
        <v>853</v>
      </c>
      <c r="H103" s="31" t="s">
        <v>853</v>
      </c>
      <c r="I103" s="31" t="s">
        <v>853</v>
      </c>
      <c r="J103" s="34">
        <v>41081</v>
      </c>
      <c r="Q103" s="31" t="str">
        <f t="shared" si="2"/>
        <v>04741</v>
      </c>
    </row>
    <row r="104" spans="1:17" ht="15">
      <c r="A104" s="33">
        <v>4742</v>
      </c>
      <c r="B104" s="31">
        <v>1104742</v>
      </c>
      <c r="C104" s="31" t="s">
        <v>385</v>
      </c>
      <c r="D104" s="31" t="str">
        <f t="shared" si="3"/>
        <v>KP Justice</v>
      </c>
      <c r="E104" s="34">
        <v>41275</v>
      </c>
      <c r="F104" s="34">
        <v>2958465</v>
      </c>
      <c r="G104" s="31" t="s">
        <v>853</v>
      </c>
      <c r="H104" s="31" t="s">
        <v>853</v>
      </c>
      <c r="I104" s="31" t="s">
        <v>853</v>
      </c>
      <c r="J104" s="34">
        <v>41081</v>
      </c>
      <c r="Q104" s="31" t="str">
        <f t="shared" si="2"/>
        <v>04742</v>
      </c>
    </row>
    <row r="105" spans="1:17" ht="15">
      <c r="A105" s="33">
        <v>4743</v>
      </c>
      <c r="B105" s="31">
        <v>1104743</v>
      </c>
      <c r="C105" s="31" t="s">
        <v>386</v>
      </c>
      <c r="D105" s="31" t="str">
        <f t="shared" si="3"/>
        <v>KP Rights, Equality and Citizenship</v>
      </c>
      <c r="E105" s="34">
        <v>41275</v>
      </c>
      <c r="F105" s="34">
        <v>2958465</v>
      </c>
      <c r="G105" s="31" t="s">
        <v>853</v>
      </c>
      <c r="H105" s="31" t="s">
        <v>853</v>
      </c>
      <c r="I105" s="31" t="s">
        <v>853</v>
      </c>
      <c r="J105" s="34">
        <v>41081</v>
      </c>
      <c r="Q105" s="31" t="str">
        <f t="shared" si="2"/>
        <v>04743</v>
      </c>
    </row>
    <row r="106" spans="1:17" ht="15">
      <c r="A106" s="33">
        <v>4744</v>
      </c>
      <c r="B106" s="31">
        <v>1104744</v>
      </c>
      <c r="C106" s="31" t="s">
        <v>387</v>
      </c>
      <c r="D106" s="31" t="str">
        <f t="shared" si="3"/>
        <v>KP Tempus</v>
      </c>
      <c r="E106" s="34">
        <v>41275</v>
      </c>
      <c r="F106" s="34">
        <v>2958465</v>
      </c>
      <c r="G106" s="31" t="s">
        <v>853</v>
      </c>
      <c r="H106" s="31" t="s">
        <v>853</v>
      </c>
      <c r="I106" s="31" t="s">
        <v>853</v>
      </c>
      <c r="J106" s="34">
        <v>41220</v>
      </c>
      <c r="K106" s="34">
        <v>41229</v>
      </c>
      <c r="Q106" s="31" t="str">
        <f t="shared" si="2"/>
        <v>04744</v>
      </c>
    </row>
    <row r="107" spans="1:17" ht="15">
      <c r="A107" s="33">
        <v>4745</v>
      </c>
      <c r="B107" s="31">
        <v>1104745</v>
      </c>
      <c r="C107" s="31" t="s">
        <v>388</v>
      </c>
      <c r="D107" s="31" t="str">
        <f t="shared" si="3"/>
        <v>KP Customs 2013</v>
      </c>
      <c r="E107" s="34">
        <v>41220</v>
      </c>
      <c r="F107" s="34">
        <v>2958465</v>
      </c>
      <c r="G107" s="31" t="s">
        <v>853</v>
      </c>
      <c r="H107" s="31" t="s">
        <v>853</v>
      </c>
      <c r="I107" s="31" t="s">
        <v>853</v>
      </c>
      <c r="J107" s="34">
        <v>41220</v>
      </c>
      <c r="Q107" s="31" t="str">
        <f t="shared" si="2"/>
        <v>04745</v>
      </c>
    </row>
    <row r="108" spans="1:17" ht="15">
      <c r="A108" s="33">
        <v>4746</v>
      </c>
      <c r="B108" s="31">
        <v>1104746</v>
      </c>
      <c r="C108" s="31" t="s">
        <v>389</v>
      </c>
      <c r="D108" s="31" t="str">
        <f t="shared" si="3"/>
        <v>KP Hercule</v>
      </c>
      <c r="E108" s="34">
        <v>41275</v>
      </c>
      <c r="F108" s="34">
        <v>2958465</v>
      </c>
      <c r="G108" s="31" t="s">
        <v>853</v>
      </c>
      <c r="H108" s="31" t="s">
        <v>853</v>
      </c>
      <c r="I108" s="31" t="s">
        <v>853</v>
      </c>
      <c r="J108" s="34">
        <v>41220</v>
      </c>
      <c r="Q108" s="31" t="str">
        <f t="shared" si="2"/>
        <v>04746</v>
      </c>
    </row>
    <row r="109" spans="1:17" ht="15">
      <c r="A109" s="33">
        <v>4747</v>
      </c>
      <c r="B109" s="31">
        <v>1104747</v>
      </c>
      <c r="C109" s="31" t="s">
        <v>390</v>
      </c>
      <c r="D109" s="31" t="str">
        <f t="shared" si="3"/>
        <v>KP Grundtvig</v>
      </c>
      <c r="E109" s="34">
        <v>41275</v>
      </c>
      <c r="F109" s="34">
        <v>2958465</v>
      </c>
      <c r="G109" s="31" t="s">
        <v>853</v>
      </c>
      <c r="H109" s="31" t="s">
        <v>853</v>
      </c>
      <c r="I109" s="31" t="s">
        <v>853</v>
      </c>
      <c r="J109" s="34">
        <v>41312</v>
      </c>
      <c r="Q109" s="31" t="str">
        <f t="shared" si="2"/>
        <v>04747</v>
      </c>
    </row>
    <row r="110" spans="1:17" ht="15">
      <c r="A110" s="33">
        <v>4748</v>
      </c>
      <c r="B110" s="31">
        <v>1104748</v>
      </c>
      <c r="C110" s="31" t="s">
        <v>391</v>
      </c>
      <c r="D110" s="31" t="str">
        <f t="shared" si="3"/>
        <v>KP 2. akční program v oblasti zdraví</v>
      </c>
      <c r="E110" s="34">
        <v>41275</v>
      </c>
      <c r="F110" s="34">
        <v>2958465</v>
      </c>
      <c r="G110" s="31" t="s">
        <v>853</v>
      </c>
      <c r="H110" s="31" t="s">
        <v>853</v>
      </c>
      <c r="I110" s="31" t="s">
        <v>853</v>
      </c>
      <c r="J110" s="34">
        <v>41374</v>
      </c>
      <c r="Q110" s="31" t="str">
        <f t="shared" si="2"/>
        <v>04748</v>
      </c>
    </row>
    <row r="111" spans="1:17" ht="15">
      <c r="A111" s="33">
        <v>4749</v>
      </c>
      <c r="B111" s="31">
        <v>1104749</v>
      </c>
      <c r="C111" s="31" t="s">
        <v>392</v>
      </c>
      <c r="D111" s="31" t="str">
        <f t="shared" si="3"/>
        <v>KP Civilní ochrana</v>
      </c>
      <c r="E111" s="34">
        <v>41275</v>
      </c>
      <c r="F111" s="34">
        <v>2958465</v>
      </c>
      <c r="G111" s="31" t="s">
        <v>853</v>
      </c>
      <c r="H111" s="31" t="s">
        <v>853</v>
      </c>
      <c r="I111" s="31" t="s">
        <v>853</v>
      </c>
      <c r="J111" s="34">
        <v>41465</v>
      </c>
      <c r="Q111" s="31" t="str">
        <f t="shared" si="2"/>
        <v>04749</v>
      </c>
    </row>
    <row r="112" spans="1:17" ht="15">
      <c r="A112" s="33">
        <v>4800</v>
      </c>
      <c r="B112" s="31">
        <v>1104800</v>
      </c>
      <c r="C112" s="31" t="s">
        <v>393</v>
      </c>
      <c r="D112" s="31" t="str">
        <f t="shared" si="3"/>
        <v>Twinning out</v>
      </c>
      <c r="E112" s="34">
        <v>1</v>
      </c>
      <c r="F112" s="34">
        <v>2958465</v>
      </c>
      <c r="G112" s="31" t="s">
        <v>853</v>
      </c>
      <c r="H112" s="31" t="s">
        <v>853</v>
      </c>
      <c r="I112" s="31" t="s">
        <v>853</v>
      </c>
      <c r="J112" s="34">
        <v>40875</v>
      </c>
      <c r="Q112" s="31" t="str">
        <f t="shared" si="2"/>
        <v>04800</v>
      </c>
    </row>
    <row r="113" spans="1:17" ht="15">
      <c r="A113" s="33">
        <v>4900</v>
      </c>
      <c r="B113" s="31">
        <v>1104900</v>
      </c>
      <c r="C113" s="31" t="s">
        <v>303</v>
      </c>
      <c r="D113" s="31" t="str">
        <f t="shared" si="3"/>
        <v>Fond solidarity</v>
      </c>
      <c r="E113" s="34">
        <v>1</v>
      </c>
      <c r="F113" s="34">
        <v>2958465</v>
      </c>
      <c r="G113" s="31" t="s">
        <v>853</v>
      </c>
      <c r="H113" s="31" t="s">
        <v>853</v>
      </c>
      <c r="I113" s="31" t="s">
        <v>853</v>
      </c>
      <c r="J113" s="34">
        <v>40875</v>
      </c>
      <c r="Q113" s="31" t="str">
        <f t="shared" si="2"/>
        <v>04900</v>
      </c>
    </row>
    <row r="114" spans="1:17" ht="15">
      <c r="A114" s="33">
        <v>5000</v>
      </c>
      <c r="B114" s="31">
        <v>1105000</v>
      </c>
      <c r="C114" s="31" t="s">
        <v>304</v>
      </c>
      <c r="D114" s="31" t="str">
        <f t="shared" si="3"/>
        <v>Transition facility</v>
      </c>
      <c r="E114" s="34">
        <v>1</v>
      </c>
      <c r="F114" s="34">
        <v>2958465</v>
      </c>
      <c r="G114" s="31" t="s">
        <v>853</v>
      </c>
      <c r="H114" s="31" t="s">
        <v>853</v>
      </c>
      <c r="I114" s="31" t="s">
        <v>853</v>
      </c>
      <c r="J114" s="34">
        <v>40875</v>
      </c>
      <c r="Q114" s="31" t="str">
        <f t="shared" si="2"/>
        <v>05000</v>
      </c>
    </row>
    <row r="115" spans="1:17" ht="15">
      <c r="A115" s="33">
        <v>5100</v>
      </c>
      <c r="B115" s="31">
        <v>1105100</v>
      </c>
      <c r="C115" s="31" t="s">
        <v>394</v>
      </c>
      <c r="D115" s="31" t="str">
        <f t="shared" si="3"/>
        <v>OP Doprava - ERDF</v>
      </c>
      <c r="E115" s="34">
        <v>1</v>
      </c>
      <c r="F115" s="34">
        <v>2958465</v>
      </c>
      <c r="G115" s="31" t="s">
        <v>853</v>
      </c>
      <c r="H115" s="31" t="s">
        <v>853</v>
      </c>
      <c r="I115" s="31" t="s">
        <v>853</v>
      </c>
      <c r="J115" s="34">
        <v>40875</v>
      </c>
      <c r="Q115" s="31" t="str">
        <f t="shared" si="2"/>
        <v>05100</v>
      </c>
    </row>
    <row r="116" spans="1:17" ht="15">
      <c r="A116" s="33">
        <v>5200</v>
      </c>
      <c r="B116" s="31">
        <v>1105200</v>
      </c>
      <c r="C116" s="31" t="s">
        <v>395</v>
      </c>
      <c r="D116" s="31" t="str">
        <f t="shared" si="3"/>
        <v>OP Doprava - CF</v>
      </c>
      <c r="E116" s="34">
        <v>1</v>
      </c>
      <c r="F116" s="34">
        <v>2958465</v>
      </c>
      <c r="G116" s="31" t="s">
        <v>853</v>
      </c>
      <c r="H116" s="31" t="s">
        <v>853</v>
      </c>
      <c r="I116" s="31" t="s">
        <v>853</v>
      </c>
      <c r="J116" s="34">
        <v>40875</v>
      </c>
      <c r="Q116" s="31" t="str">
        <f t="shared" si="2"/>
        <v>05200</v>
      </c>
    </row>
    <row r="117" spans="1:17" ht="15">
      <c r="A117" s="33">
        <v>5300</v>
      </c>
      <c r="B117" s="31">
        <v>1105300</v>
      </c>
      <c r="C117" s="31" t="s">
        <v>396</v>
      </c>
      <c r="D117" s="31" t="str">
        <f t="shared" si="3"/>
        <v>OP Životní prostředí - ERDF</v>
      </c>
      <c r="E117" s="34">
        <v>1</v>
      </c>
      <c r="F117" s="34">
        <v>2958465</v>
      </c>
      <c r="G117" s="31" t="s">
        <v>853</v>
      </c>
      <c r="H117" s="31" t="s">
        <v>853</v>
      </c>
      <c r="I117" s="31" t="s">
        <v>853</v>
      </c>
      <c r="J117" s="34">
        <v>40875</v>
      </c>
      <c r="Q117" s="31" t="str">
        <f t="shared" si="2"/>
        <v>05300</v>
      </c>
    </row>
    <row r="118" spans="1:17" ht="15">
      <c r="A118" s="33">
        <v>5400</v>
      </c>
      <c r="B118" s="31">
        <v>1105400</v>
      </c>
      <c r="C118" s="31" t="s">
        <v>397</v>
      </c>
      <c r="D118" s="31" t="str">
        <f t="shared" si="3"/>
        <v>OP Životní prostředí - CF</v>
      </c>
      <c r="E118" s="34">
        <v>1</v>
      </c>
      <c r="F118" s="34">
        <v>2958465</v>
      </c>
      <c r="G118" s="31" t="s">
        <v>853</v>
      </c>
      <c r="H118" s="31" t="s">
        <v>853</v>
      </c>
      <c r="I118" s="31" t="s">
        <v>853</v>
      </c>
      <c r="J118" s="34">
        <v>40875</v>
      </c>
      <c r="Q118" s="31" t="str">
        <f t="shared" si="2"/>
        <v>05400</v>
      </c>
    </row>
    <row r="119" spans="1:17" ht="15">
      <c r="A119" s="33">
        <v>6001</v>
      </c>
      <c r="B119" s="31">
        <v>1106001</v>
      </c>
      <c r="C119" s="31" t="s">
        <v>398</v>
      </c>
      <c r="D119" s="31" t="str">
        <f t="shared" si="3"/>
        <v>EHP/Norsko 1</v>
      </c>
      <c r="E119" s="34">
        <v>1</v>
      </c>
      <c r="F119" s="34">
        <v>2958465</v>
      </c>
      <c r="G119" s="31" t="s">
        <v>853</v>
      </c>
      <c r="H119" s="31" t="s">
        <v>853</v>
      </c>
      <c r="I119" s="31" t="s">
        <v>853</v>
      </c>
      <c r="J119" s="34">
        <v>40875</v>
      </c>
      <c r="Q119" s="31" t="str">
        <f t="shared" si="2"/>
        <v>06001</v>
      </c>
    </row>
    <row r="120" spans="1:17" ht="15">
      <c r="A120" s="33">
        <v>6002</v>
      </c>
      <c r="B120" s="31">
        <v>1106002</v>
      </c>
      <c r="C120" s="31" t="s">
        <v>399</v>
      </c>
      <c r="D120" s="31" t="str">
        <f t="shared" si="3"/>
        <v>Program švýcarsko-české spolupráce</v>
      </c>
      <c r="E120" s="34">
        <v>1</v>
      </c>
      <c r="F120" s="34">
        <v>2958465</v>
      </c>
      <c r="G120" s="31" t="s">
        <v>853</v>
      </c>
      <c r="H120" s="31" t="s">
        <v>853</v>
      </c>
      <c r="I120" s="31" t="s">
        <v>853</v>
      </c>
      <c r="J120" s="34">
        <v>40875</v>
      </c>
      <c r="Q120" s="31" t="str">
        <f t="shared" si="2"/>
        <v>06002</v>
      </c>
    </row>
    <row r="121" spans="1:17" ht="15">
      <c r="A121" s="33">
        <v>6003</v>
      </c>
      <c r="B121" s="31">
        <v>1106003</v>
      </c>
      <c r="C121" s="31" t="s">
        <v>400</v>
      </c>
      <c r="D121" s="31" t="str">
        <f t="shared" si="3"/>
        <v>FM EHP/Norsko 2</v>
      </c>
      <c r="E121" s="34">
        <v>1</v>
      </c>
      <c r="F121" s="34">
        <v>2958465</v>
      </c>
      <c r="G121" s="31" t="s">
        <v>853</v>
      </c>
      <c r="H121" s="31" t="s">
        <v>853</v>
      </c>
      <c r="I121" s="31" t="s">
        <v>853</v>
      </c>
      <c r="J121" s="34">
        <v>40875</v>
      </c>
      <c r="Q121" s="31" t="str">
        <f t="shared" si="2"/>
        <v>06003</v>
      </c>
    </row>
    <row r="122" spans="1:17" ht="15">
      <c r="A122" s="33">
        <v>6004</v>
      </c>
      <c r="B122" s="31">
        <v>1106004</v>
      </c>
      <c r="C122" s="31" t="s">
        <v>401</v>
      </c>
      <c r="D122" s="31" t="str">
        <f t="shared" si="3"/>
        <v>EHP/Norsko 3</v>
      </c>
      <c r="E122" s="34">
        <v>42736</v>
      </c>
      <c r="F122" s="34">
        <v>2958465</v>
      </c>
      <c r="G122" s="31" t="s">
        <v>853</v>
      </c>
      <c r="H122" s="31" t="s">
        <v>853</v>
      </c>
      <c r="I122" s="31" t="s">
        <v>853</v>
      </c>
      <c r="J122" s="34">
        <v>42461</v>
      </c>
      <c r="Q122" s="31" t="str">
        <f t="shared" si="2"/>
        <v>06004</v>
      </c>
    </row>
    <row r="123" spans="1:17" ht="15">
      <c r="A123" s="33">
        <v>6005</v>
      </c>
      <c r="B123" s="31">
        <v>1106005</v>
      </c>
      <c r="C123" s="31" t="s">
        <v>402</v>
      </c>
      <c r="D123" s="31" t="str">
        <f t="shared" si="3"/>
        <v>Program švýcarsko-české spolupráce 2</v>
      </c>
      <c r="E123" s="34">
        <v>44927</v>
      </c>
      <c r="F123" s="34">
        <v>2958465</v>
      </c>
      <c r="G123" s="31" t="s">
        <v>853</v>
      </c>
      <c r="H123" s="31" t="s">
        <v>853</v>
      </c>
      <c r="I123" s="31" t="s">
        <v>853</v>
      </c>
      <c r="J123" s="34">
        <v>44727</v>
      </c>
      <c r="Q123" s="31" t="str">
        <f t="shared" si="2"/>
        <v>06005</v>
      </c>
    </row>
    <row r="124" spans="1:17" ht="15">
      <c r="A124" s="33">
        <v>6006</v>
      </c>
      <c r="B124" s="31">
        <v>1106006</v>
      </c>
      <c r="C124" s="31" t="s">
        <v>403</v>
      </c>
      <c r="D124" s="31" t="str">
        <f t="shared" si="3"/>
        <v>EHP/Norsko 4</v>
      </c>
      <c r="E124" s="34">
        <v>45444</v>
      </c>
      <c r="F124" s="34">
        <v>2958465</v>
      </c>
      <c r="G124" s="31" t="s">
        <v>853</v>
      </c>
      <c r="H124" s="31" t="s">
        <v>853</v>
      </c>
      <c r="I124" s="31" t="s">
        <v>853</v>
      </c>
      <c r="J124" s="34">
        <v>45460</v>
      </c>
      <c r="Q124" s="31" t="str">
        <f t="shared" si="2"/>
        <v>06006</v>
      </c>
    </row>
    <row r="125" spans="1:17" ht="15">
      <c r="A125" s="33">
        <v>8700</v>
      </c>
      <c r="B125" s="31">
        <v>1108700</v>
      </c>
      <c r="C125" s="31" t="s">
        <v>404</v>
      </c>
      <c r="D125" s="31" t="str">
        <f t="shared" si="3"/>
        <v>Program rozvoje venkova ÚO</v>
      </c>
      <c r="E125" s="34">
        <v>1</v>
      </c>
      <c r="F125" s="34">
        <v>2958465</v>
      </c>
      <c r="G125" s="31" t="s">
        <v>853</v>
      </c>
      <c r="H125" s="31" t="s">
        <v>853</v>
      </c>
      <c r="I125" s="31" t="s">
        <v>853</v>
      </c>
      <c r="J125" s="34">
        <v>40875</v>
      </c>
      <c r="Q125" s="31" t="str">
        <f t="shared" si="2"/>
        <v>08700</v>
      </c>
    </row>
    <row r="126" spans="1:17" ht="15">
      <c r="A126" s="33">
        <v>9000</v>
      </c>
      <c r="B126" s="31">
        <v>1109000</v>
      </c>
      <c r="C126" s="31" t="s">
        <v>405</v>
      </c>
      <c r="D126" s="31" t="str">
        <f t="shared" si="3"/>
        <v>Jiné prostředky ze zahraničí</v>
      </c>
      <c r="E126" s="34">
        <v>1</v>
      </c>
      <c r="F126" s="34">
        <v>2958465</v>
      </c>
      <c r="G126" s="31" t="s">
        <v>853</v>
      </c>
      <c r="H126" s="31" t="s">
        <v>853</v>
      </c>
      <c r="I126" s="31" t="s">
        <v>853</v>
      </c>
      <c r="J126" s="34">
        <v>40875</v>
      </c>
      <c r="Q126" s="31" t="str">
        <f t="shared" si="2"/>
        <v>09000</v>
      </c>
    </row>
    <row r="127" spans="1:17" ht="15">
      <c r="A127" s="33">
        <v>10100</v>
      </c>
      <c r="B127" s="31">
        <v>1110100</v>
      </c>
      <c r="C127" s="31" t="s">
        <v>406</v>
      </c>
      <c r="D127" s="31" t="str">
        <f t="shared" si="3"/>
        <v>OP Rybářství 2014+</v>
      </c>
      <c r="E127" s="34">
        <v>41640</v>
      </c>
      <c r="F127" s="34">
        <v>2958465</v>
      </c>
      <c r="G127" s="31" t="s">
        <v>853</v>
      </c>
      <c r="H127" s="31" t="s">
        <v>853</v>
      </c>
      <c r="I127" s="31" t="s">
        <v>853</v>
      </c>
      <c r="J127" s="34">
        <v>41442</v>
      </c>
      <c r="Q127" s="31" t="str">
        <f t="shared" si="2"/>
        <v>10100</v>
      </c>
    </row>
    <row r="128" spans="1:17" ht="15">
      <c r="A128" s="33">
        <v>10200</v>
      </c>
      <c r="B128" s="31">
        <v>1110200</v>
      </c>
      <c r="C128" s="31" t="s">
        <v>407</v>
      </c>
      <c r="D128" s="31" t="str">
        <f t="shared" si="3"/>
        <v>OP Podnikání a inovace pro konkurenceschopnost 2014+</v>
      </c>
      <c r="E128" s="34">
        <v>41640</v>
      </c>
      <c r="F128" s="34">
        <v>2958465</v>
      </c>
      <c r="G128" s="31" t="s">
        <v>853</v>
      </c>
      <c r="H128" s="31" t="s">
        <v>853</v>
      </c>
      <c r="I128" s="31" t="s">
        <v>853</v>
      </c>
      <c r="J128" s="34">
        <v>41442</v>
      </c>
      <c r="Q128" s="31" t="str">
        <f t="shared" si="2"/>
        <v>10200</v>
      </c>
    </row>
    <row r="129" spans="1:17" ht="15">
      <c r="A129" s="33">
        <v>10300</v>
      </c>
      <c r="B129" s="31">
        <v>1110300</v>
      </c>
      <c r="C129" s="31" t="s">
        <v>408</v>
      </c>
      <c r="D129" s="31" t="str">
        <f t="shared" si="3"/>
        <v>OP Výzkum,vývoj a vzdělávání 2014+</v>
      </c>
      <c r="E129" s="34">
        <v>41640</v>
      </c>
      <c r="F129" s="34">
        <v>2958465</v>
      </c>
      <c r="G129" s="31" t="s">
        <v>853</v>
      </c>
      <c r="H129" s="31" t="s">
        <v>853</v>
      </c>
      <c r="I129" s="31" t="s">
        <v>853</v>
      </c>
      <c r="J129" s="34">
        <v>41442</v>
      </c>
      <c r="Q129" s="31" t="str">
        <f t="shared" si="4" ref="Q129:Q192">RIGHT(B129,5)</f>
        <v>10300</v>
      </c>
    </row>
    <row r="130" spans="1:17" ht="15">
      <c r="A130" s="33">
        <v>10400</v>
      </c>
      <c r="B130" s="31">
        <v>1110400</v>
      </c>
      <c r="C130" s="31" t="s">
        <v>409</v>
      </c>
      <c r="D130" s="31" t="str">
        <f t="shared" si="5" ref="D130:D193">MID(C130,6,60)</f>
        <v>OP Zaměstnanost 2014+</v>
      </c>
      <c r="E130" s="34">
        <v>41640</v>
      </c>
      <c r="F130" s="34">
        <v>2958465</v>
      </c>
      <c r="G130" s="31" t="s">
        <v>853</v>
      </c>
      <c r="H130" s="31" t="s">
        <v>853</v>
      </c>
      <c r="I130" s="31" t="s">
        <v>853</v>
      </c>
      <c r="J130" s="34">
        <v>41442</v>
      </c>
      <c r="K130" s="34">
        <v>42215</v>
      </c>
      <c r="Q130" s="31" t="str">
        <f t="shared" si="4"/>
        <v>10400</v>
      </c>
    </row>
    <row r="131" spans="1:17" ht="15">
      <c r="A131" s="33">
        <v>10501</v>
      </c>
      <c r="B131" s="31">
        <v>1110501</v>
      </c>
      <c r="C131" s="31" t="s">
        <v>410</v>
      </c>
      <c r="D131" s="31" t="str">
        <f t="shared" si="5"/>
        <v>OP Doprava - ERDF 2014+</v>
      </c>
      <c r="E131" s="34">
        <v>41640</v>
      </c>
      <c r="F131" s="34">
        <v>2958465</v>
      </c>
      <c r="G131" s="31" t="s">
        <v>853</v>
      </c>
      <c r="H131" s="31" t="s">
        <v>853</v>
      </c>
      <c r="I131" s="31" t="s">
        <v>853</v>
      </c>
      <c r="J131" s="34">
        <v>41442</v>
      </c>
      <c r="Q131" s="31" t="str">
        <f t="shared" si="4"/>
        <v>10501</v>
      </c>
    </row>
    <row r="132" spans="1:17" ht="15">
      <c r="A132" s="33">
        <v>10502</v>
      </c>
      <c r="B132" s="31">
        <v>1110502</v>
      </c>
      <c r="C132" s="31" t="s">
        <v>411</v>
      </c>
      <c r="D132" s="31" t="str">
        <f t="shared" si="5"/>
        <v>OP Doprava - CF 2014+</v>
      </c>
      <c r="E132" s="34">
        <v>41640</v>
      </c>
      <c r="F132" s="34">
        <v>2958465</v>
      </c>
      <c r="G132" s="31" t="s">
        <v>853</v>
      </c>
      <c r="H132" s="31" t="s">
        <v>853</v>
      </c>
      <c r="I132" s="31" t="s">
        <v>853</v>
      </c>
      <c r="J132" s="34">
        <v>41442</v>
      </c>
      <c r="Q132" s="31" t="str">
        <f t="shared" si="4"/>
        <v>10502</v>
      </c>
    </row>
    <row r="133" spans="1:17" ht="15">
      <c r="A133" s="33">
        <v>10601</v>
      </c>
      <c r="B133" s="31">
        <v>1110601</v>
      </c>
      <c r="C133" s="31" t="s">
        <v>412</v>
      </c>
      <c r="D133" s="31" t="str">
        <f t="shared" si="5"/>
        <v>OP Životní prostředí - ERDF2014+</v>
      </c>
      <c r="E133" s="34">
        <v>41640</v>
      </c>
      <c r="F133" s="34">
        <v>2958465</v>
      </c>
      <c r="G133" s="31" t="s">
        <v>853</v>
      </c>
      <c r="H133" s="31" t="s">
        <v>853</v>
      </c>
      <c r="I133" s="31" t="s">
        <v>853</v>
      </c>
      <c r="J133" s="34">
        <v>41442</v>
      </c>
      <c r="Q133" s="31" t="str">
        <f t="shared" si="4"/>
        <v>10601</v>
      </c>
    </row>
    <row r="134" spans="1:17" ht="15">
      <c r="A134" s="33">
        <v>10602</v>
      </c>
      <c r="B134" s="31">
        <v>1110602</v>
      </c>
      <c r="C134" s="31" t="s">
        <v>413</v>
      </c>
      <c r="D134" s="31" t="str">
        <f t="shared" si="5"/>
        <v>OP Životní prostředí - CF 2014+</v>
      </c>
      <c r="E134" s="34">
        <v>41640</v>
      </c>
      <c r="F134" s="34">
        <v>2958465</v>
      </c>
      <c r="G134" s="31" t="s">
        <v>853</v>
      </c>
      <c r="H134" s="31" t="s">
        <v>853</v>
      </c>
      <c r="I134" s="31" t="s">
        <v>853</v>
      </c>
      <c r="J134" s="34">
        <v>41442</v>
      </c>
      <c r="Q134" s="31" t="str">
        <f t="shared" si="4"/>
        <v>10602</v>
      </c>
    </row>
    <row r="135" spans="1:17" ht="15">
      <c r="A135" s="33">
        <v>10700</v>
      </c>
      <c r="B135" s="31">
        <v>1110700</v>
      </c>
      <c r="C135" s="31" t="s">
        <v>414</v>
      </c>
      <c r="D135" s="31" t="str">
        <f t="shared" si="5"/>
        <v>Integrovaný regionální operační program 2014+</v>
      </c>
      <c r="E135" s="34">
        <v>41640</v>
      </c>
      <c r="F135" s="34">
        <v>2958465</v>
      </c>
      <c r="G135" s="31" t="s">
        <v>853</v>
      </c>
      <c r="H135" s="31" t="s">
        <v>853</v>
      </c>
      <c r="I135" s="31" t="s">
        <v>853</v>
      </c>
      <c r="J135" s="34">
        <v>41442</v>
      </c>
      <c r="Q135" s="31" t="str">
        <f t="shared" si="4"/>
        <v>10700</v>
      </c>
    </row>
    <row r="136" spans="1:17" ht="15">
      <c r="A136" s="33">
        <v>10701</v>
      </c>
      <c r="B136" s="31">
        <v>1110701</v>
      </c>
      <c r="C136" s="31" t="s">
        <v>415</v>
      </c>
      <c r="D136" s="31" t="str">
        <f t="shared" si="5"/>
        <v>Integrovaný regionální operační program REACT-EU 2014+</v>
      </c>
      <c r="E136" s="34">
        <v>44075</v>
      </c>
      <c r="F136" s="34">
        <v>2958465</v>
      </c>
      <c r="G136" s="31" t="s">
        <v>853</v>
      </c>
      <c r="H136" s="31" t="s">
        <v>853</v>
      </c>
      <c r="I136" s="31" t="s">
        <v>853</v>
      </c>
      <c r="J136" s="34">
        <v>44078</v>
      </c>
      <c r="Q136" s="31" t="str">
        <f t="shared" si="4"/>
        <v>10701</v>
      </c>
    </row>
    <row r="137" spans="1:17" ht="15">
      <c r="A137" s="33">
        <v>10800</v>
      </c>
      <c r="B137" s="31">
        <v>1110800</v>
      </c>
      <c r="C137" s="31" t="s">
        <v>416</v>
      </c>
      <c r="D137" s="31" t="str">
        <f t="shared" si="5"/>
        <v>OP Praha - pól růstu ČR 2014+</v>
      </c>
      <c r="E137" s="34">
        <v>41640</v>
      </c>
      <c r="F137" s="34">
        <v>2958465</v>
      </c>
      <c r="G137" s="31" t="s">
        <v>853</v>
      </c>
      <c r="H137" s="31" t="s">
        <v>853</v>
      </c>
      <c r="I137" s="31" t="s">
        <v>853</v>
      </c>
      <c r="J137" s="34">
        <v>41442</v>
      </c>
      <c r="Q137" s="31" t="str">
        <f t="shared" si="4"/>
        <v>10800</v>
      </c>
    </row>
    <row r="138" spans="1:17" ht="15">
      <c r="A138" s="33">
        <v>10901</v>
      </c>
      <c r="B138" s="31">
        <v>1110901</v>
      </c>
      <c r="C138" s="31" t="s">
        <v>417</v>
      </c>
      <c r="D138" s="31" t="str">
        <f t="shared" si="5"/>
        <v>OP Technická pomoc - MMR 2014+</v>
      </c>
      <c r="E138" s="34">
        <v>41640</v>
      </c>
      <c r="F138" s="34">
        <v>2958465</v>
      </c>
      <c r="G138" s="31" t="s">
        <v>853</v>
      </c>
      <c r="H138" s="31" t="s">
        <v>853</v>
      </c>
      <c r="I138" s="31" t="s">
        <v>853</v>
      </c>
      <c r="J138" s="34">
        <v>41442</v>
      </c>
      <c r="K138" s="34">
        <v>42215</v>
      </c>
      <c r="Q138" s="31" t="str">
        <f t="shared" si="4"/>
        <v>10901</v>
      </c>
    </row>
    <row r="139" spans="1:17" ht="15">
      <c r="A139" s="33">
        <v>10902</v>
      </c>
      <c r="B139" s="31">
        <v>1110902</v>
      </c>
      <c r="C139" s="31" t="s">
        <v>418</v>
      </c>
      <c r="D139" s="31" t="str">
        <f t="shared" si="5"/>
        <v>OP Technická pomoc Auditní orgán 2014+</v>
      </c>
      <c r="E139" s="34">
        <v>41640</v>
      </c>
      <c r="F139" s="34">
        <v>2958465</v>
      </c>
      <c r="G139" s="31" t="s">
        <v>853</v>
      </c>
      <c r="H139" s="31" t="s">
        <v>853</v>
      </c>
      <c r="I139" s="31" t="s">
        <v>853</v>
      </c>
      <c r="J139" s="34">
        <v>41442</v>
      </c>
      <c r="K139" s="34">
        <v>42215</v>
      </c>
      <c r="Q139" s="31" t="str">
        <f t="shared" si="4"/>
        <v>10902</v>
      </c>
    </row>
    <row r="140" spans="1:17" ht="15">
      <c r="A140" s="33">
        <v>10903</v>
      </c>
      <c r="B140" s="31">
        <v>1110903</v>
      </c>
      <c r="C140" s="31" t="s">
        <v>419</v>
      </c>
      <c r="D140" s="31" t="str">
        <f t="shared" si="5"/>
        <v>OP Technická pomoc Platební a certifikační orgán 2014+</v>
      </c>
      <c r="E140" s="34">
        <v>41640</v>
      </c>
      <c r="F140" s="34">
        <v>2958465</v>
      </c>
      <c r="G140" s="31" t="s">
        <v>853</v>
      </c>
      <c r="H140" s="31" t="s">
        <v>853</v>
      </c>
      <c r="I140" s="31" t="s">
        <v>853</v>
      </c>
      <c r="J140" s="34">
        <v>41442</v>
      </c>
      <c r="Q140" s="31" t="str">
        <f t="shared" si="4"/>
        <v>10903</v>
      </c>
    </row>
    <row r="141" spans="1:17" ht="15">
      <c r="A141" s="33">
        <v>10904</v>
      </c>
      <c r="B141" s="31">
        <v>1110904</v>
      </c>
      <c r="C141" s="31" t="s">
        <v>420</v>
      </c>
      <c r="D141" s="31" t="str">
        <f t="shared" si="5"/>
        <v>OP Technická pomoc CKB AFCOS 2014+</v>
      </c>
      <c r="E141" s="34">
        <v>41640</v>
      </c>
      <c r="F141" s="34">
        <v>2958465</v>
      </c>
      <c r="G141" s="31" t="s">
        <v>853</v>
      </c>
      <c r="H141" s="31" t="s">
        <v>853</v>
      </c>
      <c r="I141" s="31" t="s">
        <v>853</v>
      </c>
      <c r="J141" s="34">
        <v>41442</v>
      </c>
      <c r="K141" s="34">
        <v>42215</v>
      </c>
      <c r="Q141" s="31" t="str">
        <f t="shared" si="4"/>
        <v>10904</v>
      </c>
    </row>
    <row r="142" spans="1:17" ht="15">
      <c r="A142" s="33">
        <v>10905</v>
      </c>
      <c r="B142" s="31">
        <v>1110905</v>
      </c>
      <c r="C142" s="31" t="s">
        <v>421</v>
      </c>
      <c r="D142" s="31" t="str">
        <f t="shared" si="5"/>
        <v>OP Technická pomoc - Ostatní 2014+</v>
      </c>
      <c r="E142" s="34">
        <v>42370</v>
      </c>
      <c r="F142" s="34">
        <v>2958465</v>
      </c>
      <c r="G142" s="31" t="s">
        <v>853</v>
      </c>
      <c r="H142" s="31" t="s">
        <v>853</v>
      </c>
      <c r="I142" s="31" t="s">
        <v>853</v>
      </c>
      <c r="J142" s="34">
        <v>42213</v>
      </c>
      <c r="Q142" s="31" t="str">
        <f t="shared" si="4"/>
        <v>10905</v>
      </c>
    </row>
    <row r="143" spans="1:17" ht="15">
      <c r="A143" s="33">
        <v>11000</v>
      </c>
      <c r="B143" s="31">
        <v>1111000</v>
      </c>
      <c r="C143" s="31" t="s">
        <v>422</v>
      </c>
      <c r="D143" s="31" t="str">
        <f t="shared" si="5"/>
        <v>Programy přeshraniční spolupráce INTERREG V-A TP 2014+</v>
      </c>
      <c r="E143" s="34">
        <v>41640</v>
      </c>
      <c r="F143" s="34">
        <v>2958465</v>
      </c>
      <c r="G143" s="31" t="s">
        <v>853</v>
      </c>
      <c r="H143" s="31" t="s">
        <v>853</v>
      </c>
      <c r="I143" s="31" t="s">
        <v>853</v>
      </c>
      <c r="J143" s="34">
        <v>41442</v>
      </c>
      <c r="K143" s="34">
        <v>42544</v>
      </c>
      <c r="Q143" s="31" t="str">
        <f t="shared" si="4"/>
        <v>11000</v>
      </c>
    </row>
    <row r="144" spans="1:17" ht="15">
      <c r="A144" s="33">
        <v>11001</v>
      </c>
      <c r="B144" s="31">
        <v>1111001</v>
      </c>
      <c r="C144" s="31" t="s">
        <v>423</v>
      </c>
      <c r="D144" s="31" t="str">
        <f t="shared" si="5"/>
        <v>Programy přeshraniční spolupráce INTERREG V-A ČR-Pl 2014+</v>
      </c>
      <c r="E144" s="34">
        <v>41640</v>
      </c>
      <c r="F144" s="34">
        <v>2958465</v>
      </c>
      <c r="G144" s="31" t="s">
        <v>853</v>
      </c>
      <c r="H144" s="31" t="s">
        <v>853</v>
      </c>
      <c r="I144" s="31" t="s">
        <v>853</v>
      </c>
      <c r="J144" s="34">
        <v>41442</v>
      </c>
      <c r="K144" s="34">
        <v>42544</v>
      </c>
      <c r="Q144" s="31" t="str">
        <f t="shared" si="4"/>
        <v>11001</v>
      </c>
    </row>
    <row r="145" spans="1:17" ht="15">
      <c r="A145" s="33">
        <v>11002</v>
      </c>
      <c r="B145" s="31">
        <v>1111002</v>
      </c>
      <c r="C145" s="31" t="s">
        <v>424</v>
      </c>
      <c r="D145" s="31" t="str">
        <f t="shared" si="5"/>
        <v>Programy přeshraniční spolupráce INTERREG V-A ČR-Sl 2014+</v>
      </c>
      <c r="E145" s="34">
        <v>41640</v>
      </c>
      <c r="F145" s="34">
        <v>2958465</v>
      </c>
      <c r="G145" s="31" t="s">
        <v>853</v>
      </c>
      <c r="H145" s="31" t="s">
        <v>853</v>
      </c>
      <c r="I145" s="31" t="s">
        <v>853</v>
      </c>
      <c r="J145" s="34">
        <v>41442</v>
      </c>
      <c r="K145" s="34">
        <v>42544</v>
      </c>
      <c r="Q145" s="31" t="str">
        <f t="shared" si="4"/>
        <v>11002</v>
      </c>
    </row>
    <row r="146" spans="1:17" ht="15">
      <c r="A146" s="33">
        <v>11003</v>
      </c>
      <c r="B146" s="31">
        <v>1111003</v>
      </c>
      <c r="C146" s="31" t="s">
        <v>425</v>
      </c>
      <c r="D146" s="31" t="str">
        <f t="shared" si="5"/>
        <v>Programy přeshraniční spolupráce INTERREG V-A ČR-Rk 2014+</v>
      </c>
      <c r="E146" s="34">
        <v>41640</v>
      </c>
      <c r="F146" s="34">
        <v>2958465</v>
      </c>
      <c r="G146" s="31" t="s">
        <v>853</v>
      </c>
      <c r="H146" s="31" t="s">
        <v>853</v>
      </c>
      <c r="I146" s="31" t="s">
        <v>853</v>
      </c>
      <c r="J146" s="34">
        <v>41442</v>
      </c>
      <c r="K146" s="34">
        <v>42544</v>
      </c>
      <c r="Q146" s="31" t="str">
        <f t="shared" si="4"/>
        <v>11003</v>
      </c>
    </row>
    <row r="147" spans="1:17" ht="15">
      <c r="A147" s="33">
        <v>11004</v>
      </c>
      <c r="B147" s="31">
        <v>1111004</v>
      </c>
      <c r="C147" s="31" t="s">
        <v>426</v>
      </c>
      <c r="D147" s="31" t="str">
        <f t="shared" si="5"/>
        <v>Programy přeshraniční spolupráce INTERREG V-A ČR-Bv 2014+</v>
      </c>
      <c r="E147" s="34">
        <v>41640</v>
      </c>
      <c r="F147" s="34">
        <v>2958465</v>
      </c>
      <c r="G147" s="31" t="s">
        <v>853</v>
      </c>
      <c r="H147" s="31" t="s">
        <v>853</v>
      </c>
      <c r="I147" s="31" t="s">
        <v>853</v>
      </c>
      <c r="J147" s="34">
        <v>41442</v>
      </c>
      <c r="K147" s="34">
        <v>42544</v>
      </c>
      <c r="Q147" s="31" t="str">
        <f t="shared" si="4"/>
        <v>11004</v>
      </c>
    </row>
    <row r="148" spans="1:17" ht="15">
      <c r="A148" s="33">
        <v>11005</v>
      </c>
      <c r="B148" s="31">
        <v>1111005</v>
      </c>
      <c r="C148" s="31" t="s">
        <v>427</v>
      </c>
      <c r="D148" s="31" t="str">
        <f t="shared" si="5"/>
        <v>Programy přeshraniční spolupráce INTERREG V-A ČR-Ss 2014+</v>
      </c>
      <c r="E148" s="34">
        <v>41640</v>
      </c>
      <c r="F148" s="34">
        <v>2958465</v>
      </c>
      <c r="G148" s="31" t="s">
        <v>853</v>
      </c>
      <c r="H148" s="31" t="s">
        <v>853</v>
      </c>
      <c r="I148" s="31" t="s">
        <v>853</v>
      </c>
      <c r="J148" s="34">
        <v>41442</v>
      </c>
      <c r="K148" s="34">
        <v>42545</v>
      </c>
      <c r="Q148" s="31" t="str">
        <f t="shared" si="4"/>
        <v>11005</v>
      </c>
    </row>
    <row r="149" spans="1:17" ht="15">
      <c r="A149" s="33">
        <v>11100</v>
      </c>
      <c r="B149" s="31">
        <v>1111100</v>
      </c>
      <c r="C149" s="31" t="s">
        <v>428</v>
      </c>
      <c r="D149" s="31" t="str">
        <f t="shared" si="5"/>
        <v>OP nadnárodní spolupráce - Technická pomoc 2014+</v>
      </c>
      <c r="E149" s="34">
        <v>41640</v>
      </c>
      <c r="F149" s="34">
        <v>2958465</v>
      </c>
      <c r="G149" s="31" t="s">
        <v>853</v>
      </c>
      <c r="H149" s="31" t="s">
        <v>853</v>
      </c>
      <c r="I149" s="31" t="s">
        <v>853</v>
      </c>
      <c r="J149" s="34">
        <v>41442</v>
      </c>
      <c r="Q149" s="31" t="str">
        <f t="shared" si="4"/>
        <v>11100</v>
      </c>
    </row>
    <row r="150" spans="1:17" ht="15">
      <c r="A150" s="33">
        <v>11101</v>
      </c>
      <c r="B150" s="31">
        <v>1111101</v>
      </c>
      <c r="C150" s="31" t="s">
        <v>429</v>
      </c>
      <c r="D150" s="31" t="str">
        <f t="shared" si="5"/>
        <v>OP nadnárodní spolupráce Central Europe 2014+</v>
      </c>
      <c r="E150" s="34">
        <v>41640</v>
      </c>
      <c r="F150" s="34">
        <v>2958465</v>
      </c>
      <c r="G150" s="31" t="s">
        <v>853</v>
      </c>
      <c r="H150" s="31" t="s">
        <v>853</v>
      </c>
      <c r="I150" s="31" t="s">
        <v>853</v>
      </c>
      <c r="J150" s="34">
        <v>41442</v>
      </c>
      <c r="Q150" s="31" t="str">
        <f t="shared" si="4"/>
        <v>11101</v>
      </c>
    </row>
    <row r="151" spans="1:17" ht="15">
      <c r="A151" s="33">
        <v>11102</v>
      </c>
      <c r="B151" s="31">
        <v>1111102</v>
      </c>
      <c r="C151" s="31" t="s">
        <v>430</v>
      </c>
      <c r="D151" s="31" t="str">
        <f t="shared" si="5"/>
        <v>OP nadnárodní spolupráce Danube 2014+</v>
      </c>
      <c r="E151" s="34">
        <v>41640</v>
      </c>
      <c r="F151" s="34">
        <v>2958465</v>
      </c>
      <c r="G151" s="31" t="s">
        <v>853</v>
      </c>
      <c r="H151" s="31" t="s">
        <v>853</v>
      </c>
      <c r="I151" s="31" t="s">
        <v>853</v>
      </c>
      <c r="J151" s="34">
        <v>41442</v>
      </c>
      <c r="Q151" s="31" t="str">
        <f t="shared" si="4"/>
        <v>11102</v>
      </c>
    </row>
    <row r="152" spans="1:17" ht="15">
      <c r="A152" s="33">
        <v>11200</v>
      </c>
      <c r="B152" s="31">
        <v>1111200</v>
      </c>
      <c r="C152" s="31" t="s">
        <v>431</v>
      </c>
      <c r="D152" s="31" t="str">
        <f t="shared" si="5"/>
        <v>OP meziregionální spolupráce 2014+</v>
      </c>
      <c r="E152" s="34">
        <v>41640</v>
      </c>
      <c r="F152" s="34">
        <v>2958465</v>
      </c>
      <c r="G152" s="31" t="s">
        <v>853</v>
      </c>
      <c r="H152" s="31" t="s">
        <v>853</v>
      </c>
      <c r="I152" s="31" t="s">
        <v>853</v>
      </c>
      <c r="J152" s="34">
        <v>41442</v>
      </c>
      <c r="K152" s="34">
        <v>42545</v>
      </c>
      <c r="Q152" s="31" t="str">
        <f t="shared" si="4"/>
        <v>11200</v>
      </c>
    </row>
    <row r="153" spans="1:17" ht="15">
      <c r="A153" s="33">
        <v>12000</v>
      </c>
      <c r="B153" s="31">
        <v>1112000</v>
      </c>
      <c r="C153" s="31" t="s">
        <v>432</v>
      </c>
      <c r="D153" s="31" t="str">
        <f t="shared" si="5"/>
        <v>Jiné EU 2014+</v>
      </c>
      <c r="E153" s="34">
        <v>41640</v>
      </c>
      <c r="F153" s="34">
        <v>2958465</v>
      </c>
      <c r="G153" s="31" t="s">
        <v>853</v>
      </c>
      <c r="H153" s="31" t="s">
        <v>853</v>
      </c>
      <c r="I153" s="31" t="s">
        <v>853</v>
      </c>
      <c r="J153" s="34">
        <v>41442</v>
      </c>
      <c r="Q153" s="31" t="str">
        <f t="shared" si="4"/>
        <v>12000</v>
      </c>
    </row>
    <row r="154" spans="1:17" ht="15">
      <c r="A154" s="33">
        <v>12001</v>
      </c>
      <c r="B154" s="31">
        <v>1112001</v>
      </c>
      <c r="C154" s="31" t="s">
        <v>433</v>
      </c>
      <c r="D154" s="31" t="str">
        <f t="shared" si="5"/>
        <v>Jiné EU - Fond pro vnitřní bezpečnost 2014+</v>
      </c>
      <c r="E154" s="34">
        <v>42055</v>
      </c>
      <c r="F154" s="34">
        <v>2958465</v>
      </c>
      <c r="G154" s="31" t="s">
        <v>853</v>
      </c>
      <c r="H154" s="31" t="s">
        <v>853</v>
      </c>
      <c r="I154" s="31" t="s">
        <v>853</v>
      </c>
      <c r="J154" s="34">
        <v>42089</v>
      </c>
      <c r="Q154" s="31" t="str">
        <f t="shared" si="4"/>
        <v>12001</v>
      </c>
    </row>
    <row r="155" spans="1:17" ht="15">
      <c r="A155" s="33">
        <v>12002</v>
      </c>
      <c r="B155" s="31">
        <v>1112002</v>
      </c>
      <c r="C155" s="31" t="s">
        <v>434</v>
      </c>
      <c r="D155" s="31" t="str">
        <f t="shared" si="5"/>
        <v>Jiné EU - Azylový a migrační fond 2014+</v>
      </c>
      <c r="E155" s="34">
        <v>42055</v>
      </c>
      <c r="F155" s="34">
        <v>2958465</v>
      </c>
      <c r="G155" s="31" t="s">
        <v>853</v>
      </c>
      <c r="H155" s="31" t="s">
        <v>853</v>
      </c>
      <c r="I155" s="31" t="s">
        <v>853</v>
      </c>
      <c r="J155" s="34">
        <v>42089</v>
      </c>
      <c r="Q155" s="31" t="str">
        <f t="shared" si="4"/>
        <v>12002</v>
      </c>
    </row>
    <row r="156" spans="1:17" ht="15">
      <c r="A156" s="33">
        <v>12003</v>
      </c>
      <c r="B156" s="31">
        <v>1112003</v>
      </c>
      <c r="C156" s="31" t="s">
        <v>435</v>
      </c>
      <c r="D156" s="31" t="str">
        <f t="shared" si="5"/>
        <v>Jiné EU - Operační program Potravinové a materiální pomoci 2</v>
      </c>
      <c r="E156" s="34">
        <v>42055</v>
      </c>
      <c r="F156" s="34">
        <v>2958465</v>
      </c>
      <c r="G156" s="31" t="s">
        <v>853</v>
      </c>
      <c r="H156" s="31" t="s">
        <v>853</v>
      </c>
      <c r="I156" s="31" t="s">
        <v>853</v>
      </c>
      <c r="J156" s="34">
        <v>42089</v>
      </c>
      <c r="K156" s="34">
        <v>42089</v>
      </c>
      <c r="Q156" s="31" t="str">
        <f t="shared" si="4"/>
        <v>12003</v>
      </c>
    </row>
    <row r="157" spans="1:17" ht="15">
      <c r="A157" s="33">
        <v>12004</v>
      </c>
      <c r="B157" s="31">
        <v>1112004</v>
      </c>
      <c r="C157" s="31" t="s">
        <v>436</v>
      </c>
      <c r="D157" s="31" t="str">
        <f t="shared" si="5"/>
        <v>Jiné EU - Evropský fond pro přizpůsobení se globalizaci 2014</v>
      </c>
      <c r="E157" s="34">
        <v>42055</v>
      </c>
      <c r="F157" s="34">
        <v>2958465</v>
      </c>
      <c r="G157" s="31" t="s">
        <v>853</v>
      </c>
      <c r="H157" s="31" t="s">
        <v>853</v>
      </c>
      <c r="I157" s="31" t="s">
        <v>853</v>
      </c>
      <c r="J157" s="34">
        <v>42089</v>
      </c>
      <c r="K157" s="34">
        <v>42089</v>
      </c>
      <c r="Q157" s="31" t="str">
        <f t="shared" si="4"/>
        <v>12004</v>
      </c>
    </row>
    <row r="158" spans="1:17" ht="15">
      <c r="A158" s="33">
        <v>12005</v>
      </c>
      <c r="B158" s="31">
        <v>1112005</v>
      </c>
      <c r="C158" s="31" t="s">
        <v>437</v>
      </c>
      <c r="D158" s="31" t="str">
        <f t="shared" si="5"/>
        <v>Jiné EU - zahraniční rozvojová spolupráce s EK 2014+</v>
      </c>
      <c r="E158" s="34">
        <v>43556</v>
      </c>
      <c r="F158" s="34">
        <v>2958465</v>
      </c>
      <c r="G158" s="31" t="s">
        <v>853</v>
      </c>
      <c r="H158" s="31" t="s">
        <v>853</v>
      </c>
      <c r="I158" s="31" t="s">
        <v>853</v>
      </c>
      <c r="J158" s="34">
        <v>43546</v>
      </c>
      <c r="Q158" s="31" t="str">
        <f t="shared" si="4"/>
        <v>12005</v>
      </c>
    </row>
    <row r="159" spans="1:17" ht="15">
      <c r="A159" s="33">
        <v>12101</v>
      </c>
      <c r="B159" s="31">
        <v>1112101</v>
      </c>
      <c r="C159" s="31" t="s">
        <v>438</v>
      </c>
      <c r="D159" s="31" t="str">
        <f t="shared" si="5"/>
        <v>KP - Nástroj pro propojení Evropy 2014+</v>
      </c>
      <c r="E159" s="34">
        <v>41640</v>
      </c>
      <c r="F159" s="34">
        <v>2958465</v>
      </c>
      <c r="G159" s="31" t="s">
        <v>853</v>
      </c>
      <c r="H159" s="31" t="s">
        <v>853</v>
      </c>
      <c r="I159" s="31" t="s">
        <v>853</v>
      </c>
      <c r="J159" s="34">
        <v>41442</v>
      </c>
      <c r="Q159" s="31" t="str">
        <f t="shared" si="4"/>
        <v>12101</v>
      </c>
    </row>
    <row r="160" spans="1:17" ht="15">
      <c r="A160" s="33">
        <v>12102</v>
      </c>
      <c r="B160" s="31">
        <v>1112102</v>
      </c>
      <c r="C160" s="31" t="s">
        <v>439</v>
      </c>
      <c r="D160" s="31" t="str">
        <f t="shared" si="5"/>
        <v>KP- Crocodile 2014+</v>
      </c>
      <c r="E160" s="34">
        <v>41640</v>
      </c>
      <c r="F160" s="34">
        <v>2958465</v>
      </c>
      <c r="G160" s="31" t="s">
        <v>853</v>
      </c>
      <c r="H160" s="31" t="s">
        <v>853</v>
      </c>
      <c r="I160" s="31" t="s">
        <v>853</v>
      </c>
      <c r="J160" s="34">
        <v>41442</v>
      </c>
      <c r="Q160" s="31" t="str">
        <f t="shared" si="4"/>
        <v>12102</v>
      </c>
    </row>
    <row r="161" spans="1:17" ht="15">
      <c r="A161" s="33">
        <v>12103</v>
      </c>
      <c r="B161" s="31">
        <v>1112103</v>
      </c>
      <c r="C161" s="31" t="s">
        <v>440</v>
      </c>
      <c r="D161" s="31" t="str">
        <f t="shared" si="5"/>
        <v>KP COSME</v>
      </c>
      <c r="E161" s="34">
        <v>41640</v>
      </c>
      <c r="F161" s="34">
        <v>2958465</v>
      </c>
      <c r="G161" s="31" t="s">
        <v>853</v>
      </c>
      <c r="H161" s="31" t="s">
        <v>853</v>
      </c>
      <c r="I161" s="31" t="s">
        <v>853</v>
      </c>
      <c r="J161" s="34">
        <v>41465</v>
      </c>
      <c r="K161" s="34">
        <v>45419</v>
      </c>
      <c r="Q161" s="31" t="str">
        <f t="shared" si="4"/>
        <v>12103</v>
      </c>
    </row>
    <row r="162" spans="1:17" ht="15">
      <c r="A162" s="33">
        <v>12104</v>
      </c>
      <c r="B162" s="31">
        <v>1112104</v>
      </c>
      <c r="C162" s="31" t="s">
        <v>441</v>
      </c>
      <c r="D162" s="31" t="str">
        <f t="shared" si="5"/>
        <v>KP Horizont 2020</v>
      </c>
      <c r="E162" s="34">
        <v>41640</v>
      </c>
      <c r="F162" s="34">
        <v>2958465</v>
      </c>
      <c r="G162" s="31" t="s">
        <v>853</v>
      </c>
      <c r="H162" s="31" t="s">
        <v>853</v>
      </c>
      <c r="I162" s="31" t="s">
        <v>853</v>
      </c>
      <c r="J162" s="34">
        <v>41465</v>
      </c>
      <c r="K162" s="34">
        <v>41466</v>
      </c>
      <c r="Q162" s="31" t="str">
        <f t="shared" si="4"/>
        <v>12104</v>
      </c>
    </row>
    <row r="163" spans="1:17" ht="15">
      <c r="A163" s="33">
        <v>12105</v>
      </c>
      <c r="B163" s="31">
        <v>1112105</v>
      </c>
      <c r="C163" s="31" t="s">
        <v>442</v>
      </c>
      <c r="D163" s="31" t="str">
        <f t="shared" si="5"/>
        <v>KP Program pro zaměstnanost a sociální inovace (EASI)</v>
      </c>
      <c r="E163" s="34">
        <v>41640</v>
      </c>
      <c r="F163" s="34">
        <v>2958465</v>
      </c>
      <c r="G163" s="31" t="s">
        <v>853</v>
      </c>
      <c r="H163" s="31" t="s">
        <v>853</v>
      </c>
      <c r="I163" s="31" t="s">
        <v>853</v>
      </c>
      <c r="J163" s="34">
        <v>41465</v>
      </c>
      <c r="K163" s="34">
        <v>42545</v>
      </c>
      <c r="Q163" s="31" t="str">
        <f t="shared" si="4"/>
        <v>12105</v>
      </c>
    </row>
    <row r="164" spans="1:17" ht="15">
      <c r="A164" s="33">
        <v>12106</v>
      </c>
      <c r="B164" s="31">
        <v>1112106</v>
      </c>
      <c r="C164" s="31" t="s">
        <v>361</v>
      </c>
      <c r="D164" s="31" t="str">
        <f t="shared" si="5"/>
        <v>KP Statistický program ES</v>
      </c>
      <c r="E164" s="34">
        <v>41640</v>
      </c>
      <c r="F164" s="34">
        <v>2958465</v>
      </c>
      <c r="G164" s="31" t="s">
        <v>853</v>
      </c>
      <c r="H164" s="31" t="s">
        <v>853</v>
      </c>
      <c r="I164" s="31" t="s">
        <v>853</v>
      </c>
      <c r="J164" s="34">
        <v>41465</v>
      </c>
      <c r="Q164" s="31" t="str">
        <f t="shared" si="4"/>
        <v>12106</v>
      </c>
    </row>
    <row r="165" spans="1:17" ht="15">
      <c r="A165" s="33">
        <v>12107</v>
      </c>
      <c r="B165" s="31">
        <v>1112107</v>
      </c>
      <c r="C165" s="31" t="s">
        <v>443</v>
      </c>
      <c r="D165" s="31" t="str">
        <f t="shared" si="5"/>
        <v>KP Customs 2020</v>
      </c>
      <c r="E165" s="34">
        <v>41760</v>
      </c>
      <c r="F165" s="34">
        <v>2958465</v>
      </c>
      <c r="G165" s="31" t="s">
        <v>853</v>
      </c>
      <c r="H165" s="31" t="s">
        <v>853</v>
      </c>
      <c r="I165" s="31" t="s">
        <v>853</v>
      </c>
      <c r="J165" s="34">
        <v>41765</v>
      </c>
      <c r="Q165" s="31" t="str">
        <f t="shared" si="4"/>
        <v>12107</v>
      </c>
    </row>
    <row r="166" spans="1:17" ht="15">
      <c r="A166" s="33">
        <v>12108</v>
      </c>
      <c r="B166" s="31">
        <v>1112108</v>
      </c>
      <c r="C166" s="31" t="s">
        <v>444</v>
      </c>
      <c r="D166" s="31" t="str">
        <f t="shared" si="5"/>
        <v>KP Erasmus +</v>
      </c>
      <c r="E166" s="34">
        <v>41985</v>
      </c>
      <c r="F166" s="34">
        <v>2958465</v>
      </c>
      <c r="G166" s="31" t="s">
        <v>853</v>
      </c>
      <c r="H166" s="31" t="s">
        <v>853</v>
      </c>
      <c r="I166" s="31" t="s">
        <v>853</v>
      </c>
      <c r="J166" s="34">
        <v>41970</v>
      </c>
      <c r="K166" s="34">
        <v>42170</v>
      </c>
      <c r="Q166" s="31" t="str">
        <f t="shared" si="4"/>
        <v>12108</v>
      </c>
    </row>
    <row r="167" spans="1:17" ht="15">
      <c r="A167" s="33">
        <v>12109</v>
      </c>
      <c r="B167" s="31">
        <v>1112109</v>
      </c>
      <c r="C167" s="31" t="s">
        <v>445</v>
      </c>
      <c r="D167" s="31" t="str">
        <f t="shared" si="5"/>
        <v>KP 3. Akční program v oblasti zdraví</v>
      </c>
      <c r="E167" s="34">
        <v>42401</v>
      </c>
      <c r="F167" s="34">
        <v>2958465</v>
      </c>
      <c r="G167" s="31" t="s">
        <v>853</v>
      </c>
      <c r="H167" s="31" t="s">
        <v>853</v>
      </c>
      <c r="I167" s="31" t="s">
        <v>853</v>
      </c>
      <c r="J167" s="34">
        <v>42436</v>
      </c>
      <c r="Q167" s="31" t="str">
        <f t="shared" si="4"/>
        <v>12109</v>
      </c>
    </row>
    <row r="168" spans="1:17" ht="15">
      <c r="A168" s="33">
        <v>12200</v>
      </c>
      <c r="B168" s="31">
        <v>1112200</v>
      </c>
      <c r="C168" s="31" t="s">
        <v>446</v>
      </c>
      <c r="D168" s="31" t="str">
        <f t="shared" si="5"/>
        <v>Program ELENA (Horizont 2020)</v>
      </c>
      <c r="E168" s="34">
        <v>44256</v>
      </c>
      <c r="F168" s="34">
        <v>2958465</v>
      </c>
      <c r="G168" s="31" t="s">
        <v>853</v>
      </c>
      <c r="H168" s="31" t="s">
        <v>853</v>
      </c>
      <c r="I168" s="31" t="s">
        <v>853</v>
      </c>
      <c r="J168" s="34">
        <v>44295</v>
      </c>
      <c r="Q168" s="31" t="str">
        <f t="shared" si="4"/>
        <v>12200</v>
      </c>
    </row>
    <row r="169" spans="1:17" ht="15">
      <c r="A169" s="33">
        <v>12900</v>
      </c>
      <c r="B169" s="31">
        <v>1112900</v>
      </c>
      <c r="C169" s="31" t="s">
        <v>447</v>
      </c>
      <c r="D169" s="31" t="str">
        <f t="shared" si="5"/>
        <v>ogram rozvoje venkova 2014+ EURI</v>
      </c>
      <c r="E169" s="34">
        <v>44256</v>
      </c>
      <c r="F169" s="34">
        <v>2958465</v>
      </c>
      <c r="G169" s="31" t="s">
        <v>853</v>
      </c>
      <c r="H169" s="31" t="s">
        <v>853</v>
      </c>
      <c r="I169" s="31" t="s">
        <v>853</v>
      </c>
      <c r="J169" s="34">
        <v>44278</v>
      </c>
      <c r="Q169" s="31" t="str">
        <f t="shared" si="4"/>
        <v>12900</v>
      </c>
    </row>
    <row r="170" spans="1:17" ht="15">
      <c r="A170" s="33">
        <v>13000</v>
      </c>
      <c r="B170" s="31">
        <v>1113000</v>
      </c>
      <c r="C170" s="31" t="s">
        <v>448</v>
      </c>
      <c r="D170" s="31" t="str">
        <f t="shared" si="5"/>
        <v>Program rozvoje venkova 2014+</v>
      </c>
      <c r="E170" s="34">
        <v>41640</v>
      </c>
      <c r="F170" s="34">
        <v>2958465</v>
      </c>
      <c r="G170" s="31" t="s">
        <v>853</v>
      </c>
      <c r="H170" s="31" t="s">
        <v>853</v>
      </c>
      <c r="I170" s="31" t="s">
        <v>853</v>
      </c>
      <c r="J170" s="34">
        <v>41442</v>
      </c>
      <c r="Q170" s="31" t="str">
        <f t="shared" si="4"/>
        <v>13000</v>
      </c>
    </row>
    <row r="171" spans="1:17" ht="15">
      <c r="A171" s="33">
        <v>13100</v>
      </c>
      <c r="B171" s="31">
        <v>1113100</v>
      </c>
      <c r="C171" s="31" t="s">
        <v>449</v>
      </c>
      <c r="D171" s="31" t="str">
        <f t="shared" si="5"/>
        <v>Přímé platby zemědělcům 2014+</v>
      </c>
      <c r="E171" s="34">
        <v>41640</v>
      </c>
      <c r="F171" s="34">
        <v>2958465</v>
      </c>
      <c r="G171" s="31" t="s">
        <v>853</v>
      </c>
      <c r="H171" s="31" t="s">
        <v>853</v>
      </c>
      <c r="I171" s="31" t="s">
        <v>853</v>
      </c>
      <c r="J171" s="34">
        <v>41442</v>
      </c>
      <c r="Q171" s="31" t="str">
        <f t="shared" si="4"/>
        <v>13100</v>
      </c>
    </row>
    <row r="172" spans="1:17" ht="15">
      <c r="A172" s="33">
        <v>13201</v>
      </c>
      <c r="B172" s="31">
        <v>1113201</v>
      </c>
      <c r="C172" s="31" t="s">
        <v>450</v>
      </c>
      <c r="D172" s="31" t="str">
        <f t="shared" si="5"/>
        <v>Společná organizace trhu - mimo včely 2014+</v>
      </c>
      <c r="E172" s="34">
        <v>41640</v>
      </c>
      <c r="F172" s="34">
        <v>2958465</v>
      </c>
      <c r="G172" s="31" t="s">
        <v>853</v>
      </c>
      <c r="H172" s="31" t="s">
        <v>853</v>
      </c>
      <c r="I172" s="31" t="s">
        <v>853</v>
      </c>
      <c r="J172" s="34">
        <v>41442</v>
      </c>
      <c r="Q172" s="31" t="str">
        <f t="shared" si="4"/>
        <v>13201</v>
      </c>
    </row>
    <row r="173" spans="1:17" ht="15">
      <c r="A173" s="33">
        <v>13202</v>
      </c>
      <c r="B173" s="31">
        <v>1113202</v>
      </c>
      <c r="C173" s="31" t="s">
        <v>451</v>
      </c>
      <c r="D173" s="31" t="str">
        <f t="shared" si="5"/>
        <v>Společná organizace trhu - včely 2014+</v>
      </c>
      <c r="E173" s="34">
        <v>41640</v>
      </c>
      <c r="F173" s="34">
        <v>2958465</v>
      </c>
      <c r="G173" s="31" t="s">
        <v>853</v>
      </c>
      <c r="H173" s="31" t="s">
        <v>853</v>
      </c>
      <c r="I173" s="31" t="s">
        <v>853</v>
      </c>
      <c r="J173" s="34">
        <v>41442</v>
      </c>
      <c r="Q173" s="31" t="str">
        <f t="shared" si="4"/>
        <v>13202</v>
      </c>
    </row>
    <row r="174" spans="1:17" ht="15">
      <c r="A174" s="33">
        <v>14000</v>
      </c>
      <c r="B174" s="31">
        <v>1114000</v>
      </c>
      <c r="C174" s="31" t="s">
        <v>452</v>
      </c>
      <c r="D174" s="31" t="str">
        <f t="shared" si="5"/>
        <v>OP Spravedlivá transformace</v>
      </c>
      <c r="E174" s="34">
        <v>44256</v>
      </c>
      <c r="F174" s="34">
        <v>2958465</v>
      </c>
      <c r="G174" s="31" t="s">
        <v>853</v>
      </c>
      <c r="H174" s="31" t="s">
        <v>853</v>
      </c>
      <c r="I174" s="31" t="s">
        <v>853</v>
      </c>
      <c r="J174" s="34">
        <v>44278</v>
      </c>
      <c r="Q174" s="31" t="str">
        <f t="shared" si="4"/>
        <v>14000</v>
      </c>
    </row>
    <row r="175" spans="1:17" ht="15">
      <c r="A175" s="33">
        <v>14100</v>
      </c>
      <c r="B175" s="31">
        <v>1114100</v>
      </c>
      <c r="C175" s="31" t="s">
        <v>453</v>
      </c>
      <c r="D175" s="31" t="str">
        <f t="shared" si="5"/>
        <v>OP Rybářství 2021+</v>
      </c>
      <c r="E175" s="34">
        <v>44256</v>
      </c>
      <c r="F175" s="34">
        <v>2958465</v>
      </c>
      <c r="G175" s="31" t="s">
        <v>853</v>
      </c>
      <c r="H175" s="31" t="s">
        <v>853</v>
      </c>
      <c r="I175" s="31" t="s">
        <v>853</v>
      </c>
      <c r="J175" s="34">
        <v>44278</v>
      </c>
      <c r="K175" s="34">
        <v>44278</v>
      </c>
      <c r="Q175" s="31" t="str">
        <f t="shared" si="4"/>
        <v>14100</v>
      </c>
    </row>
    <row r="176" spans="1:17" ht="15">
      <c r="A176" s="33">
        <v>14200</v>
      </c>
      <c r="B176" s="31">
        <v>1114200</v>
      </c>
      <c r="C176" s="31" t="s">
        <v>454</v>
      </c>
      <c r="D176" s="31" t="str">
        <f t="shared" si="5"/>
        <v>OP Technologie a aplikace pro konkurenceschopnost</v>
      </c>
      <c r="E176" s="34">
        <v>44256</v>
      </c>
      <c r="F176" s="34">
        <v>2958465</v>
      </c>
      <c r="G176" s="31" t="s">
        <v>853</v>
      </c>
      <c r="H176" s="31" t="s">
        <v>853</v>
      </c>
      <c r="I176" s="31" t="s">
        <v>853</v>
      </c>
      <c r="J176" s="34">
        <v>44278</v>
      </c>
      <c r="Q176" s="31" t="str">
        <f t="shared" si="4"/>
        <v>14200</v>
      </c>
    </row>
    <row r="177" spans="1:17" ht="15">
      <c r="A177" s="33">
        <v>14300</v>
      </c>
      <c r="B177" s="31">
        <v>1114300</v>
      </c>
      <c r="C177" s="31" t="s">
        <v>455</v>
      </c>
      <c r="D177" s="31" t="str">
        <f t="shared" si="5"/>
        <v>OP Jan Amos Komenský</v>
      </c>
      <c r="E177" s="34">
        <v>44256</v>
      </c>
      <c r="F177" s="34">
        <v>2958465</v>
      </c>
      <c r="G177" s="31" t="s">
        <v>853</v>
      </c>
      <c r="H177" s="31" t="s">
        <v>853</v>
      </c>
      <c r="I177" s="31" t="s">
        <v>853</v>
      </c>
      <c r="J177" s="34">
        <v>44278</v>
      </c>
      <c r="Q177" s="31" t="str">
        <f t="shared" si="4"/>
        <v>14300</v>
      </c>
    </row>
    <row r="178" spans="1:17" ht="15">
      <c r="A178" s="33">
        <v>14400</v>
      </c>
      <c r="B178" s="31">
        <v>1114400</v>
      </c>
      <c r="C178" s="31" t="s">
        <v>456</v>
      </c>
      <c r="D178" s="31" t="str">
        <f t="shared" si="5"/>
        <v>OP Zaměstnanost plus 2021+</v>
      </c>
      <c r="E178" s="34">
        <v>44256</v>
      </c>
      <c r="F178" s="34">
        <v>2958465</v>
      </c>
      <c r="G178" s="31" t="s">
        <v>853</v>
      </c>
      <c r="H178" s="31" t="s">
        <v>853</v>
      </c>
      <c r="I178" s="31" t="s">
        <v>853</v>
      </c>
      <c r="J178" s="34">
        <v>44278</v>
      </c>
      <c r="Q178" s="31" t="str">
        <f t="shared" si="4"/>
        <v>14400</v>
      </c>
    </row>
    <row r="179" spans="1:17" ht="15">
      <c r="A179" s="33">
        <v>14500</v>
      </c>
      <c r="B179" s="31">
        <v>1114500</v>
      </c>
      <c r="C179" s="31" t="s">
        <v>457</v>
      </c>
      <c r="D179" s="31" t="str">
        <f t="shared" si="5"/>
        <v>OP Doprava - ERDF 2021+</v>
      </c>
      <c r="E179" s="34">
        <v>44256</v>
      </c>
      <c r="F179" s="34">
        <v>2958465</v>
      </c>
      <c r="G179" s="31" t="s">
        <v>853</v>
      </c>
      <c r="H179" s="31" t="s">
        <v>853</v>
      </c>
      <c r="I179" s="31" t="s">
        <v>853</v>
      </c>
      <c r="J179" s="34">
        <v>44278</v>
      </c>
      <c r="Q179" s="31" t="str">
        <f t="shared" si="4"/>
        <v>14500</v>
      </c>
    </row>
    <row r="180" spans="1:17" ht="15">
      <c r="A180" s="33">
        <v>14600</v>
      </c>
      <c r="B180" s="31">
        <v>1114600</v>
      </c>
      <c r="C180" s="31" t="s">
        <v>458</v>
      </c>
      <c r="D180" s="31" t="str">
        <f t="shared" si="5"/>
        <v>OP Doprava - CF 2021+</v>
      </c>
      <c r="E180" s="34">
        <v>44256</v>
      </c>
      <c r="F180" s="34">
        <v>2958465</v>
      </c>
      <c r="G180" s="31" t="s">
        <v>853</v>
      </c>
      <c r="H180" s="31" t="s">
        <v>853</v>
      </c>
      <c r="I180" s="31" t="s">
        <v>853</v>
      </c>
      <c r="J180" s="34">
        <v>44278</v>
      </c>
      <c r="Q180" s="31" t="str">
        <f t="shared" si="4"/>
        <v>14600</v>
      </c>
    </row>
    <row r="181" spans="1:17" ht="15">
      <c r="A181" s="33">
        <v>14700</v>
      </c>
      <c r="B181" s="31">
        <v>1114700</v>
      </c>
      <c r="C181" s="31" t="s">
        <v>459</v>
      </c>
      <c r="D181" s="31" t="str">
        <f t="shared" si="5"/>
        <v>OP Životní prostředí - ERDF 2021+</v>
      </c>
      <c r="E181" s="34">
        <v>44256</v>
      </c>
      <c r="F181" s="34">
        <v>2958465</v>
      </c>
      <c r="G181" s="31" t="s">
        <v>853</v>
      </c>
      <c r="H181" s="31" t="s">
        <v>853</v>
      </c>
      <c r="I181" s="31" t="s">
        <v>853</v>
      </c>
      <c r="J181" s="34">
        <v>44278</v>
      </c>
      <c r="Q181" s="31" t="str">
        <f t="shared" si="4"/>
        <v>14700</v>
      </c>
    </row>
    <row r="182" spans="1:17" ht="15">
      <c r="A182" s="33">
        <v>14800</v>
      </c>
      <c r="B182" s="31">
        <v>1114800</v>
      </c>
      <c r="C182" s="31" t="s">
        <v>460</v>
      </c>
      <c r="D182" s="31" t="str">
        <f t="shared" si="5"/>
        <v>OP Životní prostředí - CF 2021+</v>
      </c>
      <c r="E182" s="34">
        <v>44256</v>
      </c>
      <c r="F182" s="34">
        <v>2958465</v>
      </c>
      <c r="G182" s="31" t="s">
        <v>853</v>
      </c>
      <c r="H182" s="31" t="s">
        <v>853</v>
      </c>
      <c r="I182" s="31" t="s">
        <v>853</v>
      </c>
      <c r="J182" s="34">
        <v>44278</v>
      </c>
      <c r="Q182" s="31" t="str">
        <f t="shared" si="4"/>
        <v>14800</v>
      </c>
    </row>
    <row r="183" spans="1:17" ht="15">
      <c r="A183" s="33">
        <v>14900</v>
      </c>
      <c r="B183" s="31">
        <v>1114900</v>
      </c>
      <c r="C183" s="31" t="s">
        <v>461</v>
      </c>
      <c r="D183" s="31" t="str">
        <f t="shared" si="5"/>
        <v>Integrovaný regionální operační program 2021+</v>
      </c>
      <c r="E183" s="34">
        <v>44256</v>
      </c>
      <c r="F183" s="34">
        <v>2958465</v>
      </c>
      <c r="G183" s="31" t="s">
        <v>853</v>
      </c>
      <c r="H183" s="31" t="s">
        <v>853</v>
      </c>
      <c r="I183" s="31" t="s">
        <v>853</v>
      </c>
      <c r="J183" s="34">
        <v>44279</v>
      </c>
      <c r="Q183" s="31" t="str">
        <f t="shared" si="4"/>
        <v>14900</v>
      </c>
    </row>
    <row r="184" spans="1:17" ht="15">
      <c r="A184" s="33">
        <v>15001</v>
      </c>
      <c r="B184" s="31">
        <v>1115001</v>
      </c>
      <c r="C184" s="31" t="s">
        <v>462</v>
      </c>
      <c r="D184" s="31" t="str">
        <f t="shared" si="5"/>
        <v>OP Technická pomoc - MMR 2021+</v>
      </c>
      <c r="E184" s="34">
        <v>44256</v>
      </c>
      <c r="F184" s="34">
        <v>2958465</v>
      </c>
      <c r="G184" s="31" t="s">
        <v>853</v>
      </c>
      <c r="H184" s="31" t="s">
        <v>853</v>
      </c>
      <c r="I184" s="31" t="s">
        <v>853</v>
      </c>
      <c r="J184" s="34">
        <v>44279</v>
      </c>
      <c r="Q184" s="31" t="str">
        <f t="shared" si="4"/>
        <v>15001</v>
      </c>
    </row>
    <row r="185" spans="1:17" ht="15">
      <c r="A185" s="33">
        <v>15002</v>
      </c>
      <c r="B185" s="31">
        <v>1115002</v>
      </c>
      <c r="C185" s="31" t="s">
        <v>463</v>
      </c>
      <c r="D185" s="31" t="str">
        <f t="shared" si="5"/>
        <v>OP Technická pomoc Auditní orgán 2021+</v>
      </c>
      <c r="E185" s="34">
        <v>44256</v>
      </c>
      <c r="F185" s="34">
        <v>2958465</v>
      </c>
      <c r="G185" s="31" t="s">
        <v>853</v>
      </c>
      <c r="H185" s="31" t="s">
        <v>853</v>
      </c>
      <c r="I185" s="31" t="s">
        <v>853</v>
      </c>
      <c r="J185" s="34">
        <v>44279</v>
      </c>
      <c r="Q185" s="31" t="str">
        <f t="shared" si="4"/>
        <v>15002</v>
      </c>
    </row>
    <row r="186" spans="1:17" ht="15">
      <c r="A186" s="33">
        <v>15003</v>
      </c>
      <c r="B186" s="31">
        <v>1115003</v>
      </c>
      <c r="C186" s="31" t="s">
        <v>464</v>
      </c>
      <c r="D186" s="31" t="str">
        <f t="shared" si="5"/>
        <v>OP Technická pomoc Platební orgán 2021+</v>
      </c>
      <c r="E186" s="34">
        <v>44256</v>
      </c>
      <c r="F186" s="34">
        <v>2958465</v>
      </c>
      <c r="G186" s="31" t="s">
        <v>853</v>
      </c>
      <c r="H186" s="31" t="s">
        <v>853</v>
      </c>
      <c r="I186" s="31" t="s">
        <v>853</v>
      </c>
      <c r="J186" s="34">
        <v>44279</v>
      </c>
      <c r="Q186" s="31" t="str">
        <f t="shared" si="4"/>
        <v>15003</v>
      </c>
    </row>
    <row r="187" spans="1:17" ht="15">
      <c r="A187" s="33">
        <v>15004</v>
      </c>
      <c r="B187" s="31">
        <v>1115004</v>
      </c>
      <c r="C187" s="31" t="s">
        <v>465</v>
      </c>
      <c r="D187" s="31" t="str">
        <f t="shared" si="5"/>
        <v>OP Technická pomoc CKB AFCOS 2021+</v>
      </c>
      <c r="E187" s="34">
        <v>44256</v>
      </c>
      <c r="F187" s="34">
        <v>2958465</v>
      </c>
      <c r="G187" s="31" t="s">
        <v>853</v>
      </c>
      <c r="H187" s="31" t="s">
        <v>853</v>
      </c>
      <c r="I187" s="31" t="s">
        <v>853</v>
      </c>
      <c r="J187" s="34">
        <v>44279</v>
      </c>
      <c r="Q187" s="31" t="str">
        <f t="shared" si="4"/>
        <v>15004</v>
      </c>
    </row>
    <row r="188" spans="1:17" ht="15">
      <c r="A188" s="33">
        <v>15005</v>
      </c>
      <c r="B188" s="31">
        <v>1115005</v>
      </c>
      <c r="C188" s="31" t="s">
        <v>466</v>
      </c>
      <c r="D188" s="31" t="str">
        <f t="shared" si="5"/>
        <v>OP Technická pomoc - Ostatní 2021+</v>
      </c>
      <c r="E188" s="34">
        <v>44256</v>
      </c>
      <c r="F188" s="34">
        <v>2958465</v>
      </c>
      <c r="G188" s="31" t="s">
        <v>853</v>
      </c>
      <c r="H188" s="31" t="s">
        <v>853</v>
      </c>
      <c r="I188" s="31" t="s">
        <v>853</v>
      </c>
      <c r="J188" s="34">
        <v>44279</v>
      </c>
      <c r="Q188" s="31" t="str">
        <f t="shared" si="4"/>
        <v>15005</v>
      </c>
    </row>
    <row r="189" spans="1:17" ht="15">
      <c r="A189" s="33">
        <v>15101</v>
      </c>
      <c r="B189" s="31">
        <v>1115101</v>
      </c>
      <c r="C189" s="31" t="s">
        <v>467</v>
      </c>
      <c r="D189" s="31" t="str">
        <f t="shared" si="5"/>
        <v>Programy přeshraniční spolupráce INTERREG VI-A TP 2021+</v>
      </c>
      <c r="E189" s="34">
        <v>44256</v>
      </c>
      <c r="F189" s="34">
        <v>2958465</v>
      </c>
      <c r="G189" s="31" t="s">
        <v>853</v>
      </c>
      <c r="H189" s="31" t="s">
        <v>853</v>
      </c>
      <c r="I189" s="31" t="s">
        <v>853</v>
      </c>
      <c r="J189" s="34">
        <v>44280</v>
      </c>
      <c r="Q189" s="31" t="str">
        <f t="shared" si="4"/>
        <v>15101</v>
      </c>
    </row>
    <row r="190" spans="1:17" ht="15">
      <c r="A190" s="33">
        <v>15102</v>
      </c>
      <c r="B190" s="31">
        <v>1115102</v>
      </c>
      <c r="C190" s="31" t="s">
        <v>468</v>
      </c>
      <c r="D190" s="31" t="str">
        <f t="shared" si="5"/>
        <v>Program přeshraniční spolupráce INTERREG VI-A ČR-Pl 2021+</v>
      </c>
      <c r="E190" s="34">
        <v>44256</v>
      </c>
      <c r="F190" s="34">
        <v>2958465</v>
      </c>
      <c r="G190" s="31" t="s">
        <v>853</v>
      </c>
      <c r="H190" s="31" t="s">
        <v>853</v>
      </c>
      <c r="I190" s="31" t="s">
        <v>853</v>
      </c>
      <c r="J190" s="34">
        <v>44280</v>
      </c>
      <c r="Q190" s="31" t="str">
        <f t="shared" si="4"/>
        <v>15102</v>
      </c>
    </row>
    <row r="191" spans="1:17" ht="15">
      <c r="A191" s="33">
        <v>15103</v>
      </c>
      <c r="B191" s="31">
        <v>1115103</v>
      </c>
      <c r="C191" s="31" t="s">
        <v>469</v>
      </c>
      <c r="D191" s="31" t="str">
        <f t="shared" si="5"/>
        <v>Program přeshraniční spolupráce INTERREG VI-A ČR-Sl 2021+</v>
      </c>
      <c r="E191" s="34">
        <v>44256</v>
      </c>
      <c r="F191" s="34">
        <v>2958465</v>
      </c>
      <c r="G191" s="31" t="s">
        <v>853</v>
      </c>
      <c r="H191" s="31" t="s">
        <v>853</v>
      </c>
      <c r="I191" s="31" t="s">
        <v>853</v>
      </c>
      <c r="J191" s="34">
        <v>44280</v>
      </c>
      <c r="Q191" s="31" t="str">
        <f t="shared" si="4"/>
        <v>15103</v>
      </c>
    </row>
    <row r="192" spans="1:17" ht="15">
      <c r="A192" s="33">
        <v>15104</v>
      </c>
      <c r="B192" s="31">
        <v>1115104</v>
      </c>
      <c r="C192" s="31" t="s">
        <v>470</v>
      </c>
      <c r="D192" s="31" t="str">
        <f t="shared" si="5"/>
        <v>Program přeshraniční spolupráce INTERREG VI-A ČR-Rk 2021+</v>
      </c>
      <c r="E192" s="34">
        <v>44256</v>
      </c>
      <c r="F192" s="34">
        <v>2958465</v>
      </c>
      <c r="G192" s="31" t="s">
        <v>853</v>
      </c>
      <c r="H192" s="31" t="s">
        <v>853</v>
      </c>
      <c r="I192" s="31" t="s">
        <v>853</v>
      </c>
      <c r="J192" s="34">
        <v>44280</v>
      </c>
      <c r="Q192" s="31" t="str">
        <f t="shared" si="4"/>
        <v>15104</v>
      </c>
    </row>
    <row r="193" spans="1:17" ht="15">
      <c r="A193" s="33">
        <v>15105</v>
      </c>
      <c r="B193" s="31">
        <v>1115105</v>
      </c>
      <c r="C193" s="31" t="s">
        <v>471</v>
      </c>
      <c r="D193" s="31" t="str">
        <f t="shared" si="5"/>
        <v>Program přeshraniční spolupráce INTERREG VI-A ČR-Bv 2021+</v>
      </c>
      <c r="E193" s="34">
        <v>44256</v>
      </c>
      <c r="F193" s="34">
        <v>2958465</v>
      </c>
      <c r="G193" s="31" t="s">
        <v>853</v>
      </c>
      <c r="H193" s="31" t="s">
        <v>853</v>
      </c>
      <c r="I193" s="31" t="s">
        <v>853</v>
      </c>
      <c r="J193" s="34">
        <v>44280</v>
      </c>
      <c r="Q193" s="31" t="str">
        <f t="shared" si="6" ref="Q193:Q256">RIGHT(B193,5)</f>
        <v>15105</v>
      </c>
    </row>
    <row r="194" spans="1:17" ht="15">
      <c r="A194" s="33">
        <v>15106</v>
      </c>
      <c r="B194" s="31">
        <v>1115106</v>
      </c>
      <c r="C194" s="31" t="s">
        <v>472</v>
      </c>
      <c r="D194" s="31" t="str">
        <f t="shared" si="7" ref="D194:D257">MID(C194,6,60)</f>
        <v>Program přeshraniční spolupráce INTERREG VI-A ČR-Ss 2021+</v>
      </c>
      <c r="E194" s="34">
        <v>44256</v>
      </c>
      <c r="F194" s="34">
        <v>2958465</v>
      </c>
      <c r="G194" s="31" t="s">
        <v>853</v>
      </c>
      <c r="H194" s="31" t="s">
        <v>853</v>
      </c>
      <c r="I194" s="31" t="s">
        <v>853</v>
      </c>
      <c r="J194" s="34">
        <v>44280</v>
      </c>
      <c r="Q194" s="31" t="str">
        <f t="shared" si="6"/>
        <v>15106</v>
      </c>
    </row>
    <row r="195" spans="1:17" ht="15">
      <c r="A195" s="33">
        <v>15201</v>
      </c>
      <c r="B195" s="31">
        <v>1115201</v>
      </c>
      <c r="C195" s="31" t="s">
        <v>473</v>
      </c>
      <c r="D195" s="31" t="str">
        <f t="shared" si="7"/>
        <v>Programy nadnárodní spolupráce - Technická pomoc 2021+</v>
      </c>
      <c r="E195" s="34">
        <v>44256</v>
      </c>
      <c r="F195" s="34">
        <v>2958465</v>
      </c>
      <c r="G195" s="31" t="s">
        <v>853</v>
      </c>
      <c r="H195" s="31" t="s">
        <v>853</v>
      </c>
      <c r="I195" s="31" t="s">
        <v>853</v>
      </c>
      <c r="J195" s="34">
        <v>44281</v>
      </c>
      <c r="Q195" s="31" t="str">
        <f t="shared" si="6"/>
        <v>15201</v>
      </c>
    </row>
    <row r="196" spans="1:17" ht="15">
      <c r="A196" s="33">
        <v>15202</v>
      </c>
      <c r="B196" s="31">
        <v>1115202</v>
      </c>
      <c r="C196" s="31" t="s">
        <v>474</v>
      </c>
      <c r="D196" s="31" t="str">
        <f t="shared" si="7"/>
        <v>Program nadnárodní spolupráce Central Europe 2021+</v>
      </c>
      <c r="E196" s="34">
        <v>44256</v>
      </c>
      <c r="F196" s="34">
        <v>2958465</v>
      </c>
      <c r="G196" s="31" t="s">
        <v>853</v>
      </c>
      <c r="H196" s="31" t="s">
        <v>853</v>
      </c>
      <c r="I196" s="31" t="s">
        <v>853</v>
      </c>
      <c r="J196" s="34">
        <v>44281</v>
      </c>
      <c r="Q196" s="31" t="str">
        <f t="shared" si="6"/>
        <v>15202</v>
      </c>
    </row>
    <row r="197" spans="1:17" ht="15">
      <c r="A197" s="33">
        <v>15203</v>
      </c>
      <c r="B197" s="31">
        <v>1115203</v>
      </c>
      <c r="C197" s="31" t="s">
        <v>475</v>
      </c>
      <c r="D197" s="31" t="str">
        <f t="shared" si="7"/>
        <v>Program nadnárodní spolupráce Danube 2021+</v>
      </c>
      <c r="E197" s="34">
        <v>44256</v>
      </c>
      <c r="F197" s="34">
        <v>2958465</v>
      </c>
      <c r="G197" s="31" t="s">
        <v>853</v>
      </c>
      <c r="H197" s="31" t="s">
        <v>853</v>
      </c>
      <c r="I197" s="31" t="s">
        <v>853</v>
      </c>
      <c r="J197" s="34">
        <v>44281</v>
      </c>
      <c r="Q197" s="31" t="str">
        <f t="shared" si="6"/>
        <v>15203</v>
      </c>
    </row>
    <row r="198" spans="1:17" ht="15">
      <c r="A198" s="33">
        <v>15300</v>
      </c>
      <c r="B198" s="31">
        <v>1115300</v>
      </c>
      <c r="C198" s="31" t="s">
        <v>476</v>
      </c>
      <c r="D198" s="31" t="str">
        <f t="shared" si="7"/>
        <v>Programy meziregionální spolupráce 2021+</v>
      </c>
      <c r="E198" s="34">
        <v>44256</v>
      </c>
      <c r="F198" s="34">
        <v>2958465</v>
      </c>
      <c r="G198" s="31" t="s">
        <v>853</v>
      </c>
      <c r="H198" s="31" t="s">
        <v>853</v>
      </c>
      <c r="I198" s="31" t="s">
        <v>853</v>
      </c>
      <c r="J198" s="34">
        <v>44281</v>
      </c>
      <c r="Q198" s="31" t="str">
        <f t="shared" si="6"/>
        <v>15300</v>
      </c>
    </row>
    <row r="199" spans="1:17" ht="15">
      <c r="A199" s="33">
        <v>15400</v>
      </c>
      <c r="B199" s="31">
        <v>1115400</v>
      </c>
      <c r="C199" s="31" t="s">
        <v>477</v>
      </c>
      <c r="D199" s="31" t="str">
        <f t="shared" si="7"/>
        <v>OP Azylového, migračního a integračního fondu (OP AMIF)</v>
      </c>
      <c r="E199" s="34">
        <v>44256</v>
      </c>
      <c r="F199" s="34">
        <v>2958465</v>
      </c>
      <c r="G199" s="31" t="s">
        <v>853</v>
      </c>
      <c r="H199" s="31" t="s">
        <v>853</v>
      </c>
      <c r="I199" s="31" t="s">
        <v>853</v>
      </c>
      <c r="J199" s="34">
        <v>44281</v>
      </c>
      <c r="Q199" s="31" t="str">
        <f t="shared" si="6"/>
        <v>15400</v>
      </c>
    </row>
    <row r="200" spans="1:17" ht="15">
      <c r="A200" s="33">
        <v>15500</v>
      </c>
      <c r="B200" s="31">
        <v>1115500</v>
      </c>
      <c r="C200" s="31" t="s">
        <v>478</v>
      </c>
      <c r="D200" s="31" t="str">
        <f t="shared" si="7"/>
        <v>OP Fondu pro vnitřní bezpečnost (OP ISF)</v>
      </c>
      <c r="E200" s="34">
        <v>44256</v>
      </c>
      <c r="F200" s="34">
        <v>2958465</v>
      </c>
      <c r="G200" s="31" t="s">
        <v>853</v>
      </c>
      <c r="H200" s="31" t="s">
        <v>853</v>
      </c>
      <c r="I200" s="31" t="s">
        <v>853</v>
      </c>
      <c r="J200" s="34">
        <v>44281</v>
      </c>
      <c r="Q200" s="31" t="str">
        <f t="shared" si="6"/>
        <v>15500</v>
      </c>
    </row>
    <row r="201" spans="1:17" ht="15">
      <c r="A201" s="33">
        <v>15600</v>
      </c>
      <c r="B201" s="31">
        <v>1115600</v>
      </c>
      <c r="C201" s="31" t="s">
        <v>479</v>
      </c>
      <c r="D201" s="31" t="str">
        <f t="shared" si="7"/>
        <v>OP Nástroje pro finanční podporu správy hranic a víz (OP BMV</v>
      </c>
      <c r="E201" s="34">
        <v>44256</v>
      </c>
      <c r="F201" s="34">
        <v>2958465</v>
      </c>
      <c r="G201" s="31" t="s">
        <v>853</v>
      </c>
      <c r="H201" s="31" t="s">
        <v>853</v>
      </c>
      <c r="I201" s="31" t="s">
        <v>853</v>
      </c>
      <c r="J201" s="34">
        <v>44281</v>
      </c>
      <c r="Q201" s="31" t="str">
        <f t="shared" si="6"/>
        <v>15600</v>
      </c>
    </row>
    <row r="202" spans="1:17" ht="15">
      <c r="A202" s="33">
        <v>16000</v>
      </c>
      <c r="B202" s="31">
        <v>1116000</v>
      </c>
      <c r="C202" s="31" t="s">
        <v>480</v>
      </c>
      <c r="D202" s="31" t="str">
        <f t="shared" si="7"/>
        <v>Strategický plán SZP - Rozvoj venkova 2023+</v>
      </c>
      <c r="E202" s="34">
        <v>44256</v>
      </c>
      <c r="F202" s="34">
        <v>2958465</v>
      </c>
      <c r="G202" s="31" t="s">
        <v>853</v>
      </c>
      <c r="H202" s="31" t="s">
        <v>853</v>
      </c>
      <c r="I202" s="31" t="s">
        <v>853</v>
      </c>
      <c r="J202" s="34">
        <v>44284</v>
      </c>
      <c r="K202" s="34">
        <v>45419</v>
      </c>
      <c r="Q202" s="31" t="str">
        <f t="shared" si="6"/>
        <v>16000</v>
      </c>
    </row>
    <row r="203" spans="1:17" ht="15">
      <c r="A203" s="33">
        <v>16100</v>
      </c>
      <c r="B203" s="31">
        <v>1116100</v>
      </c>
      <c r="C203" s="31" t="s">
        <v>481</v>
      </c>
      <c r="D203" s="31" t="str">
        <f t="shared" si="7"/>
        <v>Strategický plán SZP - Přímé platby 2023+</v>
      </c>
      <c r="E203" s="34">
        <v>44256</v>
      </c>
      <c r="F203" s="34">
        <v>2958465</v>
      </c>
      <c r="G203" s="31" t="s">
        <v>853</v>
      </c>
      <c r="H203" s="31" t="s">
        <v>853</v>
      </c>
      <c r="I203" s="31" t="s">
        <v>853</v>
      </c>
      <c r="J203" s="34">
        <v>44284</v>
      </c>
      <c r="K203" s="34">
        <v>45419</v>
      </c>
      <c r="Q203" s="31" t="str">
        <f t="shared" si="6"/>
        <v>16100</v>
      </c>
    </row>
    <row r="204" spans="1:17" ht="15">
      <c r="A204" s="33">
        <v>16201</v>
      </c>
      <c r="B204" s="31">
        <v>1116201</v>
      </c>
      <c r="C204" s="31" t="s">
        <v>482</v>
      </c>
      <c r="D204" s="31" t="str">
        <f t="shared" si="7"/>
        <v>Strategický plán SZP - SOT mimo včely 2023+</v>
      </c>
      <c r="E204" s="34">
        <v>44256</v>
      </c>
      <c r="F204" s="34">
        <v>2958465</v>
      </c>
      <c r="G204" s="31" t="s">
        <v>853</v>
      </c>
      <c r="H204" s="31" t="s">
        <v>853</v>
      </c>
      <c r="I204" s="31" t="s">
        <v>853</v>
      </c>
      <c r="J204" s="34">
        <v>44284</v>
      </c>
      <c r="K204" s="34">
        <v>45419</v>
      </c>
      <c r="Q204" s="31" t="str">
        <f t="shared" si="6"/>
        <v>16201</v>
      </c>
    </row>
    <row r="205" spans="1:17" ht="15">
      <c r="A205" s="33">
        <v>16202</v>
      </c>
      <c r="B205" s="31">
        <v>1116202</v>
      </c>
      <c r="C205" s="31" t="s">
        <v>483</v>
      </c>
      <c r="D205" s="31" t="str">
        <f t="shared" si="7"/>
        <v>Strategický plán SZP - SOT včely 2023+</v>
      </c>
      <c r="E205" s="34">
        <v>44256</v>
      </c>
      <c r="F205" s="34">
        <v>2958465</v>
      </c>
      <c r="G205" s="31" t="s">
        <v>853</v>
      </c>
      <c r="H205" s="31" t="s">
        <v>853</v>
      </c>
      <c r="I205" s="31" t="s">
        <v>853</v>
      </c>
      <c r="J205" s="34">
        <v>44284</v>
      </c>
      <c r="K205" s="34">
        <v>45419</v>
      </c>
      <c r="Q205" s="31" t="str">
        <f t="shared" si="6"/>
        <v>16202</v>
      </c>
    </row>
    <row r="206" spans="1:17" ht="15">
      <c r="A206" s="33">
        <v>16203</v>
      </c>
      <c r="B206" s="31">
        <v>1116203</v>
      </c>
      <c r="C206" s="31" t="s">
        <v>484</v>
      </c>
      <c r="D206" s="31" t="str">
        <f t="shared" si="7"/>
        <v>SOT - mimo Strategický plán 2023+</v>
      </c>
      <c r="E206" s="34">
        <v>44927</v>
      </c>
      <c r="F206" s="34">
        <v>2958465</v>
      </c>
      <c r="G206" s="31" t="s">
        <v>853</v>
      </c>
      <c r="H206" s="31" t="s">
        <v>853</v>
      </c>
      <c r="I206" s="31" t="s">
        <v>853</v>
      </c>
      <c r="J206" s="34">
        <v>45134</v>
      </c>
      <c r="K206" s="34">
        <v>45134</v>
      </c>
      <c r="Q206" s="31" t="str">
        <f t="shared" si="6"/>
        <v>16203</v>
      </c>
    </row>
    <row r="207" spans="1:17" ht="15">
      <c r="A207" s="33">
        <v>16300</v>
      </c>
      <c r="B207" s="31">
        <v>1116300</v>
      </c>
      <c r="C207" s="31" t="s">
        <v>558</v>
      </c>
      <c r="D207" s="31" t="str">
        <f t="shared" si="7"/>
        <v>Úvěrový nástroj pro veřejný sektor JTM - grantová část</v>
      </c>
      <c r="E207" s="34">
        <v>45566</v>
      </c>
      <c r="F207" s="34">
        <v>2958465</v>
      </c>
      <c r="G207" s="31" t="s">
        <v>853</v>
      </c>
      <c r="H207" s="31" t="s">
        <v>853</v>
      </c>
      <c r="I207" s="31" t="s">
        <v>853</v>
      </c>
      <c r="J207" s="34">
        <v>45590</v>
      </c>
      <c r="Q207" s="31" t="str">
        <f t="shared" si="6"/>
        <v>16300</v>
      </c>
    </row>
    <row r="208" spans="1:17" ht="15">
      <c r="A208" s="33">
        <v>16500</v>
      </c>
      <c r="B208" s="31">
        <v>1116500</v>
      </c>
      <c r="C208" s="31" t="s">
        <v>485</v>
      </c>
      <c r="D208" s="31" t="str">
        <f t="shared" si="7"/>
        <v>BAR - rezerva na vyrovnání se s důsledky Brexitu</v>
      </c>
      <c r="E208" s="34">
        <v>44713</v>
      </c>
      <c r="F208" s="34">
        <v>2958465</v>
      </c>
      <c r="G208" s="31" t="s">
        <v>853</v>
      </c>
      <c r="H208" s="31" t="s">
        <v>853</v>
      </c>
      <c r="I208" s="31" t="s">
        <v>853</v>
      </c>
      <c r="J208" s="34">
        <v>44729</v>
      </c>
      <c r="Q208" s="31" t="str">
        <f t="shared" si="6"/>
        <v>16500</v>
      </c>
    </row>
    <row r="209" spans="1:17" ht="15">
      <c r="A209" s="33">
        <v>16600</v>
      </c>
      <c r="B209" s="31">
        <v>1116600</v>
      </c>
      <c r="C209" s="31" t="s">
        <v>486</v>
      </c>
      <c r="D209" s="31" t="str">
        <f t="shared" si="7"/>
        <v>Horizont Evropa</v>
      </c>
      <c r="E209" s="34">
        <v>44256</v>
      </c>
      <c r="F209" s="34">
        <v>2958465</v>
      </c>
      <c r="G209" s="31" t="s">
        <v>853</v>
      </c>
      <c r="H209" s="31" t="s">
        <v>853</v>
      </c>
      <c r="I209" s="31" t="s">
        <v>853</v>
      </c>
      <c r="J209" s="34">
        <v>44284</v>
      </c>
      <c r="Q209" s="31" t="str">
        <f t="shared" si="6"/>
        <v>16600</v>
      </c>
    </row>
    <row r="210" spans="1:17" ht="15">
      <c r="A210" s="33">
        <v>16700</v>
      </c>
      <c r="B210" s="31">
        <v>1116700</v>
      </c>
      <c r="C210" s="31" t="s">
        <v>487</v>
      </c>
      <c r="D210" s="31" t="str">
        <f t="shared" si="7"/>
        <v>Program digitální Evropa</v>
      </c>
      <c r="E210" s="34">
        <v>44256</v>
      </c>
      <c r="F210" s="34">
        <v>2958465</v>
      </c>
      <c r="G210" s="31" t="s">
        <v>853</v>
      </c>
      <c r="H210" s="31" t="s">
        <v>853</v>
      </c>
      <c r="I210" s="31" t="s">
        <v>853</v>
      </c>
      <c r="J210" s="34">
        <v>44284</v>
      </c>
      <c r="Q210" s="31" t="str">
        <f t="shared" si="6"/>
        <v>16700</v>
      </c>
    </row>
    <row r="211" spans="1:17" ht="15">
      <c r="A211" s="33">
        <v>16801</v>
      </c>
      <c r="B211" s="31">
        <v>1116801</v>
      </c>
      <c r="C211" s="31" t="s">
        <v>488</v>
      </c>
      <c r="D211" s="31" t="str">
        <f t="shared" si="7"/>
        <v>Program pro jednotný trh - veterinární programy pro nákazy z</v>
      </c>
      <c r="E211" s="34">
        <v>44256</v>
      </c>
      <c r="F211" s="34">
        <v>2958465</v>
      </c>
      <c r="G211" s="31" t="s">
        <v>853</v>
      </c>
      <c r="H211" s="31" t="s">
        <v>853</v>
      </c>
      <c r="I211" s="31" t="s">
        <v>853</v>
      </c>
      <c r="J211" s="34">
        <v>44284</v>
      </c>
      <c r="Q211" s="31" t="str">
        <f t="shared" si="6"/>
        <v>16801</v>
      </c>
    </row>
    <row r="212" spans="1:17" ht="15">
      <c r="A212" s="33">
        <v>16802</v>
      </c>
      <c r="B212" s="31">
        <v>1116802</v>
      </c>
      <c r="C212" s="31" t="s">
        <v>489</v>
      </c>
      <c r="D212" s="31" t="str">
        <f t="shared" si="7"/>
        <v>Program pro jednotný trh - Statistický program ES 2021+</v>
      </c>
      <c r="E212" s="34">
        <v>44256</v>
      </c>
      <c r="F212" s="34">
        <v>2958465</v>
      </c>
      <c r="G212" s="31" t="s">
        <v>853</v>
      </c>
      <c r="H212" s="31" t="s">
        <v>853</v>
      </c>
      <c r="I212" s="31" t="s">
        <v>853</v>
      </c>
      <c r="J212" s="34">
        <v>44284</v>
      </c>
      <c r="Q212" s="31" t="str">
        <f t="shared" si="6"/>
        <v>16802</v>
      </c>
    </row>
    <row r="213" spans="1:17" ht="15">
      <c r="A213" s="33">
        <v>16803</v>
      </c>
      <c r="B213" s="31">
        <v>1116803</v>
      </c>
      <c r="C213" s="31" t="s">
        <v>490</v>
      </c>
      <c r="D213" s="31" t="str">
        <f t="shared" si="7"/>
        <v>Program pro jednotný trh - Cosme</v>
      </c>
      <c r="E213" s="34">
        <v>44896</v>
      </c>
      <c r="F213" s="34">
        <v>2958465</v>
      </c>
      <c r="G213" s="31" t="s">
        <v>853</v>
      </c>
      <c r="H213" s="31" t="s">
        <v>853</v>
      </c>
      <c r="I213" s="31" t="s">
        <v>853</v>
      </c>
      <c r="J213" s="34">
        <v>44935</v>
      </c>
      <c r="K213" s="34">
        <v>45419</v>
      </c>
      <c r="Q213" s="31" t="str">
        <f t="shared" si="6"/>
        <v>16803</v>
      </c>
    </row>
    <row r="214" spans="1:17" ht="15">
      <c r="A214" s="33">
        <v>16900</v>
      </c>
      <c r="B214" s="31">
        <v>1116900</v>
      </c>
      <c r="C214" s="31" t="s">
        <v>491</v>
      </c>
      <c r="D214" s="31" t="str">
        <f t="shared" si="7"/>
        <v>Nástroj pro propojení Evropy (CEF) 2021+</v>
      </c>
      <c r="E214" s="34">
        <v>44256</v>
      </c>
      <c r="F214" s="34">
        <v>2958465</v>
      </c>
      <c r="G214" s="31" t="s">
        <v>853</v>
      </c>
      <c r="H214" s="31" t="s">
        <v>853</v>
      </c>
      <c r="I214" s="31" t="s">
        <v>853</v>
      </c>
      <c r="J214" s="34">
        <v>44284</v>
      </c>
      <c r="Q214" s="31" t="str">
        <f t="shared" si="6"/>
        <v>16900</v>
      </c>
    </row>
    <row r="215" spans="1:17" ht="15">
      <c r="A215" s="33">
        <v>17000</v>
      </c>
      <c r="B215" s="31">
        <v>1117000</v>
      </c>
      <c r="C215" s="31" t="s">
        <v>492</v>
      </c>
      <c r="D215" s="31" t="str">
        <f t="shared" si="7"/>
        <v>Národní plán obnovy - Nástroj pro oživení a odolnosti (RRF)</v>
      </c>
      <c r="E215" s="34">
        <v>44075</v>
      </c>
      <c r="F215" s="34">
        <v>2958465</v>
      </c>
      <c r="G215" s="31" t="s">
        <v>853</v>
      </c>
      <c r="H215" s="31" t="s">
        <v>853</v>
      </c>
      <c r="I215" s="31" t="s">
        <v>853</v>
      </c>
      <c r="J215" s="34">
        <v>44081</v>
      </c>
      <c r="K215" s="34">
        <v>44376</v>
      </c>
      <c r="Q215" s="31" t="str">
        <f t="shared" si="6"/>
        <v>17000</v>
      </c>
    </row>
    <row r="216" spans="1:17" ht="15">
      <c r="A216" s="33">
        <v>17011</v>
      </c>
      <c r="B216" s="31">
        <v>1117011</v>
      </c>
      <c r="C216" s="31" t="s">
        <v>493</v>
      </c>
      <c r="D216" s="31" t="str">
        <f t="shared" si="7"/>
        <v>NPO - grant Digitální služby občanům a firmám</v>
      </c>
      <c r="E216" s="34">
        <v>44348</v>
      </c>
      <c r="F216" s="34">
        <v>2958465</v>
      </c>
      <c r="G216" s="31" t="s">
        <v>853</v>
      </c>
      <c r="H216" s="31" t="s">
        <v>853</v>
      </c>
      <c r="I216" s="31" t="s">
        <v>853</v>
      </c>
      <c r="J216" s="34">
        <v>44361</v>
      </c>
      <c r="K216" s="34">
        <v>45166</v>
      </c>
      <c r="Q216" s="31" t="str">
        <f t="shared" si="6"/>
        <v>17011</v>
      </c>
    </row>
    <row r="217" spans="1:17" ht="15">
      <c r="A217" s="33">
        <v>17012</v>
      </c>
      <c r="B217" s="31">
        <v>1117012</v>
      </c>
      <c r="C217" s="31" t="s">
        <v>494</v>
      </c>
      <c r="D217" s="31" t="str">
        <f t="shared" si="7"/>
        <v>NPO - grant Digitální systémy veřejné správy</v>
      </c>
      <c r="E217" s="34">
        <v>44348</v>
      </c>
      <c r="F217" s="34">
        <v>2958465</v>
      </c>
      <c r="G217" s="31" t="s">
        <v>853</v>
      </c>
      <c r="H217" s="31" t="s">
        <v>853</v>
      </c>
      <c r="I217" s="31" t="s">
        <v>853</v>
      </c>
      <c r="J217" s="34">
        <v>44361</v>
      </c>
      <c r="K217" s="34">
        <v>45166</v>
      </c>
      <c r="Q217" s="31" t="str">
        <f t="shared" si="6"/>
        <v>17012</v>
      </c>
    </row>
    <row r="218" spans="1:17" ht="15">
      <c r="A218" s="33">
        <v>17013</v>
      </c>
      <c r="B218" s="31">
        <v>1117013</v>
      </c>
      <c r="C218" s="31" t="s">
        <v>495</v>
      </c>
      <c r="D218" s="31" t="str">
        <f t="shared" si="7"/>
        <v>NPO Digitální vysokokapacitní sítě</v>
      </c>
      <c r="E218" s="34">
        <v>44348</v>
      </c>
      <c r="F218" s="34">
        <v>2958465</v>
      </c>
      <c r="G218" s="31" t="s">
        <v>853</v>
      </c>
      <c r="H218" s="31" t="s">
        <v>853</v>
      </c>
      <c r="I218" s="31" t="s">
        <v>853</v>
      </c>
      <c r="J218" s="34">
        <v>44361</v>
      </c>
      <c r="K218" s="34">
        <v>45106</v>
      </c>
      <c r="Q218" s="31" t="str">
        <f t="shared" si="6"/>
        <v>17013</v>
      </c>
    </row>
    <row r="219" spans="1:17" ht="15">
      <c r="A219" s="33">
        <v>17014</v>
      </c>
      <c r="B219" s="31">
        <v>1117014</v>
      </c>
      <c r="C219" s="31" t="s">
        <v>496</v>
      </c>
      <c r="D219" s="31" t="str">
        <f t="shared" si="7"/>
        <v>NPO - grant Digitální ekonomika a společnost, inovativní sta</v>
      </c>
      <c r="E219" s="34">
        <v>44348</v>
      </c>
      <c r="F219" s="34">
        <v>2958465</v>
      </c>
      <c r="G219" s="31" t="s">
        <v>853</v>
      </c>
      <c r="H219" s="31" t="s">
        <v>853</v>
      </c>
      <c r="I219" s="31" t="s">
        <v>853</v>
      </c>
      <c r="J219" s="34">
        <v>44361</v>
      </c>
      <c r="K219" s="34">
        <v>45166</v>
      </c>
      <c r="Q219" s="31" t="str">
        <f t="shared" si="6"/>
        <v>17014</v>
      </c>
    </row>
    <row r="220" spans="1:17" ht="15">
      <c r="A220" s="33">
        <v>17015</v>
      </c>
      <c r="B220" s="31">
        <v>1117015</v>
      </c>
      <c r="C220" s="31" t="s">
        <v>497</v>
      </c>
      <c r="D220" s="31" t="str">
        <f t="shared" si="7"/>
        <v>NPO - grant Digitální transformace podniků</v>
      </c>
      <c r="E220" s="34">
        <v>44348</v>
      </c>
      <c r="F220" s="34">
        <v>2958465</v>
      </c>
      <c r="G220" s="31" t="s">
        <v>853</v>
      </c>
      <c r="H220" s="31" t="s">
        <v>853</v>
      </c>
      <c r="I220" s="31" t="s">
        <v>853</v>
      </c>
      <c r="J220" s="34">
        <v>44362</v>
      </c>
      <c r="K220" s="34">
        <v>45166</v>
      </c>
      <c r="Q220" s="31" t="str">
        <f t="shared" si="6"/>
        <v>17015</v>
      </c>
    </row>
    <row r="221" spans="1:17" ht="15">
      <c r="A221" s="33">
        <v>17016</v>
      </c>
      <c r="B221" s="31">
        <v>1117016</v>
      </c>
      <c r="C221" s="31" t="s">
        <v>498</v>
      </c>
      <c r="D221" s="31" t="str">
        <f t="shared" si="7"/>
        <v>NPO Zrychlení a digitalizace stavebního řízení</v>
      </c>
      <c r="E221" s="34">
        <v>44348</v>
      </c>
      <c r="F221" s="34">
        <v>2958465</v>
      </c>
      <c r="G221" s="31" t="s">
        <v>853</v>
      </c>
      <c r="H221" s="31" t="s">
        <v>853</v>
      </c>
      <c r="I221" s="31" t="s">
        <v>853</v>
      </c>
      <c r="J221" s="34">
        <v>44362</v>
      </c>
      <c r="K221" s="34">
        <v>44376</v>
      </c>
      <c r="Q221" s="31" t="str">
        <f t="shared" si="6"/>
        <v>17016</v>
      </c>
    </row>
    <row r="222" spans="1:17" ht="15">
      <c r="A222" s="33">
        <v>17017</v>
      </c>
      <c r="B222" s="31">
        <v>1117017</v>
      </c>
      <c r="C222" s="31" t="s">
        <v>499</v>
      </c>
      <c r="D222" s="31" t="str">
        <f t="shared" si="7"/>
        <v>NPO Digitální transformace veřejné správy</v>
      </c>
      <c r="E222" s="34">
        <v>45108</v>
      </c>
      <c r="F222" s="34">
        <v>2958465</v>
      </c>
      <c r="G222" s="31" t="s">
        <v>853</v>
      </c>
      <c r="H222" s="31" t="s">
        <v>853</v>
      </c>
      <c r="I222" s="31" t="s">
        <v>853</v>
      </c>
      <c r="J222" s="34">
        <v>45106</v>
      </c>
      <c r="K222" s="34">
        <v>45232</v>
      </c>
      <c r="Q222" s="31" t="str">
        <f t="shared" si="6"/>
        <v>17017</v>
      </c>
    </row>
    <row r="223" spans="1:17" ht="15">
      <c r="A223" s="33">
        <v>17020</v>
      </c>
      <c r="B223" s="31">
        <v>1117020</v>
      </c>
      <c r="C223" s="31" t="s">
        <v>500</v>
      </c>
      <c r="D223" s="31" t="str">
        <f t="shared" si="7"/>
        <v>NPO - grant Dostupné bydlení komponenta 2.10</v>
      </c>
      <c r="E223" s="34">
        <v>45183</v>
      </c>
      <c r="F223" s="34">
        <v>2958465</v>
      </c>
      <c r="G223" s="31" t="s">
        <v>853</v>
      </c>
      <c r="H223" s="31" t="s">
        <v>853</v>
      </c>
      <c r="I223" s="31" t="s">
        <v>853</v>
      </c>
      <c r="J223" s="34">
        <v>45183</v>
      </c>
      <c r="K223" s="34">
        <v>45232</v>
      </c>
      <c r="Q223" s="31" t="str">
        <f t="shared" si="6"/>
        <v>17020</v>
      </c>
    </row>
    <row r="224" spans="1:17" ht="15">
      <c r="A224" s="33">
        <v>17021</v>
      </c>
      <c r="B224" s="31">
        <v>1117021</v>
      </c>
      <c r="C224" s="31" t="s">
        <v>501</v>
      </c>
      <c r="D224" s="31" t="str">
        <f t="shared" si="7"/>
        <v>NPO Udržitelná doprava</v>
      </c>
      <c r="E224" s="34">
        <v>44348</v>
      </c>
      <c r="F224" s="34">
        <v>2958465</v>
      </c>
      <c r="G224" s="31" t="s">
        <v>853</v>
      </c>
      <c r="H224" s="31" t="s">
        <v>853</v>
      </c>
      <c r="I224" s="31" t="s">
        <v>853</v>
      </c>
      <c r="J224" s="34">
        <v>44363</v>
      </c>
      <c r="K224" s="34">
        <v>45106</v>
      </c>
      <c r="Q224" s="31" t="str">
        <f t="shared" si="6"/>
        <v>17021</v>
      </c>
    </row>
    <row r="225" spans="1:17" ht="15">
      <c r="A225" s="33">
        <v>17022</v>
      </c>
      <c r="B225" s="31">
        <v>1117022</v>
      </c>
      <c r="C225" s="31" t="s">
        <v>502</v>
      </c>
      <c r="D225" s="31" t="str">
        <f t="shared" si="7"/>
        <v>NPO Snižování spotřeby energie ve veřejném sektoru</v>
      </c>
      <c r="E225" s="34">
        <v>44348</v>
      </c>
      <c r="F225" s="34">
        <v>2958465</v>
      </c>
      <c r="G225" s="31" t="s">
        <v>853</v>
      </c>
      <c r="H225" s="31" t="s">
        <v>853</v>
      </c>
      <c r="I225" s="31" t="s">
        <v>853</v>
      </c>
      <c r="J225" s="34">
        <v>44363</v>
      </c>
      <c r="K225" s="34">
        <v>45106</v>
      </c>
      <c r="Q225" s="31" t="str">
        <f t="shared" si="6"/>
        <v>17022</v>
      </c>
    </row>
    <row r="226" spans="1:17" ht="15">
      <c r="A226" s="33">
        <v>17023</v>
      </c>
      <c r="B226" s="31">
        <v>1117023</v>
      </c>
      <c r="C226" s="31" t="s">
        <v>503</v>
      </c>
      <c r="D226" s="31" t="str">
        <f t="shared" si="7"/>
        <v>NPO Přechod na čistší zdroje energie</v>
      </c>
      <c r="E226" s="34">
        <v>44348</v>
      </c>
      <c r="F226" s="34">
        <v>2958465</v>
      </c>
      <c r="G226" s="31" t="s">
        <v>853</v>
      </c>
      <c r="H226" s="31" t="s">
        <v>853</v>
      </c>
      <c r="I226" s="31" t="s">
        <v>853</v>
      </c>
      <c r="J226" s="34">
        <v>44363</v>
      </c>
      <c r="Q226" s="31" t="str">
        <f t="shared" si="6"/>
        <v>17023</v>
      </c>
    </row>
    <row r="227" spans="1:17" ht="15">
      <c r="A227" s="33">
        <v>17024</v>
      </c>
      <c r="B227" s="31">
        <v>1117024</v>
      </c>
      <c r="C227" s="31" t="s">
        <v>504</v>
      </c>
      <c r="D227" s="31" t="str">
        <f t="shared" si="7"/>
        <v>NPO Čistá mobilita</v>
      </c>
      <c r="E227" s="34">
        <v>44348</v>
      </c>
      <c r="F227" s="34">
        <v>2958465</v>
      </c>
      <c r="G227" s="31" t="s">
        <v>853</v>
      </c>
      <c r="H227" s="31" t="s">
        <v>853</v>
      </c>
      <c r="I227" s="31" t="s">
        <v>853</v>
      </c>
      <c r="J227" s="34">
        <v>44363</v>
      </c>
      <c r="K227" s="34">
        <v>45166</v>
      </c>
      <c r="Q227" s="31" t="str">
        <f t="shared" si="6"/>
        <v>17024</v>
      </c>
    </row>
    <row r="228" spans="1:17" ht="15">
      <c r="A228" s="33">
        <v>17025</v>
      </c>
      <c r="B228" s="31">
        <v>1117025</v>
      </c>
      <c r="C228" s="31" t="s">
        <v>505</v>
      </c>
      <c r="D228" s="31" t="str">
        <f t="shared" si="7"/>
        <v>NPO Renovace budov a ochrana ovzduší</v>
      </c>
      <c r="E228" s="34">
        <v>44348</v>
      </c>
      <c r="F228" s="34">
        <v>2958465</v>
      </c>
      <c r="G228" s="31" t="s">
        <v>853</v>
      </c>
      <c r="H228" s="31" t="s">
        <v>853</v>
      </c>
      <c r="I228" s="31" t="s">
        <v>853</v>
      </c>
      <c r="J228" s="34">
        <v>44364</v>
      </c>
      <c r="Q228" s="31" t="str">
        <f t="shared" si="6"/>
        <v>17025</v>
      </c>
    </row>
    <row r="229" spans="1:17" ht="15">
      <c r="A229" s="33">
        <v>17026</v>
      </c>
      <c r="B229" s="31">
        <v>1117026</v>
      </c>
      <c r="C229" s="31" t="s">
        <v>506</v>
      </c>
      <c r="D229" s="31" t="str">
        <f t="shared" si="7"/>
        <v>NPO Ochrana přírody a adaptace na změnu klimatu</v>
      </c>
      <c r="E229" s="34">
        <v>44348</v>
      </c>
      <c r="F229" s="34">
        <v>2958465</v>
      </c>
      <c r="G229" s="31" t="s">
        <v>853</v>
      </c>
      <c r="H229" s="31" t="s">
        <v>853</v>
      </c>
      <c r="I229" s="31" t="s">
        <v>853</v>
      </c>
      <c r="J229" s="34">
        <v>44364</v>
      </c>
      <c r="K229" s="34">
        <v>45166</v>
      </c>
      <c r="Q229" s="31" t="str">
        <f t="shared" si="6"/>
        <v>17026</v>
      </c>
    </row>
    <row r="230" spans="1:17" ht="15">
      <c r="A230" s="33">
        <v>17027</v>
      </c>
      <c r="B230" s="31">
        <v>1117027</v>
      </c>
      <c r="C230" s="31" t="s">
        <v>507</v>
      </c>
      <c r="D230" s="31" t="str">
        <f t="shared" si="7"/>
        <v>NPO Cirkulární ekonomika, recyklace a průmyslová voda</v>
      </c>
      <c r="E230" s="34">
        <v>44348</v>
      </c>
      <c r="F230" s="34">
        <v>2958465</v>
      </c>
      <c r="G230" s="31" t="s">
        <v>853</v>
      </c>
      <c r="H230" s="31" t="s">
        <v>853</v>
      </c>
      <c r="I230" s="31" t="s">
        <v>853</v>
      </c>
      <c r="J230" s="34">
        <v>44364</v>
      </c>
      <c r="K230" s="34">
        <v>45232</v>
      </c>
      <c r="Q230" s="31" t="str">
        <f t="shared" si="6"/>
        <v>17027</v>
      </c>
    </row>
    <row r="231" spans="1:17" ht="15">
      <c r="A231" s="33">
        <v>17028</v>
      </c>
      <c r="B231" s="31">
        <v>1117028</v>
      </c>
      <c r="C231" s="31" t="s">
        <v>508</v>
      </c>
      <c r="D231" s="31" t="str">
        <f t="shared" si="7"/>
        <v>NPO Revitalizace území se starou stavební zátěží</v>
      </c>
      <c r="E231" s="34">
        <v>44348</v>
      </c>
      <c r="F231" s="34">
        <v>2958465</v>
      </c>
      <c r="G231" s="31" t="s">
        <v>853</v>
      </c>
      <c r="H231" s="31" t="s">
        <v>853</v>
      </c>
      <c r="I231" s="31" t="s">
        <v>853</v>
      </c>
      <c r="J231" s="34">
        <v>44364</v>
      </c>
      <c r="Q231" s="31" t="str">
        <f t="shared" si="6"/>
        <v>17028</v>
      </c>
    </row>
    <row r="232" spans="1:17" ht="15">
      <c r="A232" s="33">
        <v>17029</v>
      </c>
      <c r="B232" s="31">
        <v>1117029</v>
      </c>
      <c r="C232" s="31" t="s">
        <v>509</v>
      </c>
      <c r="D232" s="31" t="str">
        <f t="shared" si="7"/>
        <v>NPO Podpora biodiverzity a boj se suchem</v>
      </c>
      <c r="E232" s="34">
        <v>44348</v>
      </c>
      <c r="F232" s="34">
        <v>2958465</v>
      </c>
      <c r="G232" s="31" t="s">
        <v>853</v>
      </c>
      <c r="H232" s="31" t="s">
        <v>853</v>
      </c>
      <c r="I232" s="31" t="s">
        <v>853</v>
      </c>
      <c r="J232" s="34">
        <v>44364</v>
      </c>
      <c r="Q232" s="31" t="str">
        <f t="shared" si="6"/>
        <v>17029</v>
      </c>
    </row>
    <row r="233" spans="1:17" ht="15">
      <c r="A233" s="33">
        <v>17031</v>
      </c>
      <c r="B233" s="31">
        <v>1117031</v>
      </c>
      <c r="C233" s="31" t="s">
        <v>510</v>
      </c>
      <c r="D233" s="31" t="str">
        <f t="shared" si="7"/>
        <v>NPO Inovace ve vzdělávání v kontextu digitalizace</v>
      </c>
      <c r="E233" s="34">
        <v>44348</v>
      </c>
      <c r="F233" s="34">
        <v>2958465</v>
      </c>
      <c r="G233" s="31" t="s">
        <v>853</v>
      </c>
      <c r="H233" s="31" t="s">
        <v>853</v>
      </c>
      <c r="I233" s="31" t="s">
        <v>853</v>
      </c>
      <c r="J233" s="34">
        <v>44365</v>
      </c>
      <c r="Q233" s="31" t="str">
        <f t="shared" si="6"/>
        <v>17031</v>
      </c>
    </row>
    <row r="234" spans="1:17" ht="15">
      <c r="A234" s="33">
        <v>17032</v>
      </c>
      <c r="B234" s="31">
        <v>1117032</v>
      </c>
      <c r="C234" s="31" t="s">
        <v>511</v>
      </c>
      <c r="D234" s="31" t="str">
        <f t="shared" si="7"/>
        <v>NPO Adaptace školních programů</v>
      </c>
      <c r="E234" s="34">
        <v>44348</v>
      </c>
      <c r="F234" s="34">
        <v>2958465</v>
      </c>
      <c r="G234" s="31" t="s">
        <v>853</v>
      </c>
      <c r="H234" s="31" t="s">
        <v>853</v>
      </c>
      <c r="I234" s="31" t="s">
        <v>853</v>
      </c>
      <c r="J234" s="34">
        <v>44365</v>
      </c>
      <c r="K234" s="34">
        <v>45232</v>
      </c>
      <c r="Q234" s="31" t="str">
        <f t="shared" si="6"/>
        <v>17032</v>
      </c>
    </row>
    <row r="235" spans="1:17" ht="15">
      <c r="A235" s="33">
        <v>17033</v>
      </c>
      <c r="B235" s="31">
        <v>1117033</v>
      </c>
      <c r="C235" s="31" t="s">
        <v>512</v>
      </c>
      <c r="D235" s="31" t="str">
        <f t="shared" si="7"/>
        <v>NPO Modernizace služeb zaměstnanosti a rozvoj trhu práce</v>
      </c>
      <c r="E235" s="34">
        <v>44348</v>
      </c>
      <c r="F235" s="34">
        <v>2958465</v>
      </c>
      <c r="G235" s="31" t="s">
        <v>853</v>
      </c>
      <c r="H235" s="31" t="s">
        <v>853</v>
      </c>
      <c r="I235" s="31" t="s">
        <v>853</v>
      </c>
      <c r="J235" s="34">
        <v>44375</v>
      </c>
      <c r="Q235" s="31" t="str">
        <f t="shared" si="6"/>
        <v>17033</v>
      </c>
    </row>
    <row r="236" spans="1:17" ht="15">
      <c r="A236" s="33">
        <v>17041</v>
      </c>
      <c r="B236" s="31">
        <v>1117041</v>
      </c>
      <c r="C236" s="31" t="s">
        <v>513</v>
      </c>
      <c r="D236" s="31" t="str">
        <f t="shared" si="7"/>
        <v>NPO Systémová podpora veřejných investic</v>
      </c>
      <c r="E236" s="34">
        <v>44348</v>
      </c>
      <c r="F236" s="34">
        <v>2958465</v>
      </c>
      <c r="G236" s="31" t="s">
        <v>853</v>
      </c>
      <c r="H236" s="31" t="s">
        <v>853</v>
      </c>
      <c r="I236" s="31" t="s">
        <v>853</v>
      </c>
      <c r="J236" s="34">
        <v>44375</v>
      </c>
      <c r="Q236" s="31" t="str">
        <f t="shared" si="6"/>
        <v>17041</v>
      </c>
    </row>
    <row r="237" spans="1:17" ht="15">
      <c r="A237" s="33">
        <v>17042</v>
      </c>
      <c r="B237" s="31">
        <v>1117042</v>
      </c>
      <c r="C237" s="31" t="s">
        <v>514</v>
      </c>
      <c r="D237" s="31" t="str">
        <f t="shared" si="7"/>
        <v>NPO Nové kvazikapitálové nástroje na podporu podnikání, rozv</v>
      </c>
      <c r="E237" s="34">
        <v>44348</v>
      </c>
      <c r="F237" s="34">
        <v>2958465</v>
      </c>
      <c r="G237" s="31" t="s">
        <v>853</v>
      </c>
      <c r="H237" s="31" t="s">
        <v>853</v>
      </c>
      <c r="I237" s="31" t="s">
        <v>853</v>
      </c>
      <c r="J237" s="34">
        <v>44375</v>
      </c>
      <c r="Q237" s="31" t="str">
        <f t="shared" si="6"/>
        <v>17042</v>
      </c>
    </row>
    <row r="238" spans="1:17" ht="15">
      <c r="A238" s="33">
        <v>17043</v>
      </c>
      <c r="B238" s="31">
        <v>1117043</v>
      </c>
      <c r="C238" s="31" t="s">
        <v>515</v>
      </c>
      <c r="D238" s="31" t="str">
        <f t="shared" si="7"/>
        <v>NPO Protikorupční reformy</v>
      </c>
      <c r="E238" s="34">
        <v>44348</v>
      </c>
      <c r="F238" s="34">
        <v>2958465</v>
      </c>
      <c r="G238" s="31" t="s">
        <v>853</v>
      </c>
      <c r="H238" s="31" t="s">
        <v>853</v>
      </c>
      <c r="I238" s="31" t="s">
        <v>853</v>
      </c>
      <c r="J238" s="34">
        <v>44375</v>
      </c>
      <c r="K238" s="34">
        <v>45106</v>
      </c>
      <c r="Q238" s="31" t="str">
        <f t="shared" si="6"/>
        <v>17043</v>
      </c>
    </row>
    <row r="239" spans="1:17" ht="15">
      <c r="A239" s="33">
        <v>17044</v>
      </c>
      <c r="B239" s="31">
        <v>1117044</v>
      </c>
      <c r="C239" s="31" t="s">
        <v>516</v>
      </c>
      <c r="D239" s="31" t="str">
        <f t="shared" si="7"/>
        <v>NPO Zvýšení efektivity výkonu veřejné správy</v>
      </c>
      <c r="E239" s="34">
        <v>44348</v>
      </c>
      <c r="F239" s="34">
        <v>2958465</v>
      </c>
      <c r="G239" s="31" t="s">
        <v>853</v>
      </c>
      <c r="H239" s="31" t="s">
        <v>853</v>
      </c>
      <c r="I239" s="31" t="s">
        <v>853</v>
      </c>
      <c r="J239" s="34">
        <v>44375</v>
      </c>
      <c r="Q239" s="31" t="str">
        <f t="shared" si="6"/>
        <v>17044</v>
      </c>
    </row>
    <row r="240" spans="1:17" ht="15">
      <c r="A240" s="33">
        <v>17045</v>
      </c>
      <c r="B240" s="31">
        <v>1117045</v>
      </c>
      <c r="C240" s="31" t="s">
        <v>517</v>
      </c>
      <c r="D240" s="31" t="str">
        <f t="shared" si="7"/>
        <v>NPO Rozvoj kulturního a kreativního odvětví</v>
      </c>
      <c r="E240" s="34">
        <v>44348</v>
      </c>
      <c r="F240" s="34">
        <v>2958465</v>
      </c>
      <c r="G240" s="31" t="s">
        <v>853</v>
      </c>
      <c r="H240" s="31" t="s">
        <v>853</v>
      </c>
      <c r="I240" s="31" t="s">
        <v>853</v>
      </c>
      <c r="J240" s="34">
        <v>44375</v>
      </c>
      <c r="K240" s="34">
        <v>45232</v>
      </c>
      <c r="Q240" s="31" t="str">
        <f t="shared" si="6"/>
        <v>17045</v>
      </c>
    </row>
    <row r="241" spans="1:17" ht="15">
      <c r="A241" s="33">
        <v>17051</v>
      </c>
      <c r="B241" s="31">
        <v>1117051</v>
      </c>
      <c r="C241" s="31" t="s">
        <v>518</v>
      </c>
      <c r="D241" s="31" t="str">
        <f t="shared" si="7"/>
        <v>NPO Excelentní výzkum a vývoj ve zdravotnictví</v>
      </c>
      <c r="E241" s="34">
        <v>44348</v>
      </c>
      <c r="F241" s="34">
        <v>2958465</v>
      </c>
      <c r="G241" s="31" t="s">
        <v>853</v>
      </c>
      <c r="H241" s="31" t="s">
        <v>853</v>
      </c>
      <c r="I241" s="31" t="s">
        <v>853</v>
      </c>
      <c r="J241" s="34">
        <v>44376</v>
      </c>
      <c r="K241" s="34">
        <v>45166</v>
      </c>
      <c r="Q241" s="31" t="str">
        <f t="shared" si="6"/>
        <v>17051</v>
      </c>
    </row>
    <row r="242" spans="1:17" ht="15">
      <c r="A242" s="33">
        <v>17052</v>
      </c>
      <c r="B242" s="31">
        <v>1117052</v>
      </c>
      <c r="C242" s="31" t="s">
        <v>519</v>
      </c>
      <c r="D242" s="31" t="str">
        <f t="shared" si="7"/>
        <v>NPO Podpora výzkumu a vývoje v podnicích a zavádění inovací </v>
      </c>
      <c r="E242" s="34">
        <v>44348</v>
      </c>
      <c r="F242" s="34">
        <v>2958465</v>
      </c>
      <c r="G242" s="31" t="s">
        <v>853</v>
      </c>
      <c r="H242" s="31" t="s">
        <v>853</v>
      </c>
      <c r="I242" s="31" t="s">
        <v>853</v>
      </c>
      <c r="J242" s="34">
        <v>44376</v>
      </c>
      <c r="Q242" s="31" t="str">
        <f t="shared" si="6"/>
        <v>17052</v>
      </c>
    </row>
    <row r="243" spans="1:17" ht="15">
      <c r="A243" s="33">
        <v>17053</v>
      </c>
      <c r="B243" s="31">
        <v>1117053</v>
      </c>
      <c r="C243" s="31" t="s">
        <v>520</v>
      </c>
      <c r="D243" s="31" t="str">
        <f t="shared" si="7"/>
        <v>NPO Strategicky řízený a mezinárodně konkurenceschopný ekosy</v>
      </c>
      <c r="E243" s="34">
        <v>45108</v>
      </c>
      <c r="F243" s="34">
        <v>2958465</v>
      </c>
      <c r="G243" s="31" t="s">
        <v>853</v>
      </c>
      <c r="H243" s="31" t="s">
        <v>853</v>
      </c>
      <c r="I243" s="31" t="s">
        <v>853</v>
      </c>
      <c r="J243" s="34">
        <v>45106</v>
      </c>
      <c r="Q243" s="31" t="str">
        <f t="shared" si="6"/>
        <v>17053</v>
      </c>
    </row>
    <row r="244" spans="1:17" ht="15">
      <c r="A244" s="33">
        <v>17061</v>
      </c>
      <c r="B244" s="31">
        <v>1117061</v>
      </c>
      <c r="C244" s="31" t="s">
        <v>521</v>
      </c>
      <c r="D244" s="31" t="str">
        <f t="shared" si="7"/>
        <v>NPO Zvýšení odolnosti systému zdravotní péče</v>
      </c>
      <c r="E244" s="34">
        <v>44348</v>
      </c>
      <c r="F244" s="34">
        <v>2958465</v>
      </c>
      <c r="G244" s="31" t="s">
        <v>853</v>
      </c>
      <c r="H244" s="31" t="s">
        <v>853</v>
      </c>
      <c r="I244" s="31" t="s">
        <v>853</v>
      </c>
      <c r="J244" s="34">
        <v>44376</v>
      </c>
      <c r="Q244" s="31" t="str">
        <f t="shared" si="6"/>
        <v>17061</v>
      </c>
    </row>
    <row r="245" spans="1:17" ht="15">
      <c r="A245" s="33">
        <v>17062</v>
      </c>
      <c r="B245" s="31">
        <v>1117062</v>
      </c>
      <c r="C245" s="31" t="s">
        <v>522</v>
      </c>
      <c r="D245" s="31" t="str">
        <f t="shared" si="7"/>
        <v>NPO Národní plán na posílení onkologické prevence a péče</v>
      </c>
      <c r="E245" s="34">
        <v>44348</v>
      </c>
      <c r="F245" s="34">
        <v>2958465</v>
      </c>
      <c r="G245" s="31" t="s">
        <v>853</v>
      </c>
      <c r="H245" s="31" t="s">
        <v>853</v>
      </c>
      <c r="I245" s="31" t="s">
        <v>853</v>
      </c>
      <c r="J245" s="34">
        <v>44376</v>
      </c>
      <c r="Q245" s="31" t="str">
        <f t="shared" si="6"/>
        <v>17062</v>
      </c>
    </row>
    <row r="246" spans="1:17" ht="15">
      <c r="A246" s="33">
        <v>17071</v>
      </c>
      <c r="B246" s="31">
        <v>1117071</v>
      </c>
      <c r="C246" s="31" t="s">
        <v>523</v>
      </c>
      <c r="D246" s="31" t="str">
        <f t="shared" si="7"/>
        <v>NPO Infrastruktura pro obnovitelné zdroje energie a elektriz</v>
      </c>
      <c r="E246" s="34">
        <v>45108</v>
      </c>
      <c r="F246" s="34">
        <v>2958465</v>
      </c>
      <c r="G246" s="31" t="s">
        <v>853</v>
      </c>
      <c r="H246" s="31" t="s">
        <v>853</v>
      </c>
      <c r="I246" s="31" t="s">
        <v>853</v>
      </c>
      <c r="J246" s="34">
        <v>45106</v>
      </c>
      <c r="K246" s="34">
        <v>45232</v>
      </c>
      <c r="Q246" s="31" t="str">
        <f t="shared" si="6"/>
        <v>17071</v>
      </c>
    </row>
    <row r="247" spans="1:17" ht="15">
      <c r="A247" s="33">
        <v>17072</v>
      </c>
      <c r="B247" s="31">
        <v>1117072</v>
      </c>
      <c r="C247" s="31" t="s">
        <v>524</v>
      </c>
      <c r="D247" s="31" t="str">
        <f t="shared" si="7"/>
        <v>NPO Podpora decentralizace a digitalizace odvětví  energetik</v>
      </c>
      <c r="E247" s="34">
        <v>45108</v>
      </c>
      <c r="F247" s="34">
        <v>2958465</v>
      </c>
      <c r="G247" s="31" t="s">
        <v>853</v>
      </c>
      <c r="H247" s="31" t="s">
        <v>853</v>
      </c>
      <c r="I247" s="31" t="s">
        <v>853</v>
      </c>
      <c r="J247" s="34">
        <v>45106</v>
      </c>
      <c r="K247" s="34">
        <v>45233</v>
      </c>
      <c r="Q247" s="31" t="str">
        <f t="shared" si="6"/>
        <v>17072</v>
      </c>
    </row>
    <row r="248" spans="1:17" ht="15">
      <c r="A248" s="33">
        <v>17073</v>
      </c>
      <c r="B248" s="31">
        <v>1117073</v>
      </c>
      <c r="C248" s="31" t="s">
        <v>525</v>
      </c>
      <c r="D248" s="31" t="str">
        <f t="shared" si="7"/>
        <v>NPO Komplexní reforma poradenství týkajícího se renovační vl</v>
      </c>
      <c r="E248" s="34">
        <v>45108</v>
      </c>
      <c r="F248" s="34">
        <v>2958465</v>
      </c>
      <c r="G248" s="31" t="s">
        <v>853</v>
      </c>
      <c r="H248" s="31" t="s">
        <v>853</v>
      </c>
      <c r="I248" s="31" t="s">
        <v>853</v>
      </c>
      <c r="J248" s="34">
        <v>45106</v>
      </c>
      <c r="K248" s="34">
        <v>45233</v>
      </c>
      <c r="Q248" s="31" t="str">
        <f t="shared" si="6"/>
        <v>17073</v>
      </c>
    </row>
    <row r="249" spans="1:17" ht="15">
      <c r="A249" s="33">
        <v>17074</v>
      </c>
      <c r="B249" s="31">
        <v>1117074</v>
      </c>
      <c r="C249" s="31" t="s">
        <v>526</v>
      </c>
      <c r="D249" s="31" t="str">
        <f t="shared" si="7"/>
        <v>NPO Přizpůsobení škol - Podpora zelených dovedností a udržit</v>
      </c>
      <c r="E249" s="34">
        <v>45108</v>
      </c>
      <c r="F249" s="34">
        <v>2958465</v>
      </c>
      <c r="G249" s="31" t="s">
        <v>853</v>
      </c>
      <c r="H249" s="31" t="s">
        <v>853</v>
      </c>
      <c r="I249" s="31" t="s">
        <v>853</v>
      </c>
      <c r="J249" s="34">
        <v>45106</v>
      </c>
      <c r="K249" s="34">
        <v>45233</v>
      </c>
      <c r="Q249" s="31" t="str">
        <f t="shared" si="6"/>
        <v>17074</v>
      </c>
    </row>
    <row r="250" spans="1:17" ht="15">
      <c r="A250" s="33">
        <v>17075</v>
      </c>
      <c r="B250" s="31">
        <v>1117075</v>
      </c>
      <c r="C250" s="31" t="s">
        <v>527</v>
      </c>
      <c r="D250" s="31" t="str">
        <f t="shared" si="7"/>
        <v>NPO Dekarbonizace silniční dopravy  (REPowerEU)</v>
      </c>
      <c r="E250" s="34">
        <v>45108</v>
      </c>
      <c r="F250" s="34">
        <v>2958465</v>
      </c>
      <c r="G250" s="31" t="s">
        <v>853</v>
      </c>
      <c r="H250" s="31" t="s">
        <v>853</v>
      </c>
      <c r="I250" s="31" t="s">
        <v>853</v>
      </c>
      <c r="J250" s="34">
        <v>45106</v>
      </c>
      <c r="K250" s="34">
        <v>45233</v>
      </c>
      <c r="Q250" s="31" t="str">
        <f t="shared" si="6"/>
        <v>17075</v>
      </c>
    </row>
    <row r="251" spans="1:17" ht="15">
      <c r="A251" s="33">
        <v>17076</v>
      </c>
      <c r="B251" s="31">
        <v>1117076</v>
      </c>
      <c r="C251" s="31" t="s">
        <v>528</v>
      </c>
      <c r="D251" s="31" t="str">
        <f t="shared" si="7"/>
        <v>NPO Elektrifikace železniční dopravy (REPowerEU)</v>
      </c>
      <c r="E251" s="34">
        <v>45108</v>
      </c>
      <c r="F251" s="34">
        <v>2958465</v>
      </c>
      <c r="G251" s="31" t="s">
        <v>853</v>
      </c>
      <c r="H251" s="31" t="s">
        <v>853</v>
      </c>
      <c r="I251" s="31" t="s">
        <v>853</v>
      </c>
      <c r="J251" s="34">
        <v>45106</v>
      </c>
      <c r="K251" s="34">
        <v>45233</v>
      </c>
      <c r="Q251" s="31" t="str">
        <f t="shared" si="6"/>
        <v>17076</v>
      </c>
    </row>
    <row r="252" spans="1:17" ht="15">
      <c r="A252" s="33">
        <v>17077</v>
      </c>
      <c r="B252" s="31">
        <v>1117077</v>
      </c>
      <c r="C252" s="31" t="s">
        <v>529</v>
      </c>
      <c r="D252" s="31" t="str">
        <f t="shared" si="7"/>
        <v>NPO Zjednodušení povolovacích řízení v oblasti životního pro</v>
      </c>
      <c r="E252" s="34">
        <v>45108</v>
      </c>
      <c r="F252" s="34">
        <v>2958465</v>
      </c>
      <c r="G252" s="31" t="s">
        <v>853</v>
      </c>
      <c r="H252" s="31" t="s">
        <v>853</v>
      </c>
      <c r="I252" s="31" t="s">
        <v>853</v>
      </c>
      <c r="J252" s="34">
        <v>45106</v>
      </c>
      <c r="K252" s="34">
        <v>45233</v>
      </c>
      <c r="Q252" s="31" t="str">
        <f t="shared" si="6"/>
        <v>17077</v>
      </c>
    </row>
    <row r="253" spans="1:17" ht="15">
      <c r="A253" s="33">
        <v>17100</v>
      </c>
      <c r="B253" s="31">
        <v>1117100</v>
      </c>
      <c r="C253" s="31" t="s">
        <v>530</v>
      </c>
      <c r="D253" s="31" t="str">
        <f t="shared" si="7"/>
        <v>Modernizační fond</v>
      </c>
      <c r="E253" s="34">
        <v>44197</v>
      </c>
      <c r="F253" s="34">
        <v>2958465</v>
      </c>
      <c r="G253" s="31" t="s">
        <v>853</v>
      </c>
      <c r="H253" s="31" t="s">
        <v>853</v>
      </c>
      <c r="I253" s="31" t="s">
        <v>853</v>
      </c>
      <c r="J253" s="34">
        <v>44214</v>
      </c>
      <c r="Q253" s="31" t="str">
        <f t="shared" si="6"/>
        <v>17100</v>
      </c>
    </row>
    <row r="254" spans="1:17" ht="15">
      <c r="A254" s="33">
        <v>17200</v>
      </c>
      <c r="B254" s="31">
        <v>1117200</v>
      </c>
      <c r="C254" s="31" t="s">
        <v>531</v>
      </c>
      <c r="D254" s="31" t="str">
        <f t="shared" si="7"/>
        <v>Kosmický program Unie</v>
      </c>
      <c r="E254" s="34">
        <v>44256</v>
      </c>
      <c r="F254" s="34">
        <v>2958465</v>
      </c>
      <c r="G254" s="31" t="s">
        <v>853</v>
      </c>
      <c r="H254" s="31" t="s">
        <v>853</v>
      </c>
      <c r="I254" s="31" t="s">
        <v>853</v>
      </c>
      <c r="J254" s="34">
        <v>44286</v>
      </c>
      <c r="Q254" s="31" t="str">
        <f t="shared" si="6"/>
        <v>17200</v>
      </c>
    </row>
    <row r="255" spans="1:17" ht="15">
      <c r="A255" s="33">
        <v>17300</v>
      </c>
      <c r="B255" s="31">
        <v>1117300</v>
      </c>
      <c r="C255" s="31" t="s">
        <v>532</v>
      </c>
      <c r="D255" s="31" t="str">
        <f t="shared" si="7"/>
        <v>Program EU pro boj proti podvodům</v>
      </c>
      <c r="E255" s="34">
        <v>44256</v>
      </c>
      <c r="F255" s="34">
        <v>2958465</v>
      </c>
      <c r="G255" s="31" t="s">
        <v>853</v>
      </c>
      <c r="H255" s="31" t="s">
        <v>853</v>
      </c>
      <c r="I255" s="31" t="s">
        <v>853</v>
      </c>
      <c r="J255" s="34">
        <v>44286</v>
      </c>
      <c r="Q255" s="31" t="str">
        <f t="shared" si="6"/>
        <v>17300</v>
      </c>
    </row>
    <row r="256" spans="1:17" ht="15">
      <c r="A256" s="33">
        <v>17400</v>
      </c>
      <c r="B256" s="31">
        <v>1117400</v>
      </c>
      <c r="C256" s="31" t="s">
        <v>533</v>
      </c>
      <c r="D256" s="31" t="str">
        <f t="shared" si="7"/>
        <v>Program Customs</v>
      </c>
      <c r="E256" s="34">
        <v>44256</v>
      </c>
      <c r="F256" s="34">
        <v>2958465</v>
      </c>
      <c r="G256" s="31" t="s">
        <v>853</v>
      </c>
      <c r="H256" s="31" t="s">
        <v>853</v>
      </c>
      <c r="I256" s="31" t="s">
        <v>853</v>
      </c>
      <c r="J256" s="34">
        <v>44286</v>
      </c>
      <c r="K256" s="34">
        <v>44294</v>
      </c>
      <c r="Q256" s="31" t="str">
        <f t="shared" si="6"/>
        <v>17400</v>
      </c>
    </row>
    <row r="257" spans="1:17" ht="15">
      <c r="A257" s="33">
        <v>17500</v>
      </c>
      <c r="B257" s="31">
        <v>1117500</v>
      </c>
      <c r="C257" s="31" t="s">
        <v>534</v>
      </c>
      <c r="D257" s="31" t="str">
        <f t="shared" si="7"/>
        <v>Program Fiscalis</v>
      </c>
      <c r="E257" s="34">
        <v>44256</v>
      </c>
      <c r="F257" s="34">
        <v>2958465</v>
      </c>
      <c r="G257" s="31" t="s">
        <v>853</v>
      </c>
      <c r="H257" s="31" t="s">
        <v>853</v>
      </c>
      <c r="I257" s="31" t="s">
        <v>853</v>
      </c>
      <c r="J257" s="34">
        <v>44286</v>
      </c>
      <c r="K257" s="34">
        <v>44294</v>
      </c>
      <c r="Q257" s="31" t="str">
        <f t="shared" si="8" ref="Q257:Q320">RIGHT(B257,5)</f>
        <v>17500</v>
      </c>
    </row>
    <row r="258" spans="1:17" ht="15">
      <c r="A258" s="33">
        <v>17600</v>
      </c>
      <c r="B258" s="31">
        <v>1117600</v>
      </c>
      <c r="C258" s="31" t="s">
        <v>535</v>
      </c>
      <c r="D258" s="31" t="str">
        <f t="shared" si="9" ref="D258:D321">MID(C258,6,60)</f>
        <v>Program Pericles IV</v>
      </c>
      <c r="E258" s="34">
        <v>44256</v>
      </c>
      <c r="F258" s="34">
        <v>2958465</v>
      </c>
      <c r="G258" s="31" t="s">
        <v>853</v>
      </c>
      <c r="H258" s="31" t="s">
        <v>853</v>
      </c>
      <c r="I258" s="31" t="s">
        <v>853</v>
      </c>
      <c r="J258" s="34">
        <v>44286</v>
      </c>
      <c r="Q258" s="31" t="str">
        <f t="shared" si="8"/>
        <v>17600</v>
      </c>
    </row>
    <row r="259" spans="1:17" ht="15">
      <c r="A259" s="33">
        <v>17700</v>
      </c>
      <c r="B259" s="31">
        <v>1117700</v>
      </c>
      <c r="C259" s="31" t="s">
        <v>536</v>
      </c>
      <c r="D259" s="31" t="str">
        <f t="shared" si="9"/>
        <v>Kreativní Evropa 2021+</v>
      </c>
      <c r="E259" s="34">
        <v>44256</v>
      </c>
      <c r="F259" s="34">
        <v>2958465</v>
      </c>
      <c r="G259" s="31" t="s">
        <v>853</v>
      </c>
      <c r="H259" s="31" t="s">
        <v>853</v>
      </c>
      <c r="I259" s="31" t="s">
        <v>853</v>
      </c>
      <c r="J259" s="34">
        <v>44286</v>
      </c>
      <c r="Q259" s="31" t="str">
        <f t="shared" si="8"/>
        <v>17700</v>
      </c>
    </row>
    <row r="260" spans="1:17" ht="15">
      <c r="A260" s="33">
        <v>17800</v>
      </c>
      <c r="B260" s="31">
        <v>1117800</v>
      </c>
      <c r="C260" s="31" t="s">
        <v>537</v>
      </c>
      <c r="D260" s="31" t="str">
        <f t="shared" si="9"/>
        <v>Erasmus + 2021+</v>
      </c>
      <c r="E260" s="34">
        <v>44256</v>
      </c>
      <c r="F260" s="34">
        <v>2958465</v>
      </c>
      <c r="G260" s="31" t="s">
        <v>853</v>
      </c>
      <c r="H260" s="31" t="s">
        <v>853</v>
      </c>
      <c r="I260" s="31" t="s">
        <v>853</v>
      </c>
      <c r="J260" s="34">
        <v>44286</v>
      </c>
      <c r="Q260" s="31" t="str">
        <f t="shared" si="8"/>
        <v>17800</v>
      </c>
    </row>
    <row r="261" spans="1:17" ht="15">
      <c r="A261" s="33">
        <v>17900</v>
      </c>
      <c r="B261" s="31">
        <v>1117900</v>
      </c>
      <c r="C261" s="31" t="s">
        <v>538</v>
      </c>
      <c r="D261" s="31" t="str">
        <f t="shared" si="9"/>
        <v>Evropský sbor solidarity</v>
      </c>
      <c r="E261" s="34">
        <v>44256</v>
      </c>
      <c r="F261" s="34">
        <v>2958465</v>
      </c>
      <c r="G261" s="31" t="s">
        <v>853</v>
      </c>
      <c r="H261" s="31" t="s">
        <v>853</v>
      </c>
      <c r="I261" s="31" t="s">
        <v>853</v>
      </c>
      <c r="J261" s="34">
        <v>44286</v>
      </c>
      <c r="Q261" s="31" t="str">
        <f t="shared" si="8"/>
        <v>17900</v>
      </c>
    </row>
    <row r="262" spans="1:17" ht="15">
      <c r="A262" s="33">
        <v>18000</v>
      </c>
      <c r="B262" s="31">
        <v>1118000</v>
      </c>
      <c r="C262" s="31" t="s">
        <v>539</v>
      </c>
      <c r="D262" s="31" t="str">
        <f t="shared" si="9"/>
        <v>Program Občané, rovnost, práva a hodnoty (Citizens, Equality</v>
      </c>
      <c r="E262" s="34">
        <v>44256</v>
      </c>
      <c r="F262" s="34">
        <v>2958465</v>
      </c>
      <c r="G262" s="31" t="s">
        <v>853</v>
      </c>
      <c r="H262" s="31" t="s">
        <v>853</v>
      </c>
      <c r="I262" s="31" t="s">
        <v>853</v>
      </c>
      <c r="J262" s="34">
        <v>44286</v>
      </c>
      <c r="K262" s="34">
        <v>44417</v>
      </c>
      <c r="Q262" s="31" t="str">
        <f t="shared" si="8"/>
        <v>18000</v>
      </c>
    </row>
    <row r="263" spans="1:17" ht="15">
      <c r="A263" s="33">
        <v>18100</v>
      </c>
      <c r="B263" s="31">
        <v>1118100</v>
      </c>
      <c r="C263" s="31" t="s">
        <v>540</v>
      </c>
      <c r="D263" s="31" t="str">
        <f t="shared" si="9"/>
        <v>Program Spravedlnost  (Justice)</v>
      </c>
      <c r="E263" s="34">
        <v>44256</v>
      </c>
      <c r="F263" s="34">
        <v>2958465</v>
      </c>
      <c r="G263" s="31" t="s">
        <v>853</v>
      </c>
      <c r="H263" s="31" t="s">
        <v>853</v>
      </c>
      <c r="I263" s="31" t="s">
        <v>853</v>
      </c>
      <c r="J263" s="34">
        <v>44286</v>
      </c>
      <c r="Q263" s="31" t="str">
        <f t="shared" si="8"/>
        <v>18100</v>
      </c>
    </row>
    <row r="264" spans="1:17" ht="15">
      <c r="A264" s="33">
        <v>18200</v>
      </c>
      <c r="B264" s="31">
        <v>1118200</v>
      </c>
      <c r="C264" s="31" t="s">
        <v>541</v>
      </c>
      <c r="D264" s="31" t="str">
        <f t="shared" si="9"/>
        <v>Mechanismus civilní ochrany EU</v>
      </c>
      <c r="E264" s="34">
        <v>44256</v>
      </c>
      <c r="F264" s="34">
        <v>2958465</v>
      </c>
      <c r="G264" s="31" t="s">
        <v>853</v>
      </c>
      <c r="H264" s="31" t="s">
        <v>853</v>
      </c>
      <c r="I264" s="31" t="s">
        <v>853</v>
      </c>
      <c r="J264" s="34">
        <v>44286</v>
      </c>
      <c r="Q264" s="31" t="str">
        <f t="shared" si="8"/>
        <v>18200</v>
      </c>
    </row>
    <row r="265" spans="1:17" ht="15">
      <c r="A265" s="33">
        <v>18300</v>
      </c>
      <c r="B265" s="31">
        <v>1118300</v>
      </c>
      <c r="C265" s="31" t="s">
        <v>542</v>
      </c>
      <c r="D265" s="31" t="str">
        <f t="shared" si="9"/>
        <v>Nástroj pro technickou pomoc (TSI)</v>
      </c>
      <c r="E265" s="34">
        <v>44256</v>
      </c>
      <c r="F265" s="34">
        <v>2958465</v>
      </c>
      <c r="G265" s="31" t="s">
        <v>853</v>
      </c>
      <c r="H265" s="31" t="s">
        <v>853</v>
      </c>
      <c r="I265" s="31" t="s">
        <v>853</v>
      </c>
      <c r="J265" s="34">
        <v>44286</v>
      </c>
      <c r="Q265" s="31" t="str">
        <f t="shared" si="8"/>
        <v>18300</v>
      </c>
    </row>
    <row r="266" spans="1:17" ht="15">
      <c r="A266" s="33">
        <v>18400</v>
      </c>
      <c r="B266" s="31">
        <v>1118400</v>
      </c>
      <c r="C266" s="31" t="s">
        <v>543</v>
      </c>
      <c r="D266" s="31" t="str">
        <f t="shared" si="9"/>
        <v>Program v oblasti zdraví (EU4Health) 2021+</v>
      </c>
      <c r="E266" s="34">
        <v>44256</v>
      </c>
      <c r="F266" s="34">
        <v>2958465</v>
      </c>
      <c r="G266" s="31" t="s">
        <v>853</v>
      </c>
      <c r="H266" s="31" t="s">
        <v>853</v>
      </c>
      <c r="I266" s="31" t="s">
        <v>853</v>
      </c>
      <c r="J266" s="34">
        <v>44286</v>
      </c>
      <c r="Q266" s="31" t="str">
        <f t="shared" si="8"/>
        <v>18400</v>
      </c>
    </row>
    <row r="267" spans="1:17" ht="15">
      <c r="A267" s="33">
        <v>18500</v>
      </c>
      <c r="B267" s="31">
        <v>1118500</v>
      </c>
      <c r="C267" s="31" t="s">
        <v>544</v>
      </c>
      <c r="D267" s="31" t="str">
        <f t="shared" si="9"/>
        <v>Program EU pro zaměstnanost a sociální inovace</v>
      </c>
      <c r="E267" s="34">
        <v>44256</v>
      </c>
      <c r="F267" s="34">
        <v>2958465</v>
      </c>
      <c r="G267" s="31" t="s">
        <v>853</v>
      </c>
      <c r="H267" s="31" t="s">
        <v>853</v>
      </c>
      <c r="I267" s="31" t="s">
        <v>853</v>
      </c>
      <c r="J267" s="34">
        <v>44286</v>
      </c>
      <c r="Q267" s="31" t="str">
        <f t="shared" si="8"/>
        <v>18500</v>
      </c>
    </row>
    <row r="268" spans="1:17" ht="15">
      <c r="A268" s="33">
        <v>18600</v>
      </c>
      <c r="B268" s="31">
        <v>1118600</v>
      </c>
      <c r="C268" s="31" t="s">
        <v>545</v>
      </c>
      <c r="D268" s="31" t="str">
        <f t="shared" si="9"/>
        <v>Life 2021+</v>
      </c>
      <c r="E268" s="34">
        <v>44256</v>
      </c>
      <c r="F268" s="34">
        <v>2958465</v>
      </c>
      <c r="G268" s="31" t="s">
        <v>853</v>
      </c>
      <c r="H268" s="31" t="s">
        <v>853</v>
      </c>
      <c r="I268" s="31" t="s">
        <v>853</v>
      </c>
      <c r="J268" s="34">
        <v>44286</v>
      </c>
      <c r="Q268" s="31" t="str">
        <f t="shared" si="8"/>
        <v>18600</v>
      </c>
    </row>
    <row r="269" spans="1:17" ht="15">
      <c r="A269" s="33">
        <v>18700</v>
      </c>
      <c r="B269" s="31">
        <v>1118700</v>
      </c>
      <c r="C269" s="31" t="s">
        <v>546</v>
      </c>
      <c r="D269" s="31" t="str">
        <f t="shared" si="9"/>
        <v>Program rozvoje venkova 2014+ ÚO</v>
      </c>
      <c r="E269" s="34">
        <v>41640</v>
      </c>
      <c r="F269" s="34">
        <v>2958465</v>
      </c>
      <c r="G269" s="31" t="s">
        <v>853</v>
      </c>
      <c r="H269" s="31" t="s">
        <v>853</v>
      </c>
      <c r="I269" s="31" t="s">
        <v>853</v>
      </c>
      <c r="J269" s="34">
        <v>41442</v>
      </c>
      <c r="Q269" s="31" t="str">
        <f t="shared" si="8"/>
        <v>18700</v>
      </c>
    </row>
    <row r="270" spans="1:17" ht="15">
      <c r="A270" s="33">
        <v>18800</v>
      </c>
      <c r="B270" s="31">
        <v>1118800</v>
      </c>
      <c r="C270" s="31" t="s">
        <v>547</v>
      </c>
      <c r="D270" s="31" t="str">
        <f t="shared" si="9"/>
        <v>Azylový, migrační a integrační fond (AMIF) 2021+</v>
      </c>
      <c r="E270" s="34">
        <v>44256</v>
      </c>
      <c r="F270" s="34">
        <v>2958465</v>
      </c>
      <c r="G270" s="31" t="s">
        <v>853</v>
      </c>
      <c r="H270" s="31" t="s">
        <v>853</v>
      </c>
      <c r="I270" s="31" t="s">
        <v>853</v>
      </c>
      <c r="J270" s="34">
        <v>44286</v>
      </c>
      <c r="Q270" s="31" t="str">
        <f t="shared" si="8"/>
        <v>18800</v>
      </c>
    </row>
    <row r="271" spans="1:17" ht="15">
      <c r="A271" s="33">
        <v>18900</v>
      </c>
      <c r="B271" s="31">
        <v>1118900</v>
      </c>
      <c r="C271" s="31" t="s">
        <v>548</v>
      </c>
      <c r="D271" s="31" t="str">
        <f t="shared" si="9"/>
        <v>Fond pro vnitřní bezpečnost (ISF) 2021+</v>
      </c>
      <c r="E271" s="34">
        <v>44256</v>
      </c>
      <c r="F271" s="34">
        <v>2958465</v>
      </c>
      <c r="G271" s="31" t="s">
        <v>853</v>
      </c>
      <c r="H271" s="31" t="s">
        <v>853</v>
      </c>
      <c r="I271" s="31" t="s">
        <v>853</v>
      </c>
      <c r="J271" s="34">
        <v>44287</v>
      </c>
      <c r="Q271" s="31" t="str">
        <f t="shared" si="8"/>
        <v>18900</v>
      </c>
    </row>
    <row r="272" spans="1:17" ht="15">
      <c r="A272" s="33">
        <v>19000</v>
      </c>
      <c r="B272" s="31">
        <v>1119000</v>
      </c>
      <c r="C272" s="31" t="s">
        <v>549</v>
      </c>
      <c r="D272" s="31" t="str">
        <f t="shared" si="9"/>
        <v>Nástroj pro finanční podporu správy hranic a víz (BMVI)</v>
      </c>
      <c r="E272" s="34">
        <v>44256</v>
      </c>
      <c r="F272" s="34">
        <v>2958465</v>
      </c>
      <c r="G272" s="31" t="s">
        <v>853</v>
      </c>
      <c r="H272" s="31" t="s">
        <v>853</v>
      </c>
      <c r="I272" s="31" t="s">
        <v>853</v>
      </c>
      <c r="J272" s="34">
        <v>44287</v>
      </c>
      <c r="Q272" s="31" t="str">
        <f t="shared" si="8"/>
        <v>19000</v>
      </c>
    </row>
    <row r="273" spans="1:17" ht="15">
      <c r="A273" s="33">
        <v>19100</v>
      </c>
      <c r="B273" s="31">
        <v>1119100</v>
      </c>
      <c r="C273" s="31" t="s">
        <v>550</v>
      </c>
      <c r="D273" s="31" t="str">
        <f t="shared" si="9"/>
        <v>Nástroj pro finanční podporu vybavení pro celní kontroly</v>
      </c>
      <c r="E273" s="34">
        <v>44256</v>
      </c>
      <c r="F273" s="34">
        <v>2958465</v>
      </c>
      <c r="G273" s="31" t="s">
        <v>853</v>
      </c>
      <c r="H273" s="31" t="s">
        <v>853</v>
      </c>
      <c r="I273" s="31" t="s">
        <v>853</v>
      </c>
      <c r="J273" s="34">
        <v>44292</v>
      </c>
      <c r="Q273" s="31" t="str">
        <f t="shared" si="8"/>
        <v>19100</v>
      </c>
    </row>
    <row r="274" spans="1:17" ht="15">
      <c r="A274" s="33">
        <v>19200</v>
      </c>
      <c r="B274" s="31">
        <v>1119200</v>
      </c>
      <c r="C274" s="31" t="s">
        <v>551</v>
      </c>
      <c r="D274" s="31" t="str">
        <f t="shared" si="9"/>
        <v>Nástroj pro sousedství a rozvojovou a mezinárodní spolupráci</v>
      </c>
      <c r="E274" s="34">
        <v>44256</v>
      </c>
      <c r="F274" s="34">
        <v>2958465</v>
      </c>
      <c r="G274" s="31" t="s">
        <v>853</v>
      </c>
      <c r="H274" s="31" t="s">
        <v>853</v>
      </c>
      <c r="I274" s="31" t="s">
        <v>853</v>
      </c>
      <c r="J274" s="34">
        <v>44292</v>
      </c>
      <c r="Q274" s="31" t="str">
        <f t="shared" si="8"/>
        <v>19200</v>
      </c>
    </row>
    <row r="275" spans="1:17" ht="15">
      <c r="A275" s="33">
        <v>19300</v>
      </c>
      <c r="B275" s="31">
        <v>1119300</v>
      </c>
      <c r="C275" s="31" t="s">
        <v>552</v>
      </c>
      <c r="D275" s="31" t="str">
        <f t="shared" si="9"/>
        <v>Evropský obranný fond</v>
      </c>
      <c r="E275" s="34">
        <v>44256</v>
      </c>
      <c r="F275" s="34">
        <v>2958465</v>
      </c>
      <c r="G275" s="31" t="s">
        <v>853</v>
      </c>
      <c r="H275" s="31" t="s">
        <v>853</v>
      </c>
      <c r="I275" s="31" t="s">
        <v>853</v>
      </c>
      <c r="J275" s="34">
        <v>44292</v>
      </c>
      <c r="Q275" s="31" t="str">
        <f t="shared" si="8"/>
        <v>19300</v>
      </c>
    </row>
    <row r="276" spans="1:17" ht="15">
      <c r="A276" s="33">
        <v>19400</v>
      </c>
      <c r="B276" s="31">
        <v>1119400</v>
      </c>
      <c r="C276" s="31" t="s">
        <v>553</v>
      </c>
      <c r="D276" s="31" t="str">
        <f t="shared" si="9"/>
        <v>Evropský fond pro přizpůsobení se globalizaci 2021+</v>
      </c>
      <c r="E276" s="34">
        <v>44256</v>
      </c>
      <c r="F276" s="34">
        <v>2958465</v>
      </c>
      <c r="G276" s="31" t="s">
        <v>853</v>
      </c>
      <c r="H276" s="31" t="s">
        <v>853</v>
      </c>
      <c r="I276" s="31" t="s">
        <v>853</v>
      </c>
      <c r="J276" s="34">
        <v>44292</v>
      </c>
      <c r="Q276" s="31" t="str">
        <f t="shared" si="8"/>
        <v>19400</v>
      </c>
    </row>
    <row r="277" spans="1:17" ht="15">
      <c r="A277" s="33">
        <v>19500</v>
      </c>
      <c r="B277" s="31">
        <v>1119500</v>
      </c>
      <c r="C277" s="31" t="s">
        <v>554</v>
      </c>
      <c r="D277" s="31" t="str">
        <f t="shared" si="9"/>
        <v>Jiné EU 2021+</v>
      </c>
      <c r="E277" s="34">
        <v>44256</v>
      </c>
      <c r="F277" s="34">
        <v>2958465</v>
      </c>
      <c r="G277" s="31" t="s">
        <v>853</v>
      </c>
      <c r="H277" s="31" t="s">
        <v>853</v>
      </c>
      <c r="I277" s="31" t="s">
        <v>853</v>
      </c>
      <c r="J277" s="34">
        <v>44292</v>
      </c>
      <c r="Q277" s="31" t="str">
        <f t="shared" si="8"/>
        <v>19500</v>
      </c>
    </row>
    <row r="278" spans="1:17" ht="15">
      <c r="A278" s="33">
        <v>19501</v>
      </c>
      <c r="B278" s="31">
        <v>1119501</v>
      </c>
      <c r="C278" s="31" t="s">
        <v>555</v>
      </c>
      <c r="D278" s="31" t="str">
        <f t="shared" si="9"/>
        <v>Jiné EU - Frontex 2021+</v>
      </c>
      <c r="E278" s="34">
        <v>44651</v>
      </c>
      <c r="F278" s="34">
        <v>2958465</v>
      </c>
      <c r="G278" s="31" t="s">
        <v>853</v>
      </c>
      <c r="H278" s="31" t="s">
        <v>853</v>
      </c>
      <c r="I278" s="31" t="s">
        <v>853</v>
      </c>
      <c r="J278" s="34">
        <v>44655</v>
      </c>
      <c r="K278" s="34">
        <v>45029</v>
      </c>
      <c r="Q278" s="31" t="str">
        <f t="shared" si="8"/>
        <v>19501</v>
      </c>
    </row>
    <row r="279" spans="1:17" ht="15">
      <c r="A279" s="33">
        <v>19502</v>
      </c>
      <c r="B279" s="31">
        <v>1119502</v>
      </c>
      <c r="C279" s="31" t="s">
        <v>556</v>
      </c>
      <c r="D279" s="31" t="str">
        <f t="shared" si="9"/>
        <v>Jiné EU - EMCDDA/EUDA 2021+</v>
      </c>
      <c r="E279" s="34">
        <v>45078</v>
      </c>
      <c r="F279" s="34">
        <v>2958465</v>
      </c>
      <c r="G279" s="31" t="s">
        <v>853</v>
      </c>
      <c r="H279" s="31" t="s">
        <v>853</v>
      </c>
      <c r="I279" s="31" t="s">
        <v>853</v>
      </c>
      <c r="J279" s="34">
        <v>45029</v>
      </c>
      <c r="K279" s="34">
        <v>45498</v>
      </c>
      <c r="Q279" s="31" t="str">
        <f t="shared" si="8"/>
        <v>19502</v>
      </c>
    </row>
    <row r="280" spans="1:17" ht="15">
      <c r="A280" s="33">
        <v>19503</v>
      </c>
      <c r="B280" s="31">
        <v>1119503</v>
      </c>
      <c r="C280" s="31" t="s">
        <v>557</v>
      </c>
      <c r="D280" s="31" t="str">
        <f t="shared" si="9"/>
        <v>Jiné EU - EUIPO 2021+</v>
      </c>
      <c r="E280" s="34">
        <v>45292</v>
      </c>
      <c r="F280" s="34">
        <v>2958465</v>
      </c>
      <c r="G280" s="31" t="s">
        <v>853</v>
      </c>
      <c r="H280" s="31" t="s">
        <v>853</v>
      </c>
      <c r="I280" s="31" t="s">
        <v>853</v>
      </c>
      <c r="J280" s="34">
        <v>45063</v>
      </c>
      <c r="Q280" s="31" t="str">
        <f t="shared" si="8"/>
        <v>19503</v>
      </c>
    </row>
    <row r="281" spans="1:17" ht="15">
      <c r="A281" s="33">
        <v>19700</v>
      </c>
      <c r="B281" s="31">
        <v>1119700</v>
      </c>
      <c r="C281" s="31" t="s">
        <v>559</v>
      </c>
      <c r="D281" s="31" t="str">
        <f t="shared" si="9"/>
        <v>Strategický plán SZP - Rozvoj venkova 2021+ ÚO</v>
      </c>
      <c r="E281" s="34">
        <v>44256</v>
      </c>
      <c r="F281" s="34">
        <v>2958465</v>
      </c>
      <c r="G281" s="31" t="s">
        <v>853</v>
      </c>
      <c r="H281" s="31" t="s">
        <v>853</v>
      </c>
      <c r="I281" s="31" t="s">
        <v>853</v>
      </c>
      <c r="J281" s="34">
        <v>44292</v>
      </c>
      <c r="Q281" s="31" t="str">
        <f t="shared" si="8"/>
        <v>19700</v>
      </c>
    </row>
    <row r="282" spans="1:17" ht="15">
      <c r="A282" s="33">
        <v>19711</v>
      </c>
      <c r="B282" s="31">
        <v>1119711</v>
      </c>
      <c r="C282" s="31" t="s">
        <v>560</v>
      </c>
      <c r="D282" s="31" t="str">
        <f t="shared" si="9"/>
        <v>NPO - zápůjčka Digitální služby občanům a firmám</v>
      </c>
      <c r="E282" s="34">
        <v>45231</v>
      </c>
      <c r="F282" s="34">
        <v>2958465</v>
      </c>
      <c r="G282" s="31" t="s">
        <v>853</v>
      </c>
      <c r="H282" s="31" t="s">
        <v>853</v>
      </c>
      <c r="I282" s="31" t="s">
        <v>853</v>
      </c>
      <c r="J282" s="34">
        <v>45166</v>
      </c>
      <c r="K282" s="34">
        <v>45237</v>
      </c>
      <c r="Q282" s="31" t="str">
        <f t="shared" si="8"/>
        <v>19711</v>
      </c>
    </row>
    <row r="283" spans="1:17" ht="15">
      <c r="A283" s="33">
        <v>19712</v>
      </c>
      <c r="B283" s="31">
        <v>1119712</v>
      </c>
      <c r="C283" s="31" t="s">
        <v>561</v>
      </c>
      <c r="D283" s="31" t="str">
        <f t="shared" si="9"/>
        <v>NPO - zápůjčka Digitální systémy veřejné správy</v>
      </c>
      <c r="E283" s="34">
        <v>45231</v>
      </c>
      <c r="F283" s="34">
        <v>2958465</v>
      </c>
      <c r="G283" s="31" t="s">
        <v>853</v>
      </c>
      <c r="H283" s="31" t="s">
        <v>853</v>
      </c>
      <c r="I283" s="31" t="s">
        <v>853</v>
      </c>
      <c r="J283" s="34">
        <v>45166</v>
      </c>
      <c r="K283" s="34">
        <v>45237</v>
      </c>
      <c r="Q283" s="31" t="str">
        <f t="shared" si="8"/>
        <v>19712</v>
      </c>
    </row>
    <row r="284" spans="1:17" ht="15">
      <c r="A284" s="33">
        <v>19714</v>
      </c>
      <c r="B284" s="31">
        <v>1119714</v>
      </c>
      <c r="C284" s="31" t="s">
        <v>562</v>
      </c>
      <c r="D284" s="31" t="str">
        <f t="shared" si="9"/>
        <v>NPO - zápůjčka NPO Digitální ekonomika a společnost, inovati</v>
      </c>
      <c r="E284" s="34">
        <v>45231</v>
      </c>
      <c r="F284" s="34">
        <v>2958465</v>
      </c>
      <c r="G284" s="31" t="s">
        <v>853</v>
      </c>
      <c r="H284" s="31" t="s">
        <v>853</v>
      </c>
      <c r="I284" s="31" t="s">
        <v>853</v>
      </c>
      <c r="J284" s="34">
        <v>45166</v>
      </c>
      <c r="K284" s="34">
        <v>45237</v>
      </c>
      <c r="Q284" s="31" t="str">
        <f t="shared" si="8"/>
        <v>19714</v>
      </c>
    </row>
    <row r="285" spans="1:17" ht="15">
      <c r="A285" s="33">
        <v>19715</v>
      </c>
      <c r="B285" s="31">
        <v>1119715</v>
      </c>
      <c r="C285" s="31" t="s">
        <v>563</v>
      </c>
      <c r="D285" s="31" t="str">
        <f t="shared" si="9"/>
        <v>NPO - zápůjčka Digitální transformace podniků</v>
      </c>
      <c r="E285" s="34">
        <v>45231</v>
      </c>
      <c r="F285" s="34">
        <v>2958465</v>
      </c>
      <c r="G285" s="31" t="s">
        <v>853</v>
      </c>
      <c r="H285" s="31" t="s">
        <v>853</v>
      </c>
      <c r="I285" s="31" t="s">
        <v>853</v>
      </c>
      <c r="J285" s="34">
        <v>45166</v>
      </c>
      <c r="K285" s="34">
        <v>45237</v>
      </c>
      <c r="Q285" s="31" t="str">
        <f t="shared" si="8"/>
        <v>19715</v>
      </c>
    </row>
    <row r="286" spans="1:17" ht="15">
      <c r="A286" s="33">
        <v>19720</v>
      </c>
      <c r="B286" s="31">
        <v>1119720</v>
      </c>
      <c r="C286" s="31" t="s">
        <v>564</v>
      </c>
      <c r="D286" s="31" t="str">
        <f t="shared" si="9"/>
        <v>NPO - zápůjčka Dostupné bydlení komponenta 2.10</v>
      </c>
      <c r="E286" s="34">
        <v>45231</v>
      </c>
      <c r="F286" s="34">
        <v>2958465</v>
      </c>
      <c r="G286" s="31" t="s">
        <v>853</v>
      </c>
      <c r="H286" s="31" t="s">
        <v>853</v>
      </c>
      <c r="I286" s="31" t="s">
        <v>853</v>
      </c>
      <c r="J286" s="34">
        <v>45166</v>
      </c>
      <c r="K286" s="34">
        <v>45237</v>
      </c>
      <c r="Q286" s="31" t="str">
        <f t="shared" si="8"/>
        <v>19720</v>
      </c>
    </row>
    <row r="287" spans="1:17" ht="15">
      <c r="A287" s="33">
        <v>19731</v>
      </c>
      <c r="B287" s="31">
        <v>1119731</v>
      </c>
      <c r="C287" s="31" t="s">
        <v>565</v>
      </c>
      <c r="D287" s="31" t="str">
        <f t="shared" si="9"/>
        <v>NPO - DPH a další výdaje komponenta 1.1 zápůjčka Digitální s</v>
      </c>
      <c r="E287" s="34">
        <v>45323</v>
      </c>
      <c r="F287" s="34">
        <v>2958465</v>
      </c>
      <c r="G287" s="31" t="s">
        <v>853</v>
      </c>
      <c r="H287" s="31" t="s">
        <v>853</v>
      </c>
      <c r="I287" s="31" t="s">
        <v>853</v>
      </c>
      <c r="J287" s="34">
        <v>45349</v>
      </c>
      <c r="Q287" s="31" t="str">
        <f t="shared" si="8"/>
        <v>19731</v>
      </c>
    </row>
    <row r="288" spans="1:17" ht="15">
      <c r="A288" s="33">
        <v>19732</v>
      </c>
      <c r="B288" s="31">
        <v>1119732</v>
      </c>
      <c r="C288" s="31" t="s">
        <v>566</v>
      </c>
      <c r="D288" s="31" t="str">
        <f t="shared" si="9"/>
        <v>NPO - DPH a další výdaje komponenta 1.2 zápůjčka Digitální s</v>
      </c>
      <c r="E288" s="34">
        <v>45323</v>
      </c>
      <c r="F288" s="34">
        <v>2958465</v>
      </c>
      <c r="G288" s="31" t="s">
        <v>853</v>
      </c>
      <c r="H288" s="31" t="s">
        <v>853</v>
      </c>
      <c r="I288" s="31" t="s">
        <v>853</v>
      </c>
      <c r="J288" s="34">
        <v>45349</v>
      </c>
      <c r="Q288" s="31" t="str">
        <f t="shared" si="8"/>
        <v>19732</v>
      </c>
    </row>
    <row r="289" spans="1:17" ht="15">
      <c r="A289" s="33">
        <v>19735</v>
      </c>
      <c r="B289" s="31">
        <v>1119735</v>
      </c>
      <c r="C289" s="31" t="s">
        <v>567</v>
      </c>
      <c r="D289" s="31" t="str">
        <f t="shared" si="9"/>
        <v>NPO - DPH a další výdaje komponenta 1.5 zápůjčka Digitální t</v>
      </c>
      <c r="E289" s="34">
        <v>45323</v>
      </c>
      <c r="F289" s="34">
        <v>2958465</v>
      </c>
      <c r="G289" s="31" t="s">
        <v>853</v>
      </c>
      <c r="H289" s="31" t="s">
        <v>853</v>
      </c>
      <c r="I289" s="31" t="s">
        <v>853</v>
      </c>
      <c r="J289" s="34">
        <v>45349</v>
      </c>
      <c r="Q289" s="31" t="str">
        <f t="shared" si="8"/>
        <v>19735</v>
      </c>
    </row>
    <row r="290" spans="1:17" ht="15">
      <c r="A290" s="33">
        <v>19740</v>
      </c>
      <c r="B290" s="31">
        <v>1119740</v>
      </c>
      <c r="C290" s="31" t="s">
        <v>568</v>
      </c>
      <c r="D290" s="31" t="str">
        <f t="shared" si="9"/>
        <v>NPO - DPH a další výdaje komponenta 2.10 zápůjčka Dostupné b</v>
      </c>
      <c r="E290" s="34">
        <v>45323</v>
      </c>
      <c r="F290" s="34">
        <v>2958465</v>
      </c>
      <c r="G290" s="31" t="s">
        <v>853</v>
      </c>
      <c r="H290" s="31" t="s">
        <v>853</v>
      </c>
      <c r="I290" s="31" t="s">
        <v>853</v>
      </c>
      <c r="J290" s="34">
        <v>45349</v>
      </c>
      <c r="Q290" s="31" t="str">
        <f t="shared" si="8"/>
        <v>19740</v>
      </c>
    </row>
    <row r="291" spans="1:17" ht="15">
      <c r="A291" s="33">
        <v>100</v>
      </c>
      <c r="B291" s="31">
        <v>1500100</v>
      </c>
      <c r="C291" s="31" t="s">
        <v>569</v>
      </c>
      <c r="D291" s="31" t="str">
        <f t="shared" si="9"/>
        <v>PHARE</v>
      </c>
      <c r="E291" s="34">
        <v>1</v>
      </c>
      <c r="F291" s="34">
        <v>2958465</v>
      </c>
      <c r="G291" s="31" t="s">
        <v>853</v>
      </c>
      <c r="H291" s="31" t="s">
        <v>853</v>
      </c>
      <c r="I291" s="31" t="s">
        <v>853</v>
      </c>
      <c r="J291" s="34">
        <v>40875</v>
      </c>
      <c r="Q291" s="31" t="str">
        <f t="shared" si="8"/>
        <v>00100</v>
      </c>
    </row>
    <row r="292" spans="1:17" ht="15">
      <c r="A292" s="33">
        <v>200</v>
      </c>
      <c r="B292" s="31">
        <v>1500200</v>
      </c>
      <c r="C292" s="31" t="s">
        <v>570</v>
      </c>
      <c r="D292" s="31" t="str">
        <f t="shared" si="9"/>
        <v>ISPA</v>
      </c>
      <c r="E292" s="34">
        <v>1</v>
      </c>
      <c r="F292" s="34">
        <v>2958465</v>
      </c>
      <c r="G292" s="31" t="s">
        <v>853</v>
      </c>
      <c r="H292" s="31" t="s">
        <v>853</v>
      </c>
      <c r="I292" s="31" t="s">
        <v>853</v>
      </c>
      <c r="J292" s="34">
        <v>40875</v>
      </c>
      <c r="Q292" s="31" t="str">
        <f t="shared" si="8"/>
        <v>00200</v>
      </c>
    </row>
    <row r="293" spans="1:17" ht="15">
      <c r="A293" s="33">
        <v>300</v>
      </c>
      <c r="B293" s="31">
        <v>1500300</v>
      </c>
      <c r="C293" s="31" t="s">
        <v>571</v>
      </c>
      <c r="D293" s="31" t="str">
        <f t="shared" si="9"/>
        <v>SAPARD</v>
      </c>
      <c r="E293" s="34">
        <v>1</v>
      </c>
      <c r="F293" s="34">
        <v>2958465</v>
      </c>
      <c r="G293" s="31" t="s">
        <v>853</v>
      </c>
      <c r="H293" s="31" t="s">
        <v>853</v>
      </c>
      <c r="I293" s="31" t="s">
        <v>853</v>
      </c>
      <c r="J293" s="34">
        <v>40875</v>
      </c>
      <c r="Q293" s="31" t="str">
        <f t="shared" si="8"/>
        <v>00300</v>
      </c>
    </row>
    <row r="294" spans="1:17" ht="15">
      <c r="A294" s="33">
        <v>400</v>
      </c>
      <c r="B294" s="31">
        <v>1500400</v>
      </c>
      <c r="C294" s="31" t="s">
        <v>572</v>
      </c>
      <c r="D294" s="31" t="str">
        <f t="shared" si="9"/>
        <v>OP rozvoj venkova a multifunkčního zemědělství</v>
      </c>
      <c r="E294" s="34">
        <v>1</v>
      </c>
      <c r="F294" s="34">
        <v>2958465</v>
      </c>
      <c r="G294" s="31" t="s">
        <v>853</v>
      </c>
      <c r="H294" s="31" t="s">
        <v>853</v>
      </c>
      <c r="I294" s="31" t="s">
        <v>853</v>
      </c>
      <c r="J294" s="34">
        <v>40875</v>
      </c>
      <c r="Q294" s="31" t="str">
        <f t="shared" si="8"/>
        <v>00400</v>
      </c>
    </row>
    <row r="295" spans="1:17" ht="15">
      <c r="A295" s="33">
        <v>500</v>
      </c>
      <c r="B295" s="31">
        <v>1500500</v>
      </c>
      <c r="C295" s="31" t="s">
        <v>573</v>
      </c>
      <c r="D295" s="31" t="str">
        <f t="shared" si="9"/>
        <v>Horizontální plán rozvoje venkova</v>
      </c>
      <c r="E295" s="34">
        <v>1</v>
      </c>
      <c r="F295" s="34">
        <v>2958465</v>
      </c>
      <c r="G295" s="31" t="s">
        <v>853</v>
      </c>
      <c r="H295" s="31" t="s">
        <v>853</v>
      </c>
      <c r="I295" s="31" t="s">
        <v>853</v>
      </c>
      <c r="J295" s="34">
        <v>40875</v>
      </c>
      <c r="Q295" s="31" t="str">
        <f t="shared" si="8"/>
        <v>00500</v>
      </c>
    </row>
    <row r="296" spans="1:17" ht="15">
      <c r="A296" s="33">
        <v>600</v>
      </c>
      <c r="B296" s="31">
        <v>1500600</v>
      </c>
      <c r="C296" s="31" t="s">
        <v>574</v>
      </c>
      <c r="D296" s="31" t="str">
        <f t="shared" si="9"/>
        <v>Společný regionální operační program</v>
      </c>
      <c r="E296" s="34">
        <v>1</v>
      </c>
      <c r="F296" s="34">
        <v>2958465</v>
      </c>
      <c r="G296" s="31" t="s">
        <v>853</v>
      </c>
      <c r="H296" s="31" t="s">
        <v>853</v>
      </c>
      <c r="I296" s="31" t="s">
        <v>853</v>
      </c>
      <c r="J296" s="34">
        <v>40875</v>
      </c>
      <c r="Q296" s="31" t="str">
        <f t="shared" si="8"/>
        <v>00600</v>
      </c>
    </row>
    <row r="297" spans="1:17" ht="15">
      <c r="A297" s="33">
        <v>700</v>
      </c>
      <c r="B297" s="31">
        <v>1500700</v>
      </c>
      <c r="C297" s="31" t="s">
        <v>575</v>
      </c>
      <c r="D297" s="31" t="str">
        <f t="shared" si="9"/>
        <v>OP průmysl a podnikání</v>
      </c>
      <c r="E297" s="34">
        <v>1</v>
      </c>
      <c r="F297" s="34">
        <v>2958465</v>
      </c>
      <c r="G297" s="31" t="s">
        <v>853</v>
      </c>
      <c r="H297" s="31" t="s">
        <v>853</v>
      </c>
      <c r="I297" s="31" t="s">
        <v>853</v>
      </c>
      <c r="J297" s="34">
        <v>40875</v>
      </c>
      <c r="Q297" s="31" t="str">
        <f t="shared" si="8"/>
        <v>00700</v>
      </c>
    </row>
    <row r="298" spans="1:17" ht="15">
      <c r="A298" s="33">
        <v>800</v>
      </c>
      <c r="B298" s="31">
        <v>1500800</v>
      </c>
      <c r="C298" s="31" t="s">
        <v>576</v>
      </c>
      <c r="D298" s="31" t="str">
        <f t="shared" si="9"/>
        <v>OP infrastruktura</v>
      </c>
      <c r="E298" s="34">
        <v>1</v>
      </c>
      <c r="F298" s="34">
        <v>2958465</v>
      </c>
      <c r="G298" s="31" t="s">
        <v>853</v>
      </c>
      <c r="H298" s="31" t="s">
        <v>853</v>
      </c>
      <c r="I298" s="31" t="s">
        <v>853</v>
      </c>
      <c r="J298" s="34">
        <v>40875</v>
      </c>
      <c r="Q298" s="31" t="str">
        <f t="shared" si="8"/>
        <v>00800</v>
      </c>
    </row>
    <row r="299" spans="1:17" ht="15">
      <c r="A299" s="33">
        <v>900</v>
      </c>
      <c r="B299" s="31">
        <v>1500900</v>
      </c>
      <c r="C299" s="31" t="s">
        <v>577</v>
      </c>
      <c r="D299" s="31" t="str">
        <f t="shared" si="9"/>
        <v>OP rozvoj lidských zdrojů</v>
      </c>
      <c r="E299" s="34">
        <v>1</v>
      </c>
      <c r="F299" s="34">
        <v>2958465</v>
      </c>
      <c r="G299" s="31" t="s">
        <v>853</v>
      </c>
      <c r="H299" s="31" t="s">
        <v>853</v>
      </c>
      <c r="I299" s="31" t="s">
        <v>853</v>
      </c>
      <c r="J299" s="34">
        <v>40875</v>
      </c>
      <c r="Q299" s="31" t="str">
        <f t="shared" si="8"/>
        <v>00900</v>
      </c>
    </row>
    <row r="300" spans="1:17" ht="15">
      <c r="A300" s="33">
        <v>1001</v>
      </c>
      <c r="B300" s="31">
        <v>1501001</v>
      </c>
      <c r="C300" s="31" t="s">
        <v>578</v>
      </c>
      <c r="D300" s="31" t="str">
        <f t="shared" si="9"/>
        <v>Fond soudržnosti (Kohezní fond)</v>
      </c>
      <c r="E300" s="34">
        <v>1</v>
      </c>
      <c r="F300" s="34">
        <v>2958465</v>
      </c>
      <c r="G300" s="31" t="s">
        <v>853</v>
      </c>
      <c r="H300" s="31" t="s">
        <v>853</v>
      </c>
      <c r="I300" s="31" t="s">
        <v>853</v>
      </c>
      <c r="J300" s="34">
        <v>40875</v>
      </c>
      <c r="Q300" s="31" t="str">
        <f t="shared" si="8"/>
        <v>01001</v>
      </c>
    </row>
    <row r="301" spans="1:17" ht="15">
      <c r="A301" s="33">
        <v>1002</v>
      </c>
      <c r="B301" s="31">
        <v>1501002</v>
      </c>
      <c r="C301" s="31" t="s">
        <v>579</v>
      </c>
      <c r="D301" s="31" t="str">
        <f t="shared" si="9"/>
        <v>Fond soudržnosti - Technická pomoc</v>
      </c>
      <c r="E301" s="34">
        <v>1</v>
      </c>
      <c r="F301" s="34">
        <v>2958465</v>
      </c>
      <c r="G301" s="31" t="s">
        <v>853</v>
      </c>
      <c r="H301" s="31" t="s">
        <v>853</v>
      </c>
      <c r="I301" s="31" t="s">
        <v>853</v>
      </c>
      <c r="J301" s="34">
        <v>40875</v>
      </c>
      <c r="Q301" s="31" t="str">
        <f t="shared" si="8"/>
        <v>01002</v>
      </c>
    </row>
    <row r="302" spans="1:17" ht="15">
      <c r="A302" s="33">
        <v>1100</v>
      </c>
      <c r="B302" s="31">
        <v>1501100</v>
      </c>
      <c r="C302" s="31" t="s">
        <v>580</v>
      </c>
      <c r="D302" s="31" t="str">
        <f t="shared" si="9"/>
        <v>Jednotný programový dokument pro cíl 2</v>
      </c>
      <c r="E302" s="34">
        <v>1</v>
      </c>
      <c r="F302" s="34">
        <v>2958465</v>
      </c>
      <c r="G302" s="31" t="s">
        <v>853</v>
      </c>
      <c r="H302" s="31" t="s">
        <v>853</v>
      </c>
      <c r="I302" s="31" t="s">
        <v>853</v>
      </c>
      <c r="J302" s="34">
        <v>40875</v>
      </c>
      <c r="Q302" s="31" t="str">
        <f t="shared" si="8"/>
        <v>01100</v>
      </c>
    </row>
    <row r="303" spans="1:17" ht="15">
      <c r="A303" s="33">
        <v>1200</v>
      </c>
      <c r="B303" s="31">
        <v>1501200</v>
      </c>
      <c r="C303" s="31" t="s">
        <v>581</v>
      </c>
      <c r="D303" s="31" t="str">
        <f t="shared" si="9"/>
        <v>Jednotný programový dokument pro cíl 3</v>
      </c>
      <c r="E303" s="34">
        <v>1</v>
      </c>
      <c r="F303" s="34">
        <v>2958465</v>
      </c>
      <c r="G303" s="31" t="s">
        <v>853</v>
      </c>
      <c r="H303" s="31" t="s">
        <v>853</v>
      </c>
      <c r="I303" s="31" t="s">
        <v>853</v>
      </c>
      <c r="J303" s="34">
        <v>40875</v>
      </c>
      <c r="Q303" s="31" t="str">
        <f t="shared" si="8"/>
        <v>01200</v>
      </c>
    </row>
    <row r="304" spans="1:17" ht="15">
      <c r="A304" s="33">
        <v>1300</v>
      </c>
      <c r="B304" s="31">
        <v>1501300</v>
      </c>
      <c r="C304" s="31" t="s">
        <v>582</v>
      </c>
      <c r="D304" s="31" t="str">
        <f t="shared" si="9"/>
        <v>Program Iniciativy Společenství Interreg IIIA</v>
      </c>
      <c r="E304" s="34">
        <v>1</v>
      </c>
      <c r="F304" s="34">
        <v>2958465</v>
      </c>
      <c r="G304" s="31" t="s">
        <v>853</v>
      </c>
      <c r="H304" s="31" t="s">
        <v>853</v>
      </c>
      <c r="I304" s="31" t="s">
        <v>853</v>
      </c>
      <c r="J304" s="34">
        <v>40875</v>
      </c>
      <c r="Q304" s="31" t="str">
        <f t="shared" si="8"/>
        <v>01300</v>
      </c>
    </row>
    <row r="305" spans="1:17" ht="15">
      <c r="A305" s="33">
        <v>1400</v>
      </c>
      <c r="B305" s="31">
        <v>1501400</v>
      </c>
      <c r="C305" s="31" t="s">
        <v>583</v>
      </c>
      <c r="D305" s="31" t="str">
        <f t="shared" si="9"/>
        <v>Program iniciativy společenství interreg IIIB</v>
      </c>
      <c r="E305" s="34">
        <v>1</v>
      </c>
      <c r="F305" s="34">
        <v>2958465</v>
      </c>
      <c r="G305" s="31" t="s">
        <v>853</v>
      </c>
      <c r="H305" s="31" t="s">
        <v>853</v>
      </c>
      <c r="I305" s="31" t="s">
        <v>853</v>
      </c>
      <c r="J305" s="34">
        <v>40875</v>
      </c>
      <c r="Q305" s="31" t="str">
        <f t="shared" si="8"/>
        <v>01400</v>
      </c>
    </row>
    <row r="306" spans="1:17" ht="15">
      <c r="A306" s="33">
        <v>1500</v>
      </c>
      <c r="B306" s="31">
        <v>1501500</v>
      </c>
      <c r="C306" s="31" t="s">
        <v>584</v>
      </c>
      <c r="D306" s="31" t="str">
        <f t="shared" si="9"/>
        <v>Program iniciativy společenství interreg IIIC</v>
      </c>
      <c r="E306" s="34">
        <v>1</v>
      </c>
      <c r="F306" s="34">
        <v>2958465</v>
      </c>
      <c r="G306" s="31" t="s">
        <v>853</v>
      </c>
      <c r="H306" s="31" t="s">
        <v>853</v>
      </c>
      <c r="I306" s="31" t="s">
        <v>853</v>
      </c>
      <c r="J306" s="34">
        <v>40875</v>
      </c>
      <c r="Q306" s="31" t="str">
        <f t="shared" si="8"/>
        <v>01500</v>
      </c>
    </row>
    <row r="307" spans="1:17" ht="15">
      <c r="A307" s="33">
        <v>1600</v>
      </c>
      <c r="B307" s="31">
        <v>1501600</v>
      </c>
      <c r="C307" s="31" t="s">
        <v>585</v>
      </c>
      <c r="D307" s="31" t="str">
        <f t="shared" si="9"/>
        <v>Program iniciativy společenství ESPON</v>
      </c>
      <c r="E307" s="34">
        <v>1</v>
      </c>
      <c r="F307" s="34">
        <v>2958465</v>
      </c>
      <c r="G307" s="31" t="s">
        <v>853</v>
      </c>
      <c r="H307" s="31" t="s">
        <v>853</v>
      </c>
      <c r="I307" s="31" t="s">
        <v>853</v>
      </c>
      <c r="J307" s="34">
        <v>40875</v>
      </c>
      <c r="Q307" s="31" t="str">
        <f t="shared" si="8"/>
        <v>01600</v>
      </c>
    </row>
    <row r="308" spans="1:17" ht="15">
      <c r="A308" s="33">
        <v>1700</v>
      </c>
      <c r="B308" s="31">
        <v>1501700</v>
      </c>
      <c r="C308" s="31" t="s">
        <v>586</v>
      </c>
      <c r="D308" s="31" t="str">
        <f t="shared" si="9"/>
        <v>Program iniciativy společenství INTERACT</v>
      </c>
      <c r="E308" s="34">
        <v>1</v>
      </c>
      <c r="F308" s="34">
        <v>2958465</v>
      </c>
      <c r="G308" s="31" t="s">
        <v>853</v>
      </c>
      <c r="H308" s="31" t="s">
        <v>853</v>
      </c>
      <c r="I308" s="31" t="s">
        <v>853</v>
      </c>
      <c r="J308" s="34">
        <v>40875</v>
      </c>
      <c r="Q308" s="31" t="str">
        <f t="shared" si="8"/>
        <v>01700</v>
      </c>
    </row>
    <row r="309" spans="1:17" ht="15">
      <c r="A309" s="33">
        <v>1800</v>
      </c>
      <c r="B309" s="31">
        <v>1501800</v>
      </c>
      <c r="C309" s="31" t="s">
        <v>587</v>
      </c>
      <c r="D309" s="31" t="str">
        <f t="shared" si="9"/>
        <v>Iniciativa společenství EQUAL</v>
      </c>
      <c r="E309" s="34">
        <v>1</v>
      </c>
      <c r="F309" s="34">
        <v>2958465</v>
      </c>
      <c r="G309" s="31" t="s">
        <v>853</v>
      </c>
      <c r="H309" s="31" t="s">
        <v>853</v>
      </c>
      <c r="I309" s="31" t="s">
        <v>853</v>
      </c>
      <c r="J309" s="34">
        <v>40875</v>
      </c>
      <c r="Q309" s="31" t="str">
        <f t="shared" si="8"/>
        <v>01800</v>
      </c>
    </row>
    <row r="310" spans="1:17" ht="15">
      <c r="A310" s="33">
        <v>1900</v>
      </c>
      <c r="B310" s="31">
        <v>1501900</v>
      </c>
      <c r="C310" s="31" t="s">
        <v>588</v>
      </c>
      <c r="D310" s="31" t="str">
        <f t="shared" si="9"/>
        <v>Twinning</v>
      </c>
      <c r="E310" s="34">
        <v>1</v>
      </c>
      <c r="F310" s="34">
        <v>2958465</v>
      </c>
      <c r="G310" s="31" t="s">
        <v>853</v>
      </c>
      <c r="H310" s="31" t="s">
        <v>853</v>
      </c>
      <c r="I310" s="31" t="s">
        <v>853</v>
      </c>
      <c r="J310" s="34">
        <v>40875</v>
      </c>
      <c r="K310" s="34">
        <v>45419</v>
      </c>
      <c r="Q310" s="31" t="str">
        <f t="shared" si="8"/>
        <v>01900</v>
      </c>
    </row>
    <row r="311" spans="1:17" ht="15">
      <c r="A311" s="33">
        <v>2000</v>
      </c>
      <c r="B311" s="31">
        <v>1502000</v>
      </c>
      <c r="C311" s="31" t="s">
        <v>589</v>
      </c>
      <c r="D311" s="31" t="str">
        <f t="shared" si="9"/>
        <v>Fond solidarity</v>
      </c>
      <c r="E311" s="34">
        <v>1</v>
      </c>
      <c r="F311" s="34">
        <v>2958465</v>
      </c>
      <c r="G311" s="31" t="s">
        <v>853</v>
      </c>
      <c r="H311" s="31" t="s">
        <v>853</v>
      </c>
      <c r="I311" s="31" t="s">
        <v>853</v>
      </c>
      <c r="J311" s="34">
        <v>40875</v>
      </c>
      <c r="Q311" s="31" t="str">
        <f t="shared" si="8"/>
        <v>02000</v>
      </c>
    </row>
    <row r="312" spans="1:17" ht="15">
      <c r="A312" s="33">
        <v>2100</v>
      </c>
      <c r="B312" s="31">
        <v>1502100</v>
      </c>
      <c r="C312" s="31" t="s">
        <v>590</v>
      </c>
      <c r="D312" s="31" t="str">
        <f t="shared" si="9"/>
        <v>Transition facility</v>
      </c>
      <c r="E312" s="34">
        <v>1</v>
      </c>
      <c r="F312" s="34">
        <v>2958465</v>
      </c>
      <c r="G312" s="31" t="s">
        <v>853</v>
      </c>
      <c r="H312" s="31" t="s">
        <v>853</v>
      </c>
      <c r="I312" s="31" t="s">
        <v>853</v>
      </c>
      <c r="J312" s="34">
        <v>40875</v>
      </c>
      <c r="Q312" s="31" t="str">
        <f t="shared" si="8"/>
        <v>02100</v>
      </c>
    </row>
    <row r="313" spans="1:17" ht="15">
      <c r="A313" s="33">
        <v>2200</v>
      </c>
      <c r="B313" s="31">
        <v>1502200</v>
      </c>
      <c r="C313" s="31" t="s">
        <v>591</v>
      </c>
      <c r="D313" s="31" t="str">
        <f t="shared" si="9"/>
        <v>Jiné programy/projekty EU</v>
      </c>
      <c r="E313" s="34">
        <v>1</v>
      </c>
      <c r="F313" s="34">
        <v>2958465</v>
      </c>
      <c r="G313" s="31" t="s">
        <v>853</v>
      </c>
      <c r="H313" s="31" t="s">
        <v>853</v>
      </c>
      <c r="I313" s="31" t="s">
        <v>853</v>
      </c>
      <c r="J313" s="34">
        <v>40875</v>
      </c>
      <c r="Q313" s="31" t="str">
        <f t="shared" si="8"/>
        <v>02200</v>
      </c>
    </row>
    <row r="314" spans="1:17" ht="15">
      <c r="A314" s="33">
        <v>2300</v>
      </c>
      <c r="B314" s="31">
        <v>1502300</v>
      </c>
      <c r="C314" s="31" t="s">
        <v>592</v>
      </c>
      <c r="D314" s="31" t="str">
        <f t="shared" si="9"/>
        <v>Komunitární programy</v>
      </c>
      <c r="E314" s="34">
        <v>1</v>
      </c>
      <c r="F314" s="34">
        <v>2958465</v>
      </c>
      <c r="G314" s="31" t="s">
        <v>853</v>
      </c>
      <c r="H314" s="31" t="s">
        <v>853</v>
      </c>
      <c r="I314" s="31" t="s">
        <v>853</v>
      </c>
      <c r="J314" s="34">
        <v>40875</v>
      </c>
      <c r="Q314" s="31" t="str">
        <f t="shared" si="8"/>
        <v>02300</v>
      </c>
    </row>
    <row r="315" spans="1:17" ht="15">
      <c r="A315" s="33">
        <v>2400</v>
      </c>
      <c r="B315" s="31">
        <v>1502400</v>
      </c>
      <c r="C315" s="31" t="s">
        <v>593</v>
      </c>
      <c r="D315" s="31" t="str">
        <f t="shared" si="9"/>
        <v>Přímé platby zemědělců</v>
      </c>
      <c r="E315" s="34">
        <v>1</v>
      </c>
      <c r="F315" s="34">
        <v>2958465</v>
      </c>
      <c r="G315" s="31" t="s">
        <v>853</v>
      </c>
      <c r="H315" s="31" t="s">
        <v>853</v>
      </c>
      <c r="I315" s="31" t="s">
        <v>853</v>
      </c>
      <c r="J315" s="34">
        <v>40875</v>
      </c>
      <c r="Q315" s="31" t="str">
        <f t="shared" si="8"/>
        <v>02400</v>
      </c>
    </row>
    <row r="316" spans="1:17" ht="15">
      <c r="A316" s="33">
        <v>2500</v>
      </c>
      <c r="B316" s="31">
        <v>1502500</v>
      </c>
      <c r="C316" s="31" t="s">
        <v>594</v>
      </c>
      <c r="D316" s="31" t="str">
        <f t="shared" si="9"/>
        <v>Přímé platby zemědělcům</v>
      </c>
      <c r="E316" s="34">
        <v>1</v>
      </c>
      <c r="F316" s="34">
        <v>2958465</v>
      </c>
      <c r="G316" s="31" t="s">
        <v>853</v>
      </c>
      <c r="H316" s="31" t="s">
        <v>853</v>
      </c>
      <c r="I316" s="31" t="s">
        <v>853</v>
      </c>
      <c r="J316" s="34">
        <v>40875</v>
      </c>
      <c r="Q316" s="31" t="str">
        <f t="shared" si="8"/>
        <v>02500</v>
      </c>
    </row>
    <row r="317" spans="1:17" ht="15">
      <c r="A317" s="33">
        <v>2601</v>
      </c>
      <c r="B317" s="31">
        <v>1502601</v>
      </c>
      <c r="C317" s="31" t="s">
        <v>595</v>
      </c>
      <c r="D317" s="31" t="str">
        <f t="shared" si="9"/>
        <v>Společná organizace trhu - mimo včely</v>
      </c>
      <c r="E317" s="34">
        <v>1</v>
      </c>
      <c r="F317" s="34">
        <v>2958465</v>
      </c>
      <c r="G317" s="31" t="s">
        <v>853</v>
      </c>
      <c r="H317" s="31" t="s">
        <v>853</v>
      </c>
      <c r="I317" s="31" t="s">
        <v>853</v>
      </c>
      <c r="J317" s="34">
        <v>40875</v>
      </c>
      <c r="Q317" s="31" t="str">
        <f t="shared" si="8"/>
        <v>02601</v>
      </c>
    </row>
    <row r="318" spans="1:17" ht="15">
      <c r="A318" s="33">
        <v>2602</v>
      </c>
      <c r="B318" s="31">
        <v>1502602</v>
      </c>
      <c r="C318" s="31" t="s">
        <v>596</v>
      </c>
      <c r="D318" s="31" t="str">
        <f t="shared" si="9"/>
        <v>Společná organizace trhu - včely</v>
      </c>
      <c r="E318" s="34">
        <v>1</v>
      </c>
      <c r="F318" s="34">
        <v>2958465</v>
      </c>
      <c r="G318" s="31" t="s">
        <v>853</v>
      </c>
      <c r="H318" s="31" t="s">
        <v>853</v>
      </c>
      <c r="I318" s="31" t="s">
        <v>853</v>
      </c>
      <c r="J318" s="34">
        <v>40875</v>
      </c>
      <c r="Q318" s="31" t="str">
        <f t="shared" si="8"/>
        <v>02602</v>
      </c>
    </row>
    <row r="319" spans="1:17" ht="15">
      <c r="A319" s="33">
        <v>2700</v>
      </c>
      <c r="B319" s="31">
        <v>1502700</v>
      </c>
      <c r="C319" s="31" t="s">
        <v>597</v>
      </c>
      <c r="D319" s="31" t="str">
        <f t="shared" si="9"/>
        <v>Program rozvoje venkova</v>
      </c>
      <c r="E319" s="34">
        <v>1</v>
      </c>
      <c r="F319" s="34">
        <v>2958465</v>
      </c>
      <c r="G319" s="31" t="s">
        <v>853</v>
      </c>
      <c r="H319" s="31" t="s">
        <v>853</v>
      </c>
      <c r="I319" s="31" t="s">
        <v>853</v>
      </c>
      <c r="J319" s="34">
        <v>40875</v>
      </c>
      <c r="Q319" s="31" t="str">
        <f t="shared" si="8"/>
        <v>02700</v>
      </c>
    </row>
    <row r="320" spans="1:17" ht="15">
      <c r="A320" s="33">
        <v>2800</v>
      </c>
      <c r="B320" s="31">
        <v>1502800</v>
      </c>
      <c r="C320" s="31" t="s">
        <v>598</v>
      </c>
      <c r="D320" s="31" t="str">
        <f t="shared" si="9"/>
        <v>OP Rybářství</v>
      </c>
      <c r="E320" s="34">
        <v>1</v>
      </c>
      <c r="F320" s="34">
        <v>2958465</v>
      </c>
      <c r="G320" s="31" t="s">
        <v>853</v>
      </c>
      <c r="H320" s="31" t="s">
        <v>853</v>
      </c>
      <c r="I320" s="31" t="s">
        <v>853</v>
      </c>
      <c r="J320" s="34">
        <v>40875</v>
      </c>
      <c r="Q320" s="31" t="str">
        <f t="shared" si="8"/>
        <v>02800</v>
      </c>
    </row>
    <row r="321" spans="1:17" ht="15">
      <c r="A321" s="33">
        <v>3000</v>
      </c>
      <c r="B321" s="31">
        <v>1503000</v>
      </c>
      <c r="C321" s="31" t="s">
        <v>599</v>
      </c>
      <c r="D321" s="31" t="str">
        <f t="shared" si="9"/>
        <v>OP Podnikání a inovace</v>
      </c>
      <c r="E321" s="34">
        <v>1</v>
      </c>
      <c r="F321" s="34">
        <v>2958465</v>
      </c>
      <c r="G321" s="31" t="s">
        <v>853</v>
      </c>
      <c r="H321" s="31" t="s">
        <v>853</v>
      </c>
      <c r="I321" s="31" t="s">
        <v>853</v>
      </c>
      <c r="J321" s="34">
        <v>40875</v>
      </c>
      <c r="Q321" s="31" t="str">
        <f t="shared" si="10" ref="Q321:Q384">RIGHT(B321,5)</f>
        <v>03000</v>
      </c>
    </row>
    <row r="322" spans="1:17" ht="15">
      <c r="A322" s="33">
        <v>3100</v>
      </c>
      <c r="B322" s="31">
        <v>1503100</v>
      </c>
      <c r="C322" s="31" t="s">
        <v>600</v>
      </c>
      <c r="D322" s="31" t="str">
        <f t="shared" si="11" ref="D322:D385">MID(C322,6,60)</f>
        <v>OP Výzkum a vývoj pro inovace</v>
      </c>
      <c r="E322" s="34">
        <v>1</v>
      </c>
      <c r="F322" s="34">
        <v>2958465</v>
      </c>
      <c r="G322" s="31" t="s">
        <v>853</v>
      </c>
      <c r="H322" s="31" t="s">
        <v>853</v>
      </c>
      <c r="I322" s="31" t="s">
        <v>853</v>
      </c>
      <c r="J322" s="34">
        <v>40875</v>
      </c>
      <c r="Q322" s="31" t="str">
        <f t="shared" si="10"/>
        <v>03100</v>
      </c>
    </row>
    <row r="323" spans="1:17" ht="15">
      <c r="A323" s="33">
        <v>3200</v>
      </c>
      <c r="B323" s="31">
        <v>1503200</v>
      </c>
      <c r="C323" s="31" t="s">
        <v>601</v>
      </c>
      <c r="D323" s="31" t="str">
        <f t="shared" si="11"/>
        <v>OP Vzdělávání pro konkurenceschopnost</v>
      </c>
      <c r="E323" s="34">
        <v>1</v>
      </c>
      <c r="F323" s="34">
        <v>2958465</v>
      </c>
      <c r="G323" s="31" t="s">
        <v>853</v>
      </c>
      <c r="H323" s="31" t="s">
        <v>853</v>
      </c>
      <c r="I323" s="31" t="s">
        <v>853</v>
      </c>
      <c r="J323" s="34">
        <v>40875</v>
      </c>
      <c r="Q323" s="31" t="str">
        <f t="shared" si="10"/>
        <v>03200</v>
      </c>
    </row>
    <row r="324" spans="1:17" ht="15">
      <c r="A324" s="33">
        <v>3300</v>
      </c>
      <c r="B324" s="31">
        <v>1503300</v>
      </c>
      <c r="C324" s="31" t="s">
        <v>602</v>
      </c>
      <c r="D324" s="31" t="str">
        <f t="shared" si="11"/>
        <v>OP Lidské zdroje a zaměstnanost</v>
      </c>
      <c r="E324" s="34">
        <v>1</v>
      </c>
      <c r="F324" s="34">
        <v>2958465</v>
      </c>
      <c r="G324" s="31" t="s">
        <v>853</v>
      </c>
      <c r="H324" s="31" t="s">
        <v>853</v>
      </c>
      <c r="I324" s="31" t="s">
        <v>853</v>
      </c>
      <c r="J324" s="34">
        <v>40875</v>
      </c>
      <c r="Q324" s="31" t="str">
        <f t="shared" si="10"/>
        <v>03300</v>
      </c>
    </row>
    <row r="325" spans="1:17" ht="15">
      <c r="A325" s="33">
        <v>3600</v>
      </c>
      <c r="B325" s="31">
        <v>1503600</v>
      </c>
      <c r="C325" s="31" t="s">
        <v>603</v>
      </c>
      <c r="D325" s="31" t="str">
        <f t="shared" si="11"/>
        <v>Integrovaný operační program</v>
      </c>
      <c r="E325" s="34">
        <v>1</v>
      </c>
      <c r="F325" s="34">
        <v>2958465</v>
      </c>
      <c r="G325" s="31" t="s">
        <v>853</v>
      </c>
      <c r="H325" s="31" t="s">
        <v>853</v>
      </c>
      <c r="I325" s="31" t="s">
        <v>853</v>
      </c>
      <c r="J325" s="34">
        <v>40875</v>
      </c>
      <c r="Q325" s="31" t="str">
        <f t="shared" si="10"/>
        <v>03600</v>
      </c>
    </row>
    <row r="326" spans="1:17" ht="15">
      <c r="A326" s="33">
        <v>3701</v>
      </c>
      <c r="B326" s="31">
        <v>1503701</v>
      </c>
      <c r="C326" s="31" t="s">
        <v>604</v>
      </c>
      <c r="D326" s="31" t="str">
        <f t="shared" si="11"/>
        <v>OP Technická pomoc - MMR</v>
      </c>
      <c r="E326" s="34">
        <v>1</v>
      </c>
      <c r="F326" s="34">
        <v>2958465</v>
      </c>
      <c r="G326" s="31" t="s">
        <v>853</v>
      </c>
      <c r="H326" s="31" t="s">
        <v>853</v>
      </c>
      <c r="I326" s="31" t="s">
        <v>853</v>
      </c>
      <c r="J326" s="34">
        <v>40875</v>
      </c>
      <c r="Q326" s="31" t="str">
        <f t="shared" si="10"/>
        <v>03701</v>
      </c>
    </row>
    <row r="327" spans="1:17" ht="15">
      <c r="A327" s="33">
        <v>3702</v>
      </c>
      <c r="B327" s="31">
        <v>1503702</v>
      </c>
      <c r="C327" s="31" t="s">
        <v>605</v>
      </c>
      <c r="D327" s="31" t="str">
        <f t="shared" si="11"/>
        <v>OP Technická pomoc - Auditní orgán</v>
      </c>
      <c r="E327" s="34">
        <v>1</v>
      </c>
      <c r="F327" s="34">
        <v>2958465</v>
      </c>
      <c r="G327" s="31" t="s">
        <v>853</v>
      </c>
      <c r="H327" s="31" t="s">
        <v>853</v>
      </c>
      <c r="I327" s="31" t="s">
        <v>853</v>
      </c>
      <c r="J327" s="34">
        <v>40875</v>
      </c>
      <c r="Q327" s="31" t="str">
        <f t="shared" si="10"/>
        <v>03702</v>
      </c>
    </row>
    <row r="328" spans="1:17" ht="15">
      <c r="A328" s="33">
        <v>3703</v>
      </c>
      <c r="B328" s="31">
        <v>1503703</v>
      </c>
      <c r="C328" s="31" t="s">
        <v>606</v>
      </c>
      <c r="D328" s="31" t="str">
        <f t="shared" si="11"/>
        <v>OP Technická pomoc - Platební a certifikační orgán</v>
      </c>
      <c r="E328" s="34">
        <v>1</v>
      </c>
      <c r="F328" s="34">
        <v>2958465</v>
      </c>
      <c r="G328" s="31" t="s">
        <v>853</v>
      </c>
      <c r="H328" s="31" t="s">
        <v>853</v>
      </c>
      <c r="I328" s="31" t="s">
        <v>853</v>
      </c>
      <c r="J328" s="34">
        <v>40875</v>
      </c>
      <c r="Q328" s="31" t="str">
        <f t="shared" si="10"/>
        <v>03703</v>
      </c>
    </row>
    <row r="329" spans="1:17" ht="15">
      <c r="A329" s="33">
        <v>3704</v>
      </c>
      <c r="B329" s="31">
        <v>1503704</v>
      </c>
      <c r="C329" s="31" t="s">
        <v>607</v>
      </c>
      <c r="D329" s="31" t="str">
        <f t="shared" si="11"/>
        <v>OP Technická pomoc - Pověřené auditní subjekty</v>
      </c>
      <c r="E329" s="34">
        <v>1</v>
      </c>
      <c r="F329" s="34">
        <v>2958465</v>
      </c>
      <c r="G329" s="31" t="s">
        <v>853</v>
      </c>
      <c r="H329" s="31" t="s">
        <v>853</v>
      </c>
      <c r="I329" s="31" t="s">
        <v>853</v>
      </c>
      <c r="J329" s="34">
        <v>40875</v>
      </c>
      <c r="Q329" s="31" t="str">
        <f t="shared" si="10"/>
        <v>03704</v>
      </c>
    </row>
    <row r="330" spans="1:17" ht="15">
      <c r="A330" s="33">
        <v>3705</v>
      </c>
      <c r="B330" s="31">
        <v>1503705</v>
      </c>
      <c r="C330" s="31" t="s">
        <v>608</v>
      </c>
      <c r="D330" s="31" t="str">
        <f t="shared" si="11"/>
        <v>OP Technická pomoc - CKB AFCOS</v>
      </c>
      <c r="E330" s="34">
        <v>40984</v>
      </c>
      <c r="F330" s="34">
        <v>2958465</v>
      </c>
      <c r="G330" s="31" t="s">
        <v>853</v>
      </c>
      <c r="H330" s="31" t="s">
        <v>853</v>
      </c>
      <c r="I330" s="31" t="s">
        <v>853</v>
      </c>
      <c r="J330" s="34">
        <v>40984</v>
      </c>
      <c r="Q330" s="31" t="str">
        <f t="shared" si="10"/>
        <v>03705</v>
      </c>
    </row>
    <row r="331" spans="1:17" ht="15">
      <c r="A331" s="33">
        <v>3800</v>
      </c>
      <c r="B331" s="31">
        <v>1503800</v>
      </c>
      <c r="C331" s="31" t="s">
        <v>609</v>
      </c>
      <c r="D331" s="31" t="str">
        <f t="shared" si="11"/>
        <v>Regionální operační programy</v>
      </c>
      <c r="E331" s="34">
        <v>1</v>
      </c>
      <c r="F331" s="34">
        <v>2958465</v>
      </c>
      <c r="G331" s="31" t="s">
        <v>853</v>
      </c>
      <c r="H331" s="31" t="s">
        <v>853</v>
      </c>
      <c r="I331" s="31" t="s">
        <v>853</v>
      </c>
      <c r="J331" s="34">
        <v>40875</v>
      </c>
      <c r="Q331" s="31" t="str">
        <f t="shared" si="10"/>
        <v>03800</v>
      </c>
    </row>
    <row r="332" spans="1:17" ht="15">
      <c r="A332" s="33">
        <v>3900</v>
      </c>
      <c r="B332" s="31">
        <v>1503900</v>
      </c>
      <c r="C332" s="31" t="s">
        <v>610</v>
      </c>
      <c r="D332" s="31" t="str">
        <f t="shared" si="11"/>
        <v>OP Praha Konkurenceschopnost</v>
      </c>
      <c r="E332" s="34">
        <v>1</v>
      </c>
      <c r="F332" s="34">
        <v>2958465</v>
      </c>
      <c r="G332" s="31" t="s">
        <v>853</v>
      </c>
      <c r="H332" s="31" t="s">
        <v>853</v>
      </c>
      <c r="I332" s="31" t="s">
        <v>853</v>
      </c>
      <c r="J332" s="34">
        <v>40875</v>
      </c>
      <c r="Q332" s="31" t="str">
        <f t="shared" si="10"/>
        <v>03900</v>
      </c>
    </row>
    <row r="333" spans="1:17" ht="15">
      <c r="A333" s="33">
        <v>4000</v>
      </c>
      <c r="B333" s="31">
        <v>1504000</v>
      </c>
      <c r="C333" s="31" t="s">
        <v>611</v>
      </c>
      <c r="D333" s="31" t="str">
        <f t="shared" si="11"/>
        <v>OP Praha Adaptabilita</v>
      </c>
      <c r="E333" s="34">
        <v>1</v>
      </c>
      <c r="F333" s="34">
        <v>2958465</v>
      </c>
      <c r="G333" s="31" t="s">
        <v>853</v>
      </c>
      <c r="H333" s="31" t="s">
        <v>853</v>
      </c>
      <c r="I333" s="31" t="s">
        <v>853</v>
      </c>
      <c r="J333" s="34">
        <v>40875</v>
      </c>
      <c r="Q333" s="31" t="str">
        <f t="shared" si="10"/>
        <v>04000</v>
      </c>
    </row>
    <row r="334" spans="1:17" ht="15">
      <c r="A334" s="33">
        <v>4100</v>
      </c>
      <c r="B334" s="31">
        <v>1504100</v>
      </c>
      <c r="C334" s="31" t="s">
        <v>612</v>
      </c>
      <c r="D334" s="31" t="str">
        <f t="shared" si="11"/>
        <v>OP Přeshraniční spolupráce pro cíl EÚS - MMR</v>
      </c>
      <c r="E334" s="34">
        <v>1</v>
      </c>
      <c r="F334" s="34">
        <v>2958465</v>
      </c>
      <c r="G334" s="31" t="s">
        <v>853</v>
      </c>
      <c r="H334" s="31" t="s">
        <v>853</v>
      </c>
      <c r="I334" s="31" t="s">
        <v>853</v>
      </c>
      <c r="J334" s="34">
        <v>41222</v>
      </c>
      <c r="Q334" s="31" t="str">
        <f t="shared" si="10"/>
        <v>04100</v>
      </c>
    </row>
    <row r="335" spans="1:17" ht="15">
      <c r="A335" s="33">
        <v>4101</v>
      </c>
      <c r="B335" s="31">
        <v>1504101</v>
      </c>
      <c r="C335" s="31" t="s">
        <v>613</v>
      </c>
      <c r="D335" s="31" t="str">
        <f t="shared" si="11"/>
        <v>OP Přeshraniční spolupráce pro cíl EÚS ČR - Bavorsko</v>
      </c>
      <c r="E335" s="34">
        <v>1</v>
      </c>
      <c r="F335" s="34">
        <v>2958465</v>
      </c>
      <c r="G335" s="31" t="s">
        <v>853</v>
      </c>
      <c r="H335" s="31" t="s">
        <v>853</v>
      </c>
      <c r="I335" s="31" t="s">
        <v>853</v>
      </c>
      <c r="J335" s="34">
        <v>40875</v>
      </c>
      <c r="Q335" s="31" t="str">
        <f t="shared" si="10"/>
        <v>04101</v>
      </c>
    </row>
    <row r="336" spans="1:17" ht="15">
      <c r="A336" s="33">
        <v>4102</v>
      </c>
      <c r="B336" s="31">
        <v>1504102</v>
      </c>
      <c r="C336" s="31" t="s">
        <v>614</v>
      </c>
      <c r="D336" s="31" t="str">
        <f t="shared" si="11"/>
        <v>OP Přeshraniční spolupráce pro cíl EÚS ČR - Polsko</v>
      </c>
      <c r="E336" s="34">
        <v>1</v>
      </c>
      <c r="F336" s="34">
        <v>2958465</v>
      </c>
      <c r="G336" s="31" t="s">
        <v>853</v>
      </c>
      <c r="H336" s="31" t="s">
        <v>853</v>
      </c>
      <c r="I336" s="31" t="s">
        <v>853</v>
      </c>
      <c r="J336" s="34">
        <v>40875</v>
      </c>
      <c r="Q336" s="31" t="str">
        <f t="shared" si="10"/>
        <v>04102</v>
      </c>
    </row>
    <row r="337" spans="1:17" ht="15">
      <c r="A337" s="33">
        <v>4103</v>
      </c>
      <c r="B337" s="31">
        <v>1504103</v>
      </c>
      <c r="C337" s="31" t="s">
        <v>615</v>
      </c>
      <c r="D337" s="31" t="str">
        <f t="shared" si="11"/>
        <v>OP Přeshraniční spolupráce pro cíl EÚS ČR - Rakousko</v>
      </c>
      <c r="E337" s="34">
        <v>1</v>
      </c>
      <c r="F337" s="34">
        <v>2958465</v>
      </c>
      <c r="G337" s="31" t="s">
        <v>853</v>
      </c>
      <c r="H337" s="31" t="s">
        <v>853</v>
      </c>
      <c r="I337" s="31" t="s">
        <v>853</v>
      </c>
      <c r="J337" s="34">
        <v>40875</v>
      </c>
      <c r="Q337" s="31" t="str">
        <f t="shared" si="10"/>
        <v>04103</v>
      </c>
    </row>
    <row r="338" spans="1:17" ht="15">
      <c r="A338" s="33">
        <v>4104</v>
      </c>
      <c r="B338" s="31">
        <v>1504104</v>
      </c>
      <c r="C338" s="31" t="s">
        <v>616</v>
      </c>
      <c r="D338" s="31" t="str">
        <f t="shared" si="11"/>
        <v>OP Přeshraniční spolupráce pro cíl EÚS ČR - Slovensko</v>
      </c>
      <c r="E338" s="34">
        <v>1</v>
      </c>
      <c r="F338" s="34">
        <v>2958465</v>
      </c>
      <c r="G338" s="31" t="s">
        <v>853</v>
      </c>
      <c r="H338" s="31" t="s">
        <v>853</v>
      </c>
      <c r="I338" s="31" t="s">
        <v>853</v>
      </c>
      <c r="J338" s="34">
        <v>40875</v>
      </c>
      <c r="Q338" s="31" t="str">
        <f t="shared" si="10"/>
        <v>04104</v>
      </c>
    </row>
    <row r="339" spans="1:17" ht="15">
      <c r="A339" s="33">
        <v>4105</v>
      </c>
      <c r="B339" s="31">
        <v>1504105</v>
      </c>
      <c r="C339" s="31" t="s">
        <v>617</v>
      </c>
      <c r="D339" s="31" t="str">
        <f t="shared" si="11"/>
        <v>OP Přeshraniční spolupráce pro cíl EÚS ČR - Sasko</v>
      </c>
      <c r="E339" s="34">
        <v>1</v>
      </c>
      <c r="F339" s="34">
        <v>2958465</v>
      </c>
      <c r="G339" s="31" t="s">
        <v>853</v>
      </c>
      <c r="H339" s="31" t="s">
        <v>853</v>
      </c>
      <c r="I339" s="31" t="s">
        <v>853</v>
      </c>
      <c r="J339" s="34">
        <v>40875</v>
      </c>
      <c r="Q339" s="31" t="str">
        <f t="shared" si="10"/>
        <v>04105</v>
      </c>
    </row>
    <row r="340" spans="1:17" ht="15">
      <c r="A340" s="33">
        <v>4200</v>
      </c>
      <c r="B340" s="31">
        <v>1504200</v>
      </c>
      <c r="C340" s="31" t="s">
        <v>618</v>
      </c>
      <c r="D340" s="31" t="str">
        <f t="shared" si="11"/>
        <v>OP Meziregionální spolupráce pro cíl EÚS</v>
      </c>
      <c r="E340" s="34">
        <v>1</v>
      </c>
      <c r="F340" s="34">
        <v>2958465</v>
      </c>
      <c r="G340" s="31" t="s">
        <v>853</v>
      </c>
      <c r="H340" s="31" t="s">
        <v>853</v>
      </c>
      <c r="I340" s="31" t="s">
        <v>853</v>
      </c>
      <c r="J340" s="34">
        <v>40875</v>
      </c>
      <c r="Q340" s="31" t="str">
        <f t="shared" si="10"/>
        <v>04200</v>
      </c>
    </row>
    <row r="341" spans="1:17" ht="15">
      <c r="A341" s="33">
        <v>4300</v>
      </c>
      <c r="B341" s="31">
        <v>1504300</v>
      </c>
      <c r="C341" s="31" t="s">
        <v>619</v>
      </c>
      <c r="D341" s="31" t="str">
        <f t="shared" si="11"/>
        <v>OP Nadnárodní spolupráce pro cíl EÚS</v>
      </c>
      <c r="E341" s="34">
        <v>1</v>
      </c>
      <c r="F341" s="34">
        <v>2958465</v>
      </c>
      <c r="G341" s="31" t="s">
        <v>853</v>
      </c>
      <c r="H341" s="31" t="s">
        <v>853</v>
      </c>
      <c r="I341" s="31" t="s">
        <v>853</v>
      </c>
      <c r="J341" s="34">
        <v>40875</v>
      </c>
      <c r="Q341" s="31" t="str">
        <f t="shared" si="10"/>
        <v>04300</v>
      </c>
    </row>
    <row r="342" spans="1:17" ht="15">
      <c r="A342" s="33">
        <v>4400</v>
      </c>
      <c r="B342" s="31">
        <v>1504400</v>
      </c>
      <c r="C342" s="31" t="s">
        <v>620</v>
      </c>
      <c r="D342" s="31" t="str">
        <f t="shared" si="11"/>
        <v>OP ESPON pro cíl EÚS</v>
      </c>
      <c r="E342" s="34">
        <v>1</v>
      </c>
      <c r="F342" s="34">
        <v>2958465</v>
      </c>
      <c r="G342" s="31" t="s">
        <v>853</v>
      </c>
      <c r="H342" s="31" t="s">
        <v>853</v>
      </c>
      <c r="I342" s="31" t="s">
        <v>853</v>
      </c>
      <c r="J342" s="34">
        <v>40875</v>
      </c>
      <c r="Q342" s="31" t="str">
        <f t="shared" si="10"/>
        <v>04400</v>
      </c>
    </row>
    <row r="343" spans="1:17" ht="15">
      <c r="A343" s="33">
        <v>4500</v>
      </c>
      <c r="B343" s="31">
        <v>1504500</v>
      </c>
      <c r="C343" s="31" t="s">
        <v>621</v>
      </c>
      <c r="D343" s="31" t="str">
        <f t="shared" si="11"/>
        <v>OP INTERACT pro cíl EÚS</v>
      </c>
      <c r="E343" s="34">
        <v>1</v>
      </c>
      <c r="F343" s="34">
        <v>2958465</v>
      </c>
      <c r="G343" s="31" t="s">
        <v>853</v>
      </c>
      <c r="H343" s="31" t="s">
        <v>853</v>
      </c>
      <c r="I343" s="31" t="s">
        <v>853</v>
      </c>
      <c r="J343" s="34">
        <v>40875</v>
      </c>
      <c r="Q343" s="31" t="str">
        <f t="shared" si="10"/>
        <v>04500</v>
      </c>
    </row>
    <row r="344" spans="1:17" ht="15">
      <c r="A344" s="33">
        <v>4601</v>
      </c>
      <c r="B344" s="31">
        <v>1504601</v>
      </c>
      <c r="C344" s="31" t="s">
        <v>622</v>
      </c>
      <c r="D344" s="31" t="str">
        <f t="shared" si="11"/>
        <v>Jiné programy/projekty EU - EURES/T</v>
      </c>
      <c r="E344" s="34">
        <v>1</v>
      </c>
      <c r="F344" s="34">
        <v>2958465</v>
      </c>
      <c r="G344" s="31" t="s">
        <v>853</v>
      </c>
      <c r="H344" s="31" t="s">
        <v>853</v>
      </c>
      <c r="I344" s="31" t="s">
        <v>853</v>
      </c>
      <c r="J344" s="34">
        <v>40875</v>
      </c>
      <c r="Q344" s="31" t="str">
        <f t="shared" si="10"/>
        <v>04601</v>
      </c>
    </row>
    <row r="345" spans="1:17" ht="15">
      <c r="A345" s="33">
        <v>4602</v>
      </c>
      <c r="B345" s="31">
        <v>1504602</v>
      </c>
      <c r="C345" s="31" t="s">
        <v>623</v>
      </c>
      <c r="D345" s="31" t="str">
        <f t="shared" si="11"/>
        <v>Jiné programy/projekty EU - EMCDDA</v>
      </c>
      <c r="E345" s="34">
        <v>1</v>
      </c>
      <c r="F345" s="34">
        <v>2958465</v>
      </c>
      <c r="G345" s="31" t="s">
        <v>853</v>
      </c>
      <c r="H345" s="31" t="s">
        <v>853</v>
      </c>
      <c r="I345" s="31" t="s">
        <v>853</v>
      </c>
      <c r="J345" s="34">
        <v>40875</v>
      </c>
      <c r="Q345" s="31" t="str">
        <f t="shared" si="10"/>
        <v>04602</v>
      </c>
    </row>
    <row r="346" spans="1:17" ht="15">
      <c r="A346" s="33">
        <v>4603</v>
      </c>
      <c r="B346" s="31">
        <v>1504603</v>
      </c>
      <c r="C346" s="31" t="s">
        <v>624</v>
      </c>
      <c r="D346" s="31" t="str">
        <f t="shared" si="11"/>
        <v>Jiné programy/projekty EU - Veterinární opatření</v>
      </c>
      <c r="E346" s="34">
        <v>1</v>
      </c>
      <c r="F346" s="34">
        <v>2958465</v>
      </c>
      <c r="G346" s="31" t="s">
        <v>853</v>
      </c>
      <c r="H346" s="31" t="s">
        <v>853</v>
      </c>
      <c r="I346" s="31" t="s">
        <v>853</v>
      </c>
      <c r="J346" s="34">
        <v>40875</v>
      </c>
      <c r="Q346" s="31" t="str">
        <f t="shared" si="10"/>
        <v>04603</v>
      </c>
    </row>
    <row r="347" spans="1:17" ht="15">
      <c r="A347" s="33">
        <v>4604</v>
      </c>
      <c r="B347" s="31">
        <v>1504604</v>
      </c>
      <c r="C347" s="31" t="s">
        <v>625</v>
      </c>
      <c r="D347" s="31" t="str">
        <f t="shared" si="11"/>
        <v>Jiné programy/projekty EU - Evropská migrační síť</v>
      </c>
      <c r="E347" s="34">
        <v>1</v>
      </c>
      <c r="F347" s="34">
        <v>2958465</v>
      </c>
      <c r="G347" s="31" t="s">
        <v>853</v>
      </c>
      <c r="H347" s="31" t="s">
        <v>853</v>
      </c>
      <c r="I347" s="31" t="s">
        <v>853</v>
      </c>
      <c r="J347" s="34">
        <v>40875</v>
      </c>
      <c r="Q347" s="31" t="str">
        <f t="shared" si="10"/>
        <v>04604</v>
      </c>
    </row>
    <row r="348" spans="1:17" ht="15">
      <c r="A348" s="33">
        <v>4605</v>
      </c>
      <c r="B348" s="31">
        <v>1504605</v>
      </c>
      <c r="C348" s="31" t="s">
        <v>626</v>
      </c>
      <c r="D348" s="31" t="str">
        <f t="shared" si="11"/>
        <v>Jiné programy/projekty EU - IEE/CA</v>
      </c>
      <c r="E348" s="34">
        <v>1</v>
      </c>
      <c r="F348" s="34">
        <v>2958465</v>
      </c>
      <c r="G348" s="31" t="s">
        <v>853</v>
      </c>
      <c r="H348" s="31" t="s">
        <v>853</v>
      </c>
      <c r="I348" s="31" t="s">
        <v>853</v>
      </c>
      <c r="J348" s="34">
        <v>40927</v>
      </c>
      <c r="Q348" s="31" t="str">
        <f t="shared" si="10"/>
        <v>04605</v>
      </c>
    </row>
    <row r="349" spans="1:17" ht="15">
      <c r="A349" s="33">
        <v>4606</v>
      </c>
      <c r="B349" s="31">
        <v>1504606</v>
      </c>
      <c r="C349" s="31" t="s">
        <v>627</v>
      </c>
      <c r="D349" s="31" t="str">
        <f t="shared" si="11"/>
        <v>Jiné programy/projekty EU - Samostatné granty EK</v>
      </c>
      <c r="E349" s="34">
        <v>41082</v>
      </c>
      <c r="F349" s="34">
        <v>2958465</v>
      </c>
      <c r="G349" s="31" t="s">
        <v>853</v>
      </c>
      <c r="H349" s="31" t="s">
        <v>853</v>
      </c>
      <c r="I349" s="31" t="s">
        <v>853</v>
      </c>
      <c r="J349" s="34">
        <v>41081</v>
      </c>
      <c r="Q349" s="31" t="str">
        <f t="shared" si="10"/>
        <v>04606</v>
      </c>
    </row>
    <row r="350" spans="1:17" ht="15">
      <c r="A350" s="33">
        <v>4607</v>
      </c>
      <c r="B350" s="31">
        <v>1504607</v>
      </c>
      <c r="C350" s="31" t="s">
        <v>628</v>
      </c>
      <c r="D350" s="31" t="str">
        <f t="shared" si="11"/>
        <v>Jiné programy/projekty EU - Dunajská strategie</v>
      </c>
      <c r="E350" s="34">
        <v>41082</v>
      </c>
      <c r="F350" s="34">
        <v>2958465</v>
      </c>
      <c r="G350" s="31" t="s">
        <v>853</v>
      </c>
      <c r="H350" s="31" t="s">
        <v>853</v>
      </c>
      <c r="I350" s="31" t="s">
        <v>853</v>
      </c>
      <c r="J350" s="34">
        <v>41081</v>
      </c>
      <c r="Q350" s="31" t="str">
        <f t="shared" si="10"/>
        <v>04607</v>
      </c>
    </row>
    <row r="351" spans="1:17" ht="15">
      <c r="A351" s="33">
        <v>4608</v>
      </c>
      <c r="B351" s="31">
        <v>1504608</v>
      </c>
      <c r="C351" s="31" t="s">
        <v>629</v>
      </c>
      <c r="D351" s="31" t="str">
        <f t="shared" si="11"/>
        <v>Jiné programy/projekty EU - Konference, semináře</v>
      </c>
      <c r="E351" s="34">
        <v>41275</v>
      </c>
      <c r="F351" s="34">
        <v>2958465</v>
      </c>
      <c r="G351" s="31" t="s">
        <v>853</v>
      </c>
      <c r="H351" s="31" t="s">
        <v>853</v>
      </c>
      <c r="I351" s="31" t="s">
        <v>853</v>
      </c>
      <c r="J351" s="34">
        <v>41339</v>
      </c>
      <c r="Q351" s="31" t="str">
        <f t="shared" si="10"/>
        <v>04608</v>
      </c>
    </row>
    <row r="352" spans="1:17" ht="15">
      <c r="A352" s="33">
        <v>4701</v>
      </c>
      <c r="B352" s="31">
        <v>1504701</v>
      </c>
      <c r="C352" s="31" t="s">
        <v>630</v>
      </c>
      <c r="D352" s="31" t="str">
        <f t="shared" si="11"/>
        <v>KP Progress</v>
      </c>
      <c r="E352" s="34">
        <v>1</v>
      </c>
      <c r="F352" s="34">
        <v>2958465</v>
      </c>
      <c r="G352" s="31" t="s">
        <v>853</v>
      </c>
      <c r="H352" s="31" t="s">
        <v>853</v>
      </c>
      <c r="I352" s="31" t="s">
        <v>853</v>
      </c>
      <c r="J352" s="34">
        <v>40875</v>
      </c>
      <c r="Q352" s="31" t="str">
        <f t="shared" si="10"/>
        <v>04701</v>
      </c>
    </row>
    <row r="353" spans="1:17" ht="15">
      <c r="A353" s="33">
        <v>4702</v>
      </c>
      <c r="B353" s="31">
        <v>1504702</v>
      </c>
      <c r="C353" s="31" t="s">
        <v>631</v>
      </c>
      <c r="D353" s="31" t="str">
        <f t="shared" si="11"/>
        <v>KP LLP</v>
      </c>
      <c r="E353" s="34">
        <v>41082</v>
      </c>
      <c r="F353" s="34">
        <v>2958465</v>
      </c>
      <c r="G353" s="31" t="s">
        <v>853</v>
      </c>
      <c r="H353" s="31" t="s">
        <v>853</v>
      </c>
      <c r="I353" s="31" t="s">
        <v>853</v>
      </c>
      <c r="J353" s="34">
        <v>41081</v>
      </c>
      <c r="Q353" s="31" t="str">
        <f t="shared" si="10"/>
        <v>04702</v>
      </c>
    </row>
    <row r="354" spans="1:17" ht="15">
      <c r="A354" s="33">
        <v>4703</v>
      </c>
      <c r="B354" s="31">
        <v>1504703</v>
      </c>
      <c r="C354" s="31" t="s">
        <v>632</v>
      </c>
      <c r="D354" s="31" t="str">
        <f t="shared" si="11"/>
        <v>KP Life+</v>
      </c>
      <c r="E354" s="34">
        <v>1</v>
      </c>
      <c r="F354" s="34">
        <v>2958465</v>
      </c>
      <c r="G354" s="31" t="s">
        <v>853</v>
      </c>
      <c r="H354" s="31" t="s">
        <v>853</v>
      </c>
      <c r="I354" s="31" t="s">
        <v>853</v>
      </c>
      <c r="J354" s="34">
        <v>40875</v>
      </c>
      <c r="Q354" s="31" t="str">
        <f t="shared" si="10"/>
        <v>04703</v>
      </c>
    </row>
    <row r="355" spans="1:17" ht="15">
      <c r="A355" s="33">
        <v>4704</v>
      </c>
      <c r="B355" s="31">
        <v>1504704</v>
      </c>
      <c r="C355" s="31" t="s">
        <v>633</v>
      </c>
      <c r="D355" s="31" t="str">
        <f t="shared" si="11"/>
        <v>KP PEPPOL (CIP)</v>
      </c>
      <c r="E355" s="34">
        <v>1</v>
      </c>
      <c r="F355" s="34">
        <v>2958465</v>
      </c>
      <c r="G355" s="31" t="s">
        <v>853</v>
      </c>
      <c r="H355" s="31" t="s">
        <v>853</v>
      </c>
      <c r="I355" s="31" t="s">
        <v>853</v>
      </c>
      <c r="J355" s="34">
        <v>40875</v>
      </c>
      <c r="Q355" s="31" t="str">
        <f t="shared" si="10"/>
        <v>04704</v>
      </c>
    </row>
    <row r="356" spans="1:17" ht="15">
      <c r="A356" s="33">
        <v>4705</v>
      </c>
      <c r="B356" s="31">
        <v>1504705</v>
      </c>
      <c r="C356" s="31" t="s">
        <v>634</v>
      </c>
      <c r="D356" s="31" t="str">
        <f t="shared" si="11"/>
        <v>KP CIP</v>
      </c>
      <c r="E356" s="34">
        <v>1</v>
      </c>
      <c r="F356" s="34">
        <v>2958465</v>
      </c>
      <c r="G356" s="31" t="s">
        <v>853</v>
      </c>
      <c r="H356" s="31" t="s">
        <v>853</v>
      </c>
      <c r="I356" s="31" t="s">
        <v>853</v>
      </c>
      <c r="J356" s="34">
        <v>40875</v>
      </c>
      <c r="Q356" s="31" t="str">
        <f t="shared" si="10"/>
        <v>04705</v>
      </c>
    </row>
    <row r="357" spans="1:17" ht="15">
      <c r="A357" s="33">
        <v>4706</v>
      </c>
      <c r="B357" s="31">
        <v>1504706</v>
      </c>
      <c r="C357" s="31" t="s">
        <v>635</v>
      </c>
      <c r="D357" s="31" t="str">
        <f t="shared" si="11"/>
        <v>KP Connect</v>
      </c>
      <c r="E357" s="34">
        <v>1</v>
      </c>
      <c r="F357" s="34">
        <v>2958465</v>
      </c>
      <c r="G357" s="31" t="s">
        <v>853</v>
      </c>
      <c r="H357" s="31" t="s">
        <v>853</v>
      </c>
      <c r="I357" s="31" t="s">
        <v>853</v>
      </c>
      <c r="J357" s="34">
        <v>40875</v>
      </c>
      <c r="Q357" s="31" t="str">
        <f t="shared" si="10"/>
        <v>04706</v>
      </c>
    </row>
    <row r="358" spans="1:17" ht="15">
      <c r="A358" s="33">
        <v>4707</v>
      </c>
      <c r="B358" s="31">
        <v>1504707</v>
      </c>
      <c r="C358" s="31" t="s">
        <v>636</v>
      </c>
      <c r="D358" s="31" t="str">
        <f t="shared" si="11"/>
        <v>KP Easyway</v>
      </c>
      <c r="E358" s="34">
        <v>1</v>
      </c>
      <c r="F358" s="34">
        <v>2958465</v>
      </c>
      <c r="G358" s="31" t="s">
        <v>853</v>
      </c>
      <c r="H358" s="31" t="s">
        <v>853</v>
      </c>
      <c r="I358" s="31" t="s">
        <v>853</v>
      </c>
      <c r="J358" s="34">
        <v>40875</v>
      </c>
      <c r="Q358" s="31" t="str">
        <f t="shared" si="10"/>
        <v>04707</v>
      </c>
    </row>
    <row r="359" spans="1:17" ht="15">
      <c r="A359" s="33">
        <v>4708</v>
      </c>
      <c r="B359" s="31">
        <v>1504708</v>
      </c>
      <c r="C359" s="31" t="s">
        <v>637</v>
      </c>
      <c r="D359" s="31" t="str">
        <f t="shared" si="11"/>
        <v>KP IRIS EUROPE II</v>
      </c>
      <c r="E359" s="34">
        <v>1</v>
      </c>
      <c r="F359" s="34">
        <v>2958465</v>
      </c>
      <c r="G359" s="31" t="s">
        <v>853</v>
      </c>
      <c r="H359" s="31" t="s">
        <v>853</v>
      </c>
      <c r="I359" s="31" t="s">
        <v>853</v>
      </c>
      <c r="J359" s="34">
        <v>40875</v>
      </c>
      <c r="Q359" s="31" t="str">
        <f t="shared" si="10"/>
        <v>04708</v>
      </c>
    </row>
    <row r="360" spans="1:17" ht="15">
      <c r="A360" s="33">
        <v>4709</v>
      </c>
      <c r="B360" s="31">
        <v>1504709</v>
      </c>
      <c r="C360" s="31" t="s">
        <v>638</v>
      </c>
      <c r="D360" s="31" t="str">
        <f t="shared" si="11"/>
        <v>KP Dálnice D47 (TEN-T)</v>
      </c>
      <c r="E360" s="34">
        <v>1</v>
      </c>
      <c r="F360" s="34">
        <v>2958465</v>
      </c>
      <c r="G360" s="31" t="s">
        <v>853</v>
      </c>
      <c r="H360" s="31" t="s">
        <v>853</v>
      </c>
      <c r="I360" s="31" t="s">
        <v>853</v>
      </c>
      <c r="J360" s="34">
        <v>40875</v>
      </c>
      <c r="Q360" s="31" t="str">
        <f t="shared" si="10"/>
        <v>04709</v>
      </c>
    </row>
    <row r="361" spans="1:17" ht="15">
      <c r="A361" s="33">
        <v>4710</v>
      </c>
      <c r="B361" s="31">
        <v>1504710</v>
      </c>
      <c r="C361" s="31" t="s">
        <v>639</v>
      </c>
      <c r="D361" s="31" t="str">
        <f t="shared" si="11"/>
        <v>KP Eurostar</v>
      </c>
      <c r="E361" s="34">
        <v>1</v>
      </c>
      <c r="F361" s="34">
        <v>2958465</v>
      </c>
      <c r="G361" s="31" t="s">
        <v>853</v>
      </c>
      <c r="H361" s="31" t="s">
        <v>853</v>
      </c>
      <c r="I361" s="31" t="s">
        <v>853</v>
      </c>
      <c r="J361" s="34">
        <v>40875</v>
      </c>
      <c r="Q361" s="31" t="str">
        <f t="shared" si="10"/>
        <v>04710</v>
      </c>
    </row>
    <row r="362" spans="1:17" ht="15">
      <c r="A362" s="33">
        <v>4711</v>
      </c>
      <c r="B362" s="31">
        <v>1504711</v>
      </c>
      <c r="C362" s="31" t="s">
        <v>640</v>
      </c>
      <c r="D362" s="31" t="str">
        <f t="shared" si="11"/>
        <v>KP Občanská spravedlnost, Civil Justice</v>
      </c>
      <c r="E362" s="34">
        <v>1</v>
      </c>
      <c r="F362" s="34">
        <v>2958465</v>
      </c>
      <c r="G362" s="31" t="s">
        <v>853</v>
      </c>
      <c r="H362" s="31" t="s">
        <v>853</v>
      </c>
      <c r="I362" s="31" t="s">
        <v>853</v>
      </c>
      <c r="J362" s="34">
        <v>40875</v>
      </c>
      <c r="Q362" s="31" t="str">
        <f t="shared" si="10"/>
        <v>04711</v>
      </c>
    </row>
    <row r="363" spans="1:17" ht="15">
      <c r="A363" s="33">
        <v>4712</v>
      </c>
      <c r="B363" s="31">
        <v>1504712</v>
      </c>
      <c r="C363" s="31" t="s">
        <v>641</v>
      </c>
      <c r="D363" s="31" t="str">
        <f t="shared" si="11"/>
        <v>KP Trestní spravedlnost, Crime Justice</v>
      </c>
      <c r="E363" s="34">
        <v>1</v>
      </c>
      <c r="F363" s="34">
        <v>2958465</v>
      </c>
      <c r="G363" s="31" t="s">
        <v>853</v>
      </c>
      <c r="H363" s="31" t="s">
        <v>853</v>
      </c>
      <c r="I363" s="31" t="s">
        <v>853</v>
      </c>
      <c r="J363" s="34">
        <v>40875</v>
      </c>
      <c r="Q363" s="31" t="str">
        <f t="shared" si="10"/>
        <v>04712</v>
      </c>
    </row>
    <row r="364" spans="1:17" ht="15">
      <c r="A364" s="33">
        <v>4713</v>
      </c>
      <c r="B364" s="31">
        <v>1504713</v>
      </c>
      <c r="C364" s="31" t="s">
        <v>642</v>
      </c>
      <c r="D364" s="31" t="str">
        <f t="shared" si="11"/>
        <v>KP CIPS</v>
      </c>
      <c r="E364" s="34">
        <v>1</v>
      </c>
      <c r="F364" s="34">
        <v>2958465</v>
      </c>
      <c r="G364" s="31" t="s">
        <v>853</v>
      </c>
      <c r="H364" s="31" t="s">
        <v>853</v>
      </c>
      <c r="I364" s="31" t="s">
        <v>853</v>
      </c>
      <c r="J364" s="34">
        <v>40875</v>
      </c>
      <c r="Q364" s="31" t="str">
        <f t="shared" si="10"/>
        <v>04713</v>
      </c>
    </row>
    <row r="365" spans="1:17" ht="15">
      <c r="A365" s="33">
        <v>4714</v>
      </c>
      <c r="B365" s="31">
        <v>1504714</v>
      </c>
      <c r="C365" s="31" t="s">
        <v>643</v>
      </c>
      <c r="D365" s="31" t="str">
        <f t="shared" si="11"/>
        <v>KP Prevention and Fight against Crime</v>
      </c>
      <c r="E365" s="34">
        <v>1</v>
      </c>
      <c r="F365" s="34">
        <v>2958465</v>
      </c>
      <c r="G365" s="31" t="s">
        <v>853</v>
      </c>
      <c r="H365" s="31" t="s">
        <v>853</v>
      </c>
      <c r="I365" s="31" t="s">
        <v>853</v>
      </c>
      <c r="J365" s="34">
        <v>40875</v>
      </c>
      <c r="Q365" s="31" t="str">
        <f t="shared" si="10"/>
        <v>04714</v>
      </c>
    </row>
    <row r="366" spans="1:17" ht="15">
      <c r="A366" s="33">
        <v>4715</v>
      </c>
      <c r="B366" s="31">
        <v>1504715</v>
      </c>
      <c r="C366" s="31" t="s">
        <v>644</v>
      </c>
      <c r="D366" s="31" t="str">
        <f t="shared" si="11"/>
        <v>KP Leonardo da Vinci</v>
      </c>
      <c r="E366" s="34">
        <v>1</v>
      </c>
      <c r="F366" s="34">
        <v>2958465</v>
      </c>
      <c r="G366" s="31" t="s">
        <v>853</v>
      </c>
      <c r="H366" s="31" t="s">
        <v>853</v>
      </c>
      <c r="I366" s="31" t="s">
        <v>853</v>
      </c>
      <c r="J366" s="34">
        <v>40875</v>
      </c>
      <c r="Q366" s="31" t="str">
        <f t="shared" si="10"/>
        <v>04715</v>
      </c>
    </row>
    <row r="367" spans="1:17" ht="15">
      <c r="A367" s="33">
        <v>4716</v>
      </c>
      <c r="B367" s="31">
        <v>1504716</v>
      </c>
      <c r="C367" s="31" t="s">
        <v>645</v>
      </c>
      <c r="D367" s="31" t="str">
        <f t="shared" si="11"/>
        <v>KP Kooperační program s EUIPO</v>
      </c>
      <c r="E367" s="34">
        <v>1</v>
      </c>
      <c r="F367" s="34">
        <v>2958465</v>
      </c>
      <c r="G367" s="31" t="s">
        <v>853</v>
      </c>
      <c r="H367" s="31" t="s">
        <v>853</v>
      </c>
      <c r="I367" s="31" t="s">
        <v>853</v>
      </c>
      <c r="J367" s="34">
        <v>40875</v>
      </c>
      <c r="K367" s="34">
        <v>42542</v>
      </c>
      <c r="Q367" s="31" t="str">
        <f t="shared" si="10"/>
        <v>04716</v>
      </c>
    </row>
    <row r="368" spans="1:17" ht="15">
      <c r="A368" s="33">
        <v>4717</v>
      </c>
      <c r="B368" s="31">
        <v>1504717</v>
      </c>
      <c r="C368" s="31" t="s">
        <v>646</v>
      </c>
      <c r="D368" s="31" t="str">
        <f t="shared" si="11"/>
        <v>KP Evropa pro občany</v>
      </c>
      <c r="E368" s="34">
        <v>1</v>
      </c>
      <c r="F368" s="34">
        <v>2958465</v>
      </c>
      <c r="G368" s="31" t="s">
        <v>853</v>
      </c>
      <c r="H368" s="31" t="s">
        <v>853</v>
      </c>
      <c r="I368" s="31" t="s">
        <v>853</v>
      </c>
      <c r="J368" s="34">
        <v>40875</v>
      </c>
      <c r="Q368" s="31" t="str">
        <f t="shared" si="10"/>
        <v>04717</v>
      </c>
    </row>
    <row r="369" spans="1:17" ht="15">
      <c r="A369" s="33">
        <v>4718</v>
      </c>
      <c r="B369" s="31">
        <v>1504718</v>
      </c>
      <c r="C369" s="31" t="s">
        <v>647</v>
      </c>
      <c r="D369" s="31" t="str">
        <f t="shared" si="11"/>
        <v>KP Statistický program ES</v>
      </c>
      <c r="E369" s="34">
        <v>1</v>
      </c>
      <c r="F369" s="34">
        <v>2958465</v>
      </c>
      <c r="G369" s="31" t="s">
        <v>853</v>
      </c>
      <c r="H369" s="31" t="s">
        <v>853</v>
      </c>
      <c r="I369" s="31" t="s">
        <v>853</v>
      </c>
      <c r="J369" s="34">
        <v>40875</v>
      </c>
      <c r="Q369" s="31" t="str">
        <f t="shared" si="10"/>
        <v>04718</v>
      </c>
    </row>
    <row r="370" spans="1:17" ht="15">
      <c r="A370" s="33">
        <v>4719</v>
      </c>
      <c r="B370" s="31">
        <v>1504719</v>
      </c>
      <c r="C370" s="31" t="s">
        <v>648</v>
      </c>
      <c r="D370" s="31" t="str">
        <f t="shared" si="11"/>
        <v>KP Erasmus</v>
      </c>
      <c r="E370" s="34">
        <v>1</v>
      </c>
      <c r="F370" s="34">
        <v>2958465</v>
      </c>
      <c r="G370" s="31" t="s">
        <v>853</v>
      </c>
      <c r="H370" s="31" t="s">
        <v>853</v>
      </c>
      <c r="I370" s="31" t="s">
        <v>853</v>
      </c>
      <c r="J370" s="34">
        <v>40875</v>
      </c>
      <c r="Q370" s="31" t="str">
        <f t="shared" si="10"/>
        <v>04719</v>
      </c>
    </row>
    <row r="371" spans="1:17" ht="15">
      <c r="A371" s="33">
        <v>4720</v>
      </c>
      <c r="B371" s="31">
        <v>1504720</v>
      </c>
      <c r="C371" s="31" t="s">
        <v>649</v>
      </c>
      <c r="D371" s="31" t="str">
        <f t="shared" si="11"/>
        <v>KP Babel</v>
      </c>
      <c r="E371" s="34">
        <v>1</v>
      </c>
      <c r="F371" s="34">
        <v>2958465</v>
      </c>
      <c r="G371" s="31" t="s">
        <v>853</v>
      </c>
      <c r="H371" s="31" t="s">
        <v>853</v>
      </c>
      <c r="I371" s="31" t="s">
        <v>853</v>
      </c>
      <c r="J371" s="34">
        <v>40875</v>
      </c>
      <c r="Q371" s="31" t="str">
        <f t="shared" si="10"/>
        <v>04720</v>
      </c>
    </row>
    <row r="372" spans="1:17" ht="15">
      <c r="A372" s="33">
        <v>4721</v>
      </c>
      <c r="B372" s="31">
        <v>1504721</v>
      </c>
      <c r="C372" s="31" t="s">
        <v>650</v>
      </c>
      <c r="D372" s="31" t="str">
        <f t="shared" si="11"/>
        <v>KP eContentPlus</v>
      </c>
      <c r="E372" s="34">
        <v>1</v>
      </c>
      <c r="F372" s="34">
        <v>2958465</v>
      </c>
      <c r="G372" s="31" t="s">
        <v>853</v>
      </c>
      <c r="H372" s="31" t="s">
        <v>853</v>
      </c>
      <c r="I372" s="31" t="s">
        <v>853</v>
      </c>
      <c r="J372" s="34">
        <v>40875</v>
      </c>
      <c r="Q372" s="31" t="str">
        <f t="shared" si="10"/>
        <v>04721</v>
      </c>
    </row>
    <row r="373" spans="1:17" ht="15">
      <c r="A373" s="33">
        <v>4722</v>
      </c>
      <c r="B373" s="31">
        <v>1504722</v>
      </c>
      <c r="C373" s="31" t="s">
        <v>651</v>
      </c>
      <c r="D373" s="31" t="str">
        <f t="shared" si="11"/>
        <v>KP Stork (CIP)</v>
      </c>
      <c r="E373" s="34">
        <v>1</v>
      </c>
      <c r="F373" s="34">
        <v>2958465</v>
      </c>
      <c r="G373" s="31" t="s">
        <v>853</v>
      </c>
      <c r="H373" s="31" t="s">
        <v>853</v>
      </c>
      <c r="I373" s="31" t="s">
        <v>853</v>
      </c>
      <c r="J373" s="34">
        <v>40875</v>
      </c>
      <c r="Q373" s="31" t="str">
        <f t="shared" si="10"/>
        <v>04722</v>
      </c>
    </row>
    <row r="374" spans="1:17" ht="15">
      <c r="A374" s="33">
        <v>4723</v>
      </c>
      <c r="B374" s="31">
        <v>1504723</v>
      </c>
      <c r="C374" s="31" t="s">
        <v>652</v>
      </c>
      <c r="D374" s="31" t="str">
        <f t="shared" si="11"/>
        <v>Solidarita a řízení migračních toků EUF</v>
      </c>
      <c r="E374" s="34">
        <v>1</v>
      </c>
      <c r="F374" s="34">
        <v>2958465</v>
      </c>
      <c r="G374" s="31" t="s">
        <v>853</v>
      </c>
      <c r="H374" s="31" t="s">
        <v>853</v>
      </c>
      <c r="I374" s="31" t="s">
        <v>853</v>
      </c>
      <c r="J374" s="34">
        <v>40875</v>
      </c>
      <c r="Q374" s="31" t="str">
        <f t="shared" si="10"/>
        <v>04723</v>
      </c>
    </row>
    <row r="375" spans="1:17" ht="15">
      <c r="A375" s="33">
        <v>4724</v>
      </c>
      <c r="B375" s="31">
        <v>1504724</v>
      </c>
      <c r="C375" s="31" t="s">
        <v>653</v>
      </c>
      <c r="D375" s="31" t="str">
        <f t="shared" si="11"/>
        <v>Solidarita a řízení migračních toků ENF</v>
      </c>
      <c r="E375" s="34">
        <v>1</v>
      </c>
      <c r="F375" s="34">
        <v>2958465</v>
      </c>
      <c r="G375" s="31" t="s">
        <v>853</v>
      </c>
      <c r="H375" s="31" t="s">
        <v>853</v>
      </c>
      <c r="I375" s="31" t="s">
        <v>853</v>
      </c>
      <c r="J375" s="34">
        <v>40875</v>
      </c>
      <c r="Q375" s="31" t="str">
        <f t="shared" si="10"/>
        <v>04724</v>
      </c>
    </row>
    <row r="376" spans="1:17" ht="15">
      <c r="A376" s="33">
        <v>4725</v>
      </c>
      <c r="B376" s="31">
        <v>1504725</v>
      </c>
      <c r="C376" s="31" t="s">
        <v>654</v>
      </c>
      <c r="D376" s="31" t="str">
        <f t="shared" si="11"/>
        <v>Solidarita a řízení migračních toků FVH</v>
      </c>
      <c r="E376" s="34">
        <v>1</v>
      </c>
      <c r="F376" s="34">
        <v>2958465</v>
      </c>
      <c r="G376" s="31" t="s">
        <v>853</v>
      </c>
      <c r="H376" s="31" t="s">
        <v>853</v>
      </c>
      <c r="I376" s="31" t="s">
        <v>853</v>
      </c>
      <c r="J376" s="34">
        <v>40875</v>
      </c>
      <c r="Q376" s="31" t="str">
        <f t="shared" si="10"/>
        <v>04725</v>
      </c>
    </row>
    <row r="377" spans="1:17" ht="15">
      <c r="A377" s="33">
        <v>4726</v>
      </c>
      <c r="B377" s="31">
        <v>1504726</v>
      </c>
      <c r="C377" s="31" t="s">
        <v>655</v>
      </c>
      <c r="D377" s="31" t="str">
        <f t="shared" si="11"/>
        <v>Solidarita a řízení migračních toků EIF</v>
      </c>
      <c r="E377" s="34">
        <v>1</v>
      </c>
      <c r="F377" s="34">
        <v>2958465</v>
      </c>
      <c r="G377" s="31" t="s">
        <v>853</v>
      </c>
      <c r="H377" s="31" t="s">
        <v>853</v>
      </c>
      <c r="I377" s="31" t="s">
        <v>853</v>
      </c>
      <c r="J377" s="34">
        <v>40875</v>
      </c>
      <c r="Q377" s="31" t="str">
        <f t="shared" si="10"/>
        <v>04726</v>
      </c>
    </row>
    <row r="378" spans="1:17" ht="15">
      <c r="A378" s="33">
        <v>4727</v>
      </c>
      <c r="B378" s="31">
        <v>1504727</v>
      </c>
      <c r="C378" s="31" t="s">
        <v>656</v>
      </c>
      <c r="D378" s="31" t="str">
        <f t="shared" si="11"/>
        <v>KP Euroguidance</v>
      </c>
      <c r="E378" s="34">
        <v>41082</v>
      </c>
      <c r="F378" s="34">
        <v>2958465</v>
      </c>
      <c r="G378" s="31" t="s">
        <v>853</v>
      </c>
      <c r="H378" s="31" t="s">
        <v>853</v>
      </c>
      <c r="I378" s="31" t="s">
        <v>853</v>
      </c>
      <c r="J378" s="34">
        <v>41081</v>
      </c>
      <c r="Q378" s="31" t="str">
        <f t="shared" si="10"/>
        <v>04727</v>
      </c>
    </row>
    <row r="379" spans="1:17" ht="15">
      <c r="A379" s="33">
        <v>4728</v>
      </c>
      <c r="B379" s="31">
        <v>1504728</v>
      </c>
      <c r="C379" s="31" t="s">
        <v>657</v>
      </c>
      <c r="D379" s="31" t="str">
        <f t="shared" si="11"/>
        <v>KP Bologna Experts</v>
      </c>
      <c r="E379" s="34">
        <v>41082</v>
      </c>
      <c r="F379" s="34">
        <v>2958465</v>
      </c>
      <c r="G379" s="31" t="s">
        <v>853</v>
      </c>
      <c r="H379" s="31" t="s">
        <v>853</v>
      </c>
      <c r="I379" s="31" t="s">
        <v>853</v>
      </c>
      <c r="J379" s="34">
        <v>41081</v>
      </c>
      <c r="Q379" s="31" t="str">
        <f t="shared" si="10"/>
        <v>04728</v>
      </c>
    </row>
    <row r="380" spans="1:17" ht="15">
      <c r="A380" s="33">
        <v>4729</v>
      </c>
      <c r="B380" s="31">
        <v>1504729</v>
      </c>
      <c r="C380" s="31" t="s">
        <v>658</v>
      </c>
      <c r="D380" s="31" t="str">
        <f t="shared" si="11"/>
        <v>KP Eurydice</v>
      </c>
      <c r="E380" s="34">
        <v>41082</v>
      </c>
      <c r="F380" s="34">
        <v>2958465</v>
      </c>
      <c r="G380" s="31" t="s">
        <v>853</v>
      </c>
      <c r="H380" s="31" t="s">
        <v>853</v>
      </c>
      <c r="I380" s="31" t="s">
        <v>853</v>
      </c>
      <c r="J380" s="34">
        <v>41081</v>
      </c>
      <c r="K380" s="34">
        <v>41088</v>
      </c>
      <c r="Q380" s="31" t="str">
        <f t="shared" si="10"/>
        <v>04729</v>
      </c>
    </row>
    <row r="381" spans="1:17" ht="15">
      <c r="A381" s="33">
        <v>4730</v>
      </c>
      <c r="B381" s="31">
        <v>1504730</v>
      </c>
      <c r="C381" s="31" t="s">
        <v>659</v>
      </c>
      <c r="D381" s="31" t="str">
        <f t="shared" si="11"/>
        <v>KP Mládež v akci</v>
      </c>
      <c r="E381" s="34">
        <v>41082</v>
      </c>
      <c r="F381" s="34">
        <v>2958465</v>
      </c>
      <c r="G381" s="31" t="s">
        <v>853</v>
      </c>
      <c r="H381" s="31" t="s">
        <v>853</v>
      </c>
      <c r="I381" s="31" t="s">
        <v>853</v>
      </c>
      <c r="J381" s="34">
        <v>41081</v>
      </c>
      <c r="Q381" s="31" t="str">
        <f t="shared" si="10"/>
        <v>04730</v>
      </c>
    </row>
    <row r="382" spans="1:17" ht="15">
      <c r="A382" s="33">
        <v>4731</v>
      </c>
      <c r="B382" s="31">
        <v>1504731</v>
      </c>
      <c r="C382" s="31" t="s">
        <v>660</v>
      </c>
      <c r="D382" s="31" t="str">
        <f t="shared" si="11"/>
        <v>KP Eurodesk</v>
      </c>
      <c r="E382" s="34">
        <v>41082</v>
      </c>
      <c r="F382" s="34">
        <v>2958465</v>
      </c>
      <c r="G382" s="31" t="s">
        <v>853</v>
      </c>
      <c r="H382" s="31" t="s">
        <v>853</v>
      </c>
      <c r="I382" s="31" t="s">
        <v>853</v>
      </c>
      <c r="J382" s="34">
        <v>41081</v>
      </c>
      <c r="Q382" s="31" t="str">
        <f t="shared" si="10"/>
        <v>04731</v>
      </c>
    </row>
    <row r="383" spans="1:17" ht="15">
      <c r="A383" s="33">
        <v>4732</v>
      </c>
      <c r="B383" s="31">
        <v>1504732</v>
      </c>
      <c r="C383" s="31" t="s">
        <v>661</v>
      </c>
      <c r="D383" s="31" t="str">
        <f t="shared" si="11"/>
        <v>KP IRIS EUROPE III</v>
      </c>
      <c r="E383" s="34">
        <v>41082</v>
      </c>
      <c r="F383" s="34">
        <v>2958465</v>
      </c>
      <c r="G383" s="31" t="s">
        <v>853</v>
      </c>
      <c r="H383" s="31" t="s">
        <v>853</v>
      </c>
      <c r="I383" s="31" t="s">
        <v>853</v>
      </c>
      <c r="J383" s="34">
        <v>41081</v>
      </c>
      <c r="Q383" s="31" t="str">
        <f t="shared" si="10"/>
        <v>04732</v>
      </c>
    </row>
    <row r="384" spans="1:17" ht="15">
      <c r="A384" s="33">
        <v>4733</v>
      </c>
      <c r="B384" s="31">
        <v>1504733</v>
      </c>
      <c r="C384" s="31" t="s">
        <v>662</v>
      </c>
      <c r="D384" s="31" t="str">
        <f t="shared" si="11"/>
        <v>KP HeERO</v>
      </c>
      <c r="E384" s="34">
        <v>41082</v>
      </c>
      <c r="F384" s="34">
        <v>2958465</v>
      </c>
      <c r="G384" s="31" t="s">
        <v>853</v>
      </c>
      <c r="H384" s="31" t="s">
        <v>853</v>
      </c>
      <c r="I384" s="31" t="s">
        <v>853</v>
      </c>
      <c r="J384" s="34">
        <v>41081</v>
      </c>
      <c r="Q384" s="31" t="str">
        <f t="shared" si="10"/>
        <v>04733</v>
      </c>
    </row>
    <row r="385" spans="1:17" ht="15">
      <c r="A385" s="33">
        <v>4734</v>
      </c>
      <c r="B385" s="31">
        <v>1504734</v>
      </c>
      <c r="C385" s="31" t="s">
        <v>663</v>
      </c>
      <c r="D385" s="31" t="str">
        <f t="shared" si="11"/>
        <v>KP INWAPO</v>
      </c>
      <c r="E385" s="34">
        <v>41082</v>
      </c>
      <c r="F385" s="34">
        <v>2958465</v>
      </c>
      <c r="G385" s="31" t="s">
        <v>853</v>
      </c>
      <c r="H385" s="31" t="s">
        <v>853</v>
      </c>
      <c r="I385" s="31" t="s">
        <v>853</v>
      </c>
      <c r="J385" s="34">
        <v>41081</v>
      </c>
      <c r="Q385" s="31" t="str">
        <f t="shared" si="12" ref="Q385:Q448">RIGHT(B385,5)</f>
        <v>04734</v>
      </c>
    </row>
    <row r="386" spans="1:17" ht="15">
      <c r="A386" s="33">
        <v>4735</v>
      </c>
      <c r="B386" s="31">
        <v>1504735</v>
      </c>
      <c r="C386" s="31" t="s">
        <v>664</v>
      </c>
      <c r="D386" s="31" t="str">
        <f t="shared" si="13" ref="D386:D449">MID(C386,6,60)</f>
        <v>KP ATIS4ALL</v>
      </c>
      <c r="E386" s="34">
        <v>41082</v>
      </c>
      <c r="F386" s="34">
        <v>2958465</v>
      </c>
      <c r="G386" s="31" t="s">
        <v>853</v>
      </c>
      <c r="H386" s="31" t="s">
        <v>853</v>
      </c>
      <c r="I386" s="31" t="s">
        <v>853</v>
      </c>
      <c r="J386" s="34">
        <v>41081</v>
      </c>
      <c r="Q386" s="31" t="str">
        <f t="shared" si="12"/>
        <v>04735</v>
      </c>
    </row>
    <row r="387" spans="1:17" ht="15">
      <c r="A387" s="33">
        <v>4736</v>
      </c>
      <c r="B387" s="31">
        <v>1504736</v>
      </c>
      <c r="C387" s="31" t="s">
        <v>665</v>
      </c>
      <c r="D387" s="31" t="str">
        <f t="shared" si="13"/>
        <v>KP GEN6</v>
      </c>
      <c r="E387" s="34">
        <v>41082</v>
      </c>
      <c r="F387" s="34">
        <v>2958465</v>
      </c>
      <c r="G387" s="31" t="s">
        <v>853</v>
      </c>
      <c r="H387" s="31" t="s">
        <v>853</v>
      </c>
      <c r="I387" s="31" t="s">
        <v>853</v>
      </c>
      <c r="J387" s="34">
        <v>41081</v>
      </c>
      <c r="Q387" s="31" t="str">
        <f t="shared" si="12"/>
        <v>04736</v>
      </c>
    </row>
    <row r="388" spans="1:17" ht="15">
      <c r="A388" s="33">
        <v>4737</v>
      </c>
      <c r="B388" s="31">
        <v>1504737</v>
      </c>
      <c r="C388" s="31" t="s">
        <v>666</v>
      </c>
      <c r="D388" s="31" t="str">
        <f t="shared" si="13"/>
        <v>KP ISEC</v>
      </c>
      <c r="E388" s="34">
        <v>41082</v>
      </c>
      <c r="F388" s="34">
        <v>2958465</v>
      </c>
      <c r="G388" s="31" t="s">
        <v>853</v>
      </c>
      <c r="H388" s="31" t="s">
        <v>853</v>
      </c>
      <c r="I388" s="31" t="s">
        <v>853</v>
      </c>
      <c r="J388" s="34">
        <v>41081</v>
      </c>
      <c r="Q388" s="31" t="str">
        <f t="shared" si="12"/>
        <v>04737</v>
      </c>
    </row>
    <row r="389" spans="1:17" ht="15">
      <c r="A389" s="33">
        <v>4738</v>
      </c>
      <c r="B389" s="31">
        <v>1504738</v>
      </c>
      <c r="C389" s="31" t="s">
        <v>667</v>
      </c>
      <c r="D389" s="31" t="str">
        <f t="shared" si="13"/>
        <v>KP Spolupráce v oblasti dopravního zpravodajství</v>
      </c>
      <c r="E389" s="34">
        <v>41082</v>
      </c>
      <c r="F389" s="34">
        <v>2958465</v>
      </c>
      <c r="G389" s="31" t="s">
        <v>853</v>
      </c>
      <c r="H389" s="31" t="s">
        <v>853</v>
      </c>
      <c r="I389" s="31" t="s">
        <v>853</v>
      </c>
      <c r="J389" s="34">
        <v>41081</v>
      </c>
      <c r="Q389" s="31" t="str">
        <f t="shared" si="12"/>
        <v>04738</v>
      </c>
    </row>
    <row r="390" spans="1:17" ht="15">
      <c r="A390" s="33">
        <v>4739</v>
      </c>
      <c r="B390" s="31">
        <v>1504739</v>
      </c>
      <c r="C390" s="31" t="s">
        <v>668</v>
      </c>
      <c r="D390" s="31" t="str">
        <f t="shared" si="13"/>
        <v>KP Fond pro vnitřní bezpečnost</v>
      </c>
      <c r="E390" s="34">
        <v>41082</v>
      </c>
      <c r="F390" s="34">
        <v>2958465</v>
      </c>
      <c r="G390" s="31" t="s">
        <v>853</v>
      </c>
      <c r="H390" s="31" t="s">
        <v>853</v>
      </c>
      <c r="I390" s="31" t="s">
        <v>853</v>
      </c>
      <c r="J390" s="34">
        <v>41081</v>
      </c>
      <c r="Q390" s="31" t="str">
        <f t="shared" si="12"/>
        <v>04739</v>
      </c>
    </row>
    <row r="391" spans="1:17" ht="15">
      <c r="A391" s="33">
        <v>4740</v>
      </c>
      <c r="B391" s="31">
        <v>1504740</v>
      </c>
      <c r="C391" s="31" t="s">
        <v>669</v>
      </c>
      <c r="D391" s="31" t="str">
        <f t="shared" si="13"/>
        <v>KP Azylový a migrační fond</v>
      </c>
      <c r="E391" s="34">
        <v>41082</v>
      </c>
      <c r="F391" s="34">
        <v>2958465</v>
      </c>
      <c r="G391" s="31" t="s">
        <v>853</v>
      </c>
      <c r="H391" s="31" t="s">
        <v>853</v>
      </c>
      <c r="I391" s="31" t="s">
        <v>853</v>
      </c>
      <c r="J391" s="34">
        <v>41081</v>
      </c>
      <c r="Q391" s="31" t="str">
        <f t="shared" si="12"/>
        <v>04740</v>
      </c>
    </row>
    <row r="392" spans="1:17" ht="15">
      <c r="A392" s="33">
        <v>4741</v>
      </c>
      <c r="B392" s="31">
        <v>1504741</v>
      </c>
      <c r="C392" s="31" t="s">
        <v>670</v>
      </c>
      <c r="D392" s="31" t="str">
        <f t="shared" si="13"/>
        <v>KP ICT PSP</v>
      </c>
      <c r="E392" s="34">
        <v>41275</v>
      </c>
      <c r="F392" s="34">
        <v>2958465</v>
      </c>
      <c r="G392" s="31" t="s">
        <v>853</v>
      </c>
      <c r="H392" s="31" t="s">
        <v>853</v>
      </c>
      <c r="I392" s="31" t="s">
        <v>853</v>
      </c>
      <c r="J392" s="34">
        <v>41081</v>
      </c>
      <c r="Q392" s="31" t="str">
        <f t="shared" si="12"/>
        <v>04741</v>
      </c>
    </row>
    <row r="393" spans="1:17" ht="15">
      <c r="A393" s="33">
        <v>4742</v>
      </c>
      <c r="B393" s="31">
        <v>1504742</v>
      </c>
      <c r="C393" s="31" t="s">
        <v>671</v>
      </c>
      <c r="D393" s="31" t="str">
        <f t="shared" si="13"/>
        <v>KP Justice</v>
      </c>
      <c r="E393" s="34">
        <v>41275</v>
      </c>
      <c r="F393" s="34">
        <v>2958465</v>
      </c>
      <c r="G393" s="31" t="s">
        <v>853</v>
      </c>
      <c r="H393" s="31" t="s">
        <v>853</v>
      </c>
      <c r="I393" s="31" t="s">
        <v>853</v>
      </c>
      <c r="J393" s="34">
        <v>41081</v>
      </c>
      <c r="Q393" s="31" t="str">
        <f t="shared" si="12"/>
        <v>04742</v>
      </c>
    </row>
    <row r="394" spans="1:17" ht="15">
      <c r="A394" s="33">
        <v>4743</v>
      </c>
      <c r="B394" s="31">
        <v>1504743</v>
      </c>
      <c r="C394" s="31" t="s">
        <v>672</v>
      </c>
      <c r="D394" s="31" t="str">
        <f t="shared" si="13"/>
        <v>KP Rights, Equality and Citizenship</v>
      </c>
      <c r="E394" s="34">
        <v>41275</v>
      </c>
      <c r="F394" s="34">
        <v>2958465</v>
      </c>
      <c r="G394" s="31" t="s">
        <v>853</v>
      </c>
      <c r="H394" s="31" t="s">
        <v>853</v>
      </c>
      <c r="I394" s="31" t="s">
        <v>853</v>
      </c>
      <c r="J394" s="34">
        <v>41081</v>
      </c>
      <c r="Q394" s="31" t="str">
        <f t="shared" si="12"/>
        <v>04743</v>
      </c>
    </row>
    <row r="395" spans="1:17" ht="15">
      <c r="A395" s="33">
        <v>4744</v>
      </c>
      <c r="B395" s="31">
        <v>1504744</v>
      </c>
      <c r="C395" s="31" t="s">
        <v>673</v>
      </c>
      <c r="D395" s="31" t="str">
        <f t="shared" si="13"/>
        <v>KP Tempus</v>
      </c>
      <c r="E395" s="34">
        <v>41275</v>
      </c>
      <c r="F395" s="34">
        <v>2958465</v>
      </c>
      <c r="G395" s="31" t="s">
        <v>853</v>
      </c>
      <c r="H395" s="31" t="s">
        <v>853</v>
      </c>
      <c r="I395" s="31" t="s">
        <v>853</v>
      </c>
      <c r="J395" s="34">
        <v>41222</v>
      </c>
      <c r="K395" s="34">
        <v>41229</v>
      </c>
      <c r="Q395" s="31" t="str">
        <f t="shared" si="12"/>
        <v>04744</v>
      </c>
    </row>
    <row r="396" spans="1:17" ht="15">
      <c r="A396" s="33">
        <v>4745</v>
      </c>
      <c r="B396" s="31">
        <v>1504745</v>
      </c>
      <c r="C396" s="31" t="s">
        <v>674</v>
      </c>
      <c r="D396" s="31" t="str">
        <f t="shared" si="13"/>
        <v>KP Customs 2013</v>
      </c>
      <c r="E396" s="34">
        <v>41220</v>
      </c>
      <c r="F396" s="34">
        <v>2958465</v>
      </c>
      <c r="G396" s="31" t="s">
        <v>853</v>
      </c>
      <c r="H396" s="31" t="s">
        <v>853</v>
      </c>
      <c r="I396" s="31" t="s">
        <v>853</v>
      </c>
      <c r="J396" s="34">
        <v>41222</v>
      </c>
      <c r="Q396" s="31" t="str">
        <f t="shared" si="12"/>
        <v>04745</v>
      </c>
    </row>
    <row r="397" spans="1:17" ht="15">
      <c r="A397" s="33">
        <v>4746</v>
      </c>
      <c r="B397" s="31">
        <v>1504746</v>
      </c>
      <c r="C397" s="31" t="s">
        <v>675</v>
      </c>
      <c r="D397" s="31" t="str">
        <f t="shared" si="13"/>
        <v>KP Hercule</v>
      </c>
      <c r="E397" s="34">
        <v>41275</v>
      </c>
      <c r="F397" s="34">
        <v>2958465</v>
      </c>
      <c r="G397" s="31" t="s">
        <v>853</v>
      </c>
      <c r="H397" s="31" t="s">
        <v>853</v>
      </c>
      <c r="I397" s="31" t="s">
        <v>853</v>
      </c>
      <c r="J397" s="34">
        <v>41222</v>
      </c>
      <c r="Q397" s="31" t="str">
        <f t="shared" si="12"/>
        <v>04746</v>
      </c>
    </row>
    <row r="398" spans="1:17" ht="15">
      <c r="A398" s="33">
        <v>4747</v>
      </c>
      <c r="B398" s="31">
        <v>1504747</v>
      </c>
      <c r="C398" s="31" t="s">
        <v>676</v>
      </c>
      <c r="D398" s="31" t="str">
        <f t="shared" si="13"/>
        <v>KP Grundtvig</v>
      </c>
      <c r="E398" s="34">
        <v>41275</v>
      </c>
      <c r="F398" s="34">
        <v>2958465</v>
      </c>
      <c r="G398" s="31" t="s">
        <v>853</v>
      </c>
      <c r="H398" s="31" t="s">
        <v>853</v>
      </c>
      <c r="I398" s="31" t="s">
        <v>853</v>
      </c>
      <c r="J398" s="34">
        <v>41312</v>
      </c>
      <c r="Q398" s="31" t="str">
        <f t="shared" si="12"/>
        <v>04747</v>
      </c>
    </row>
    <row r="399" spans="1:17" ht="15">
      <c r="A399" s="33">
        <v>4748</v>
      </c>
      <c r="B399" s="31">
        <v>1504748</v>
      </c>
      <c r="C399" s="31" t="s">
        <v>677</v>
      </c>
      <c r="D399" s="31" t="str">
        <f t="shared" si="13"/>
        <v>KP 2. akční program v oblasti zdraví</v>
      </c>
      <c r="E399" s="34">
        <v>41275</v>
      </c>
      <c r="F399" s="34">
        <v>2958465</v>
      </c>
      <c r="G399" s="31" t="s">
        <v>853</v>
      </c>
      <c r="H399" s="31" t="s">
        <v>853</v>
      </c>
      <c r="I399" s="31" t="s">
        <v>853</v>
      </c>
      <c r="J399" s="34">
        <v>41374</v>
      </c>
      <c r="Q399" s="31" t="str">
        <f t="shared" si="12"/>
        <v>04748</v>
      </c>
    </row>
    <row r="400" spans="1:17" ht="15">
      <c r="A400" s="33">
        <v>4749</v>
      </c>
      <c r="B400" s="31">
        <v>1504749</v>
      </c>
      <c r="C400" s="31" t="s">
        <v>678</v>
      </c>
      <c r="D400" s="31" t="str">
        <f t="shared" si="13"/>
        <v>KP Civilní ochrana</v>
      </c>
      <c r="E400" s="34">
        <v>41275</v>
      </c>
      <c r="F400" s="34">
        <v>2958465</v>
      </c>
      <c r="G400" s="31" t="s">
        <v>853</v>
      </c>
      <c r="H400" s="31" t="s">
        <v>853</v>
      </c>
      <c r="I400" s="31" t="s">
        <v>853</v>
      </c>
      <c r="J400" s="34">
        <v>41465</v>
      </c>
      <c r="Q400" s="31" t="str">
        <f t="shared" si="12"/>
        <v>04749</v>
      </c>
    </row>
    <row r="401" spans="1:17" ht="15">
      <c r="A401" s="33">
        <v>4800</v>
      </c>
      <c r="B401" s="31">
        <v>1504800</v>
      </c>
      <c r="C401" s="31" t="s">
        <v>679</v>
      </c>
      <c r="D401" s="31" t="str">
        <f t="shared" si="13"/>
        <v>Twinning out</v>
      </c>
      <c r="E401" s="34">
        <v>1</v>
      </c>
      <c r="F401" s="34">
        <v>2958465</v>
      </c>
      <c r="G401" s="31" t="s">
        <v>853</v>
      </c>
      <c r="H401" s="31" t="s">
        <v>853</v>
      </c>
      <c r="I401" s="31" t="s">
        <v>853</v>
      </c>
      <c r="J401" s="34">
        <v>40875</v>
      </c>
      <c r="Q401" s="31" t="str">
        <f t="shared" si="12"/>
        <v>04800</v>
      </c>
    </row>
    <row r="402" spans="1:17" ht="15">
      <c r="A402" s="33">
        <v>4900</v>
      </c>
      <c r="B402" s="31">
        <v>1504900</v>
      </c>
      <c r="C402" s="31" t="s">
        <v>589</v>
      </c>
      <c r="D402" s="31" t="str">
        <f t="shared" si="13"/>
        <v>Fond solidarity</v>
      </c>
      <c r="E402" s="34">
        <v>1</v>
      </c>
      <c r="F402" s="34">
        <v>2958465</v>
      </c>
      <c r="G402" s="31" t="s">
        <v>853</v>
      </c>
      <c r="H402" s="31" t="s">
        <v>853</v>
      </c>
      <c r="I402" s="31" t="s">
        <v>853</v>
      </c>
      <c r="J402" s="34">
        <v>40875</v>
      </c>
      <c r="Q402" s="31" t="str">
        <f t="shared" si="12"/>
        <v>04900</v>
      </c>
    </row>
    <row r="403" spans="1:17" ht="15">
      <c r="A403" s="33">
        <v>5000</v>
      </c>
      <c r="B403" s="31">
        <v>1505000</v>
      </c>
      <c r="C403" s="31" t="s">
        <v>590</v>
      </c>
      <c r="D403" s="31" t="str">
        <f t="shared" si="13"/>
        <v>Transition facility</v>
      </c>
      <c r="E403" s="34">
        <v>1</v>
      </c>
      <c r="F403" s="34">
        <v>2958465</v>
      </c>
      <c r="G403" s="31" t="s">
        <v>853</v>
      </c>
      <c r="H403" s="31" t="s">
        <v>853</v>
      </c>
      <c r="I403" s="31" t="s">
        <v>853</v>
      </c>
      <c r="J403" s="34">
        <v>40875</v>
      </c>
      <c r="Q403" s="31" t="str">
        <f t="shared" si="12"/>
        <v>05000</v>
      </c>
    </row>
    <row r="404" spans="1:17" ht="15">
      <c r="A404" s="33">
        <v>5100</v>
      </c>
      <c r="B404" s="31">
        <v>1505100</v>
      </c>
      <c r="C404" s="31" t="s">
        <v>680</v>
      </c>
      <c r="D404" s="31" t="str">
        <f t="shared" si="13"/>
        <v>OP Doprava - ERDF</v>
      </c>
      <c r="E404" s="34">
        <v>1</v>
      </c>
      <c r="F404" s="34">
        <v>2958465</v>
      </c>
      <c r="G404" s="31" t="s">
        <v>853</v>
      </c>
      <c r="H404" s="31" t="s">
        <v>853</v>
      </c>
      <c r="I404" s="31" t="s">
        <v>853</v>
      </c>
      <c r="J404" s="34">
        <v>40875</v>
      </c>
      <c r="Q404" s="31" t="str">
        <f t="shared" si="12"/>
        <v>05100</v>
      </c>
    </row>
    <row r="405" spans="1:17" ht="15">
      <c r="A405" s="33">
        <v>5200</v>
      </c>
      <c r="B405" s="31">
        <v>1505200</v>
      </c>
      <c r="C405" s="31" t="s">
        <v>681</v>
      </c>
      <c r="D405" s="31" t="str">
        <f t="shared" si="13"/>
        <v>OP Doprava - CF</v>
      </c>
      <c r="E405" s="34">
        <v>1</v>
      </c>
      <c r="F405" s="34">
        <v>2958465</v>
      </c>
      <c r="G405" s="31" t="s">
        <v>853</v>
      </c>
      <c r="H405" s="31" t="s">
        <v>853</v>
      </c>
      <c r="I405" s="31" t="s">
        <v>853</v>
      </c>
      <c r="J405" s="34">
        <v>40875</v>
      </c>
      <c r="Q405" s="31" t="str">
        <f t="shared" si="12"/>
        <v>05200</v>
      </c>
    </row>
    <row r="406" spans="1:17" ht="15">
      <c r="A406" s="33">
        <v>5300</v>
      </c>
      <c r="B406" s="31">
        <v>1505300</v>
      </c>
      <c r="C406" s="31" t="s">
        <v>682</v>
      </c>
      <c r="D406" s="31" t="str">
        <f t="shared" si="13"/>
        <v>OP Životní prostředí - ERDF</v>
      </c>
      <c r="E406" s="34">
        <v>1</v>
      </c>
      <c r="F406" s="34">
        <v>2958465</v>
      </c>
      <c r="G406" s="31" t="s">
        <v>853</v>
      </c>
      <c r="H406" s="31" t="s">
        <v>853</v>
      </c>
      <c r="I406" s="31" t="s">
        <v>853</v>
      </c>
      <c r="J406" s="34">
        <v>40875</v>
      </c>
      <c r="Q406" s="31" t="str">
        <f t="shared" si="12"/>
        <v>05300</v>
      </c>
    </row>
    <row r="407" spans="1:17" ht="15">
      <c r="A407" s="33">
        <v>5400</v>
      </c>
      <c r="B407" s="31">
        <v>1505400</v>
      </c>
      <c r="C407" s="31" t="s">
        <v>683</v>
      </c>
      <c r="D407" s="31" t="str">
        <f t="shared" si="13"/>
        <v>OP Životní prostředí - CF</v>
      </c>
      <c r="E407" s="34">
        <v>1</v>
      </c>
      <c r="F407" s="34">
        <v>2958465</v>
      </c>
      <c r="G407" s="31" t="s">
        <v>853</v>
      </c>
      <c r="H407" s="31" t="s">
        <v>853</v>
      </c>
      <c r="I407" s="31" t="s">
        <v>853</v>
      </c>
      <c r="J407" s="34">
        <v>40875</v>
      </c>
      <c r="Q407" s="31" t="str">
        <f t="shared" si="12"/>
        <v>05400</v>
      </c>
    </row>
    <row r="408" spans="1:17" ht="15">
      <c r="A408" s="33">
        <v>6001</v>
      </c>
      <c r="B408" s="31">
        <v>1506001</v>
      </c>
      <c r="C408" s="31" t="s">
        <v>684</v>
      </c>
      <c r="D408" s="31" t="str">
        <f t="shared" si="13"/>
        <v>EHP/Norsko 1</v>
      </c>
      <c r="E408" s="34">
        <v>1</v>
      </c>
      <c r="F408" s="34">
        <v>2958465</v>
      </c>
      <c r="G408" s="31" t="s">
        <v>853</v>
      </c>
      <c r="H408" s="31" t="s">
        <v>853</v>
      </c>
      <c r="I408" s="31" t="s">
        <v>853</v>
      </c>
      <c r="J408" s="34">
        <v>40875</v>
      </c>
      <c r="Q408" s="31" t="str">
        <f t="shared" si="12"/>
        <v>06001</v>
      </c>
    </row>
    <row r="409" spans="1:17" ht="15">
      <c r="A409" s="33">
        <v>6002</v>
      </c>
      <c r="B409" s="31">
        <v>1506002</v>
      </c>
      <c r="C409" s="31" t="s">
        <v>685</v>
      </c>
      <c r="D409" s="31" t="str">
        <f t="shared" si="13"/>
        <v>Program švýcarsko-české spolupráce</v>
      </c>
      <c r="E409" s="34">
        <v>1</v>
      </c>
      <c r="F409" s="34">
        <v>2958465</v>
      </c>
      <c r="G409" s="31" t="s">
        <v>853</v>
      </c>
      <c r="H409" s="31" t="s">
        <v>853</v>
      </c>
      <c r="I409" s="31" t="s">
        <v>853</v>
      </c>
      <c r="J409" s="34">
        <v>40875</v>
      </c>
      <c r="Q409" s="31" t="str">
        <f t="shared" si="12"/>
        <v>06002</v>
      </c>
    </row>
    <row r="410" spans="1:17" ht="15">
      <c r="A410" s="33">
        <v>6003</v>
      </c>
      <c r="B410" s="31">
        <v>1506003</v>
      </c>
      <c r="C410" s="31" t="s">
        <v>686</v>
      </c>
      <c r="D410" s="31" t="str">
        <f t="shared" si="13"/>
        <v>FM EHP/Norsko 2</v>
      </c>
      <c r="E410" s="34">
        <v>1</v>
      </c>
      <c r="F410" s="34">
        <v>2958465</v>
      </c>
      <c r="G410" s="31" t="s">
        <v>853</v>
      </c>
      <c r="H410" s="31" t="s">
        <v>853</v>
      </c>
      <c r="I410" s="31" t="s">
        <v>853</v>
      </c>
      <c r="J410" s="34">
        <v>40875</v>
      </c>
      <c r="Q410" s="31" t="str">
        <f t="shared" si="12"/>
        <v>06003</v>
      </c>
    </row>
    <row r="411" spans="1:17" ht="15">
      <c r="A411" s="33">
        <v>6004</v>
      </c>
      <c r="B411" s="31">
        <v>1506004</v>
      </c>
      <c r="C411" s="31" t="s">
        <v>687</v>
      </c>
      <c r="D411" s="31" t="str">
        <f t="shared" si="13"/>
        <v>EHP/Norsko 3</v>
      </c>
      <c r="E411" s="34">
        <v>42736</v>
      </c>
      <c r="F411" s="34">
        <v>2958465</v>
      </c>
      <c r="G411" s="31" t="s">
        <v>853</v>
      </c>
      <c r="H411" s="31" t="s">
        <v>853</v>
      </c>
      <c r="I411" s="31" t="s">
        <v>853</v>
      </c>
      <c r="J411" s="34">
        <v>42461</v>
      </c>
      <c r="K411" s="34">
        <v>42464</v>
      </c>
      <c r="Q411" s="31" t="str">
        <f t="shared" si="12"/>
        <v>06004</v>
      </c>
    </row>
    <row r="412" spans="1:17" ht="15">
      <c r="A412" s="33">
        <v>6005</v>
      </c>
      <c r="B412" s="31">
        <v>1506005</v>
      </c>
      <c r="C412" s="31" t="s">
        <v>688</v>
      </c>
      <c r="D412" s="31" t="str">
        <f t="shared" si="13"/>
        <v>Program švýcarsko-české spolupráce 2</v>
      </c>
      <c r="E412" s="34">
        <v>44927</v>
      </c>
      <c r="F412" s="34">
        <v>2958465</v>
      </c>
      <c r="G412" s="31" t="s">
        <v>853</v>
      </c>
      <c r="H412" s="31" t="s">
        <v>853</v>
      </c>
      <c r="I412" s="31" t="s">
        <v>853</v>
      </c>
      <c r="J412" s="34">
        <v>44727</v>
      </c>
      <c r="Q412" s="31" t="str">
        <f t="shared" si="12"/>
        <v>06005</v>
      </c>
    </row>
    <row r="413" spans="1:17" ht="15">
      <c r="A413" s="33">
        <v>6006</v>
      </c>
      <c r="B413" s="31">
        <v>1506006</v>
      </c>
      <c r="C413" s="31" t="s">
        <v>689</v>
      </c>
      <c r="D413" s="31" t="str">
        <f t="shared" si="13"/>
        <v>EHP/Norsko 4</v>
      </c>
      <c r="E413" s="34">
        <v>45444</v>
      </c>
      <c r="F413" s="34">
        <v>2958465</v>
      </c>
      <c r="G413" s="31" t="s">
        <v>853</v>
      </c>
      <c r="H413" s="31" t="s">
        <v>853</v>
      </c>
      <c r="I413" s="31" t="s">
        <v>853</v>
      </c>
      <c r="J413" s="34">
        <v>45460</v>
      </c>
      <c r="Q413" s="31" t="str">
        <f t="shared" si="12"/>
        <v>06006</v>
      </c>
    </row>
    <row r="414" spans="1:17" ht="15">
      <c r="A414" s="33">
        <v>7000</v>
      </c>
      <c r="B414" s="31">
        <v>1507000</v>
      </c>
      <c r="C414" s="31" t="s">
        <v>690</v>
      </c>
      <c r="D414" s="31" t="str">
        <f t="shared" si="13"/>
        <v>ředky NATO</v>
      </c>
      <c r="E414" s="34">
        <v>1</v>
      </c>
      <c r="F414" s="34">
        <v>2958465</v>
      </c>
      <c r="G414" s="31" t="s">
        <v>853</v>
      </c>
      <c r="H414" s="31" t="s">
        <v>853</v>
      </c>
      <c r="I414" s="31" t="s">
        <v>853</v>
      </c>
      <c r="J414" s="34">
        <v>40875</v>
      </c>
      <c r="Q414" s="31" t="str">
        <f t="shared" si="12"/>
        <v>07000</v>
      </c>
    </row>
    <row r="415" spans="1:17" ht="15">
      <c r="A415" s="33">
        <v>9000</v>
      </c>
      <c r="B415" s="31">
        <v>1509000</v>
      </c>
      <c r="C415" s="31" t="s">
        <v>691</v>
      </c>
      <c r="D415" s="31" t="str">
        <f t="shared" si="13"/>
        <v>prostředky ze zahraničí</v>
      </c>
      <c r="E415" s="34">
        <v>1</v>
      </c>
      <c r="F415" s="34">
        <v>2958465</v>
      </c>
      <c r="G415" s="31" t="s">
        <v>853</v>
      </c>
      <c r="H415" s="31" t="s">
        <v>853</v>
      </c>
      <c r="I415" s="31" t="s">
        <v>853</v>
      </c>
      <c r="J415" s="34">
        <v>40875</v>
      </c>
      <c r="K415" s="34">
        <v>41081</v>
      </c>
      <c r="Q415" s="31" t="str">
        <f t="shared" si="12"/>
        <v>09000</v>
      </c>
    </row>
    <row r="416" spans="1:17" ht="15">
      <c r="A416" s="33">
        <v>10100</v>
      </c>
      <c r="B416" s="31">
        <v>1510100</v>
      </c>
      <c r="C416" s="31" t="s">
        <v>692</v>
      </c>
      <c r="D416" s="31" t="str">
        <f t="shared" si="13"/>
        <v>OP Rybářství 2014+</v>
      </c>
      <c r="E416" s="34">
        <v>41640</v>
      </c>
      <c r="F416" s="34">
        <v>2958465</v>
      </c>
      <c r="G416" s="31" t="s">
        <v>853</v>
      </c>
      <c r="H416" s="31" t="s">
        <v>853</v>
      </c>
      <c r="I416" s="31" t="s">
        <v>853</v>
      </c>
      <c r="J416" s="34">
        <v>41442</v>
      </c>
      <c r="Q416" s="31" t="str">
        <f t="shared" si="12"/>
        <v>10100</v>
      </c>
    </row>
    <row r="417" spans="1:17" ht="15">
      <c r="A417" s="33">
        <v>10200</v>
      </c>
      <c r="B417" s="31">
        <v>1510200</v>
      </c>
      <c r="C417" s="31" t="s">
        <v>693</v>
      </c>
      <c r="D417" s="31" t="str">
        <f t="shared" si="13"/>
        <v>OP Podnikání a inovace pro konkurenceschopnost 2014+</v>
      </c>
      <c r="E417" s="34">
        <v>41640</v>
      </c>
      <c r="F417" s="34">
        <v>2958465</v>
      </c>
      <c r="G417" s="31" t="s">
        <v>853</v>
      </c>
      <c r="H417" s="31" t="s">
        <v>853</v>
      </c>
      <c r="I417" s="31" t="s">
        <v>853</v>
      </c>
      <c r="J417" s="34">
        <v>41442</v>
      </c>
      <c r="Q417" s="31" t="str">
        <f t="shared" si="12"/>
        <v>10200</v>
      </c>
    </row>
    <row r="418" spans="1:17" ht="15">
      <c r="A418" s="33">
        <v>10300</v>
      </c>
      <c r="B418" s="31">
        <v>1510300</v>
      </c>
      <c r="C418" s="31" t="s">
        <v>694</v>
      </c>
      <c r="D418" s="31" t="str">
        <f t="shared" si="13"/>
        <v>OP Výzkum,vývoj a vzdělávání 2014+</v>
      </c>
      <c r="E418" s="34">
        <v>41640</v>
      </c>
      <c r="F418" s="34">
        <v>2958465</v>
      </c>
      <c r="G418" s="31" t="s">
        <v>853</v>
      </c>
      <c r="H418" s="31" t="s">
        <v>853</v>
      </c>
      <c r="I418" s="31" t="s">
        <v>853</v>
      </c>
      <c r="J418" s="34">
        <v>41442</v>
      </c>
      <c r="Q418" s="31" t="str">
        <f t="shared" si="12"/>
        <v>10300</v>
      </c>
    </row>
    <row r="419" spans="1:17" ht="15">
      <c r="A419" s="33">
        <v>10400</v>
      </c>
      <c r="B419" s="31">
        <v>1510400</v>
      </c>
      <c r="C419" s="31" t="s">
        <v>695</v>
      </c>
      <c r="D419" s="31" t="str">
        <f t="shared" si="13"/>
        <v>OP Zaměstnanost 2014+</v>
      </c>
      <c r="E419" s="34">
        <v>41640</v>
      </c>
      <c r="F419" s="34">
        <v>2958465</v>
      </c>
      <c r="G419" s="31" t="s">
        <v>853</v>
      </c>
      <c r="H419" s="31" t="s">
        <v>853</v>
      </c>
      <c r="I419" s="31" t="s">
        <v>853</v>
      </c>
      <c r="J419" s="34">
        <v>41442</v>
      </c>
      <c r="Q419" s="31" t="str">
        <f t="shared" si="12"/>
        <v>10400</v>
      </c>
    </row>
    <row r="420" spans="1:17" ht="15">
      <c r="A420" s="33">
        <v>10501</v>
      </c>
      <c r="B420" s="31">
        <v>1510501</v>
      </c>
      <c r="C420" s="31" t="s">
        <v>696</v>
      </c>
      <c r="D420" s="31" t="str">
        <f t="shared" si="13"/>
        <v>OP Doprava - ERDF 2014+</v>
      </c>
      <c r="E420" s="34">
        <v>41640</v>
      </c>
      <c r="F420" s="34">
        <v>2958465</v>
      </c>
      <c r="G420" s="31" t="s">
        <v>853</v>
      </c>
      <c r="H420" s="31" t="s">
        <v>853</v>
      </c>
      <c r="I420" s="31" t="s">
        <v>853</v>
      </c>
      <c r="J420" s="34">
        <v>41442</v>
      </c>
      <c r="Q420" s="31" t="str">
        <f t="shared" si="12"/>
        <v>10501</v>
      </c>
    </row>
    <row r="421" spans="1:17" ht="15">
      <c r="A421" s="33">
        <v>10502</v>
      </c>
      <c r="B421" s="31">
        <v>1510502</v>
      </c>
      <c r="C421" s="31" t="s">
        <v>697</v>
      </c>
      <c r="D421" s="31" t="str">
        <f t="shared" si="13"/>
        <v>OP Doprava - CF 2014+</v>
      </c>
      <c r="E421" s="34">
        <v>41640</v>
      </c>
      <c r="F421" s="34">
        <v>2958465</v>
      </c>
      <c r="G421" s="31" t="s">
        <v>853</v>
      </c>
      <c r="H421" s="31" t="s">
        <v>853</v>
      </c>
      <c r="I421" s="31" t="s">
        <v>853</v>
      </c>
      <c r="J421" s="34">
        <v>41442</v>
      </c>
      <c r="Q421" s="31" t="str">
        <f t="shared" si="12"/>
        <v>10502</v>
      </c>
    </row>
    <row r="422" spans="1:17" ht="15">
      <c r="A422" s="33">
        <v>10601</v>
      </c>
      <c r="B422" s="31">
        <v>1510601</v>
      </c>
      <c r="C422" s="31" t="s">
        <v>698</v>
      </c>
      <c r="D422" s="31" t="str">
        <f t="shared" si="13"/>
        <v>OP Životní prostředí - ERDF2014+</v>
      </c>
      <c r="E422" s="34">
        <v>41640</v>
      </c>
      <c r="F422" s="34">
        <v>2958465</v>
      </c>
      <c r="G422" s="31" t="s">
        <v>853</v>
      </c>
      <c r="H422" s="31" t="s">
        <v>853</v>
      </c>
      <c r="I422" s="31" t="s">
        <v>853</v>
      </c>
      <c r="J422" s="34">
        <v>41442</v>
      </c>
      <c r="Q422" s="31" t="str">
        <f t="shared" si="12"/>
        <v>10601</v>
      </c>
    </row>
    <row r="423" spans="1:17" ht="15">
      <c r="A423" s="33">
        <v>10602</v>
      </c>
      <c r="B423" s="31">
        <v>1510602</v>
      </c>
      <c r="C423" s="31" t="s">
        <v>699</v>
      </c>
      <c r="D423" s="31" t="str">
        <f t="shared" si="13"/>
        <v>OP Životní prostředí - CF 2014+</v>
      </c>
      <c r="E423" s="34">
        <v>41640</v>
      </c>
      <c r="F423" s="34">
        <v>2958465</v>
      </c>
      <c r="G423" s="31" t="s">
        <v>853</v>
      </c>
      <c r="H423" s="31" t="s">
        <v>853</v>
      </c>
      <c r="I423" s="31" t="s">
        <v>853</v>
      </c>
      <c r="J423" s="34">
        <v>41442</v>
      </c>
      <c r="Q423" s="31" t="str">
        <f t="shared" si="12"/>
        <v>10602</v>
      </c>
    </row>
    <row r="424" spans="1:17" ht="15">
      <c r="A424" s="33">
        <v>10700</v>
      </c>
      <c r="B424" s="31">
        <v>1510700</v>
      </c>
      <c r="C424" s="31" t="s">
        <v>700</v>
      </c>
      <c r="D424" s="31" t="str">
        <f t="shared" si="13"/>
        <v>Integrovaný regionální operační program 2014+</v>
      </c>
      <c r="E424" s="34">
        <v>41640</v>
      </c>
      <c r="F424" s="34">
        <v>2958465</v>
      </c>
      <c r="G424" s="31" t="s">
        <v>853</v>
      </c>
      <c r="H424" s="31" t="s">
        <v>853</v>
      </c>
      <c r="I424" s="31" t="s">
        <v>853</v>
      </c>
      <c r="J424" s="34">
        <v>41442</v>
      </c>
      <c r="Q424" s="31" t="str">
        <f t="shared" si="12"/>
        <v>10700</v>
      </c>
    </row>
    <row r="425" spans="1:17" ht="15">
      <c r="A425" s="33">
        <v>10701</v>
      </c>
      <c r="B425" s="31">
        <v>1510701</v>
      </c>
      <c r="C425" s="31" t="s">
        <v>701</v>
      </c>
      <c r="D425" s="31" t="str">
        <f t="shared" si="13"/>
        <v>Integrovaný regionální operační program REACT-EU 2014+</v>
      </c>
      <c r="E425" s="34">
        <v>44075</v>
      </c>
      <c r="F425" s="34">
        <v>2958465</v>
      </c>
      <c r="G425" s="31" t="s">
        <v>853</v>
      </c>
      <c r="H425" s="31" t="s">
        <v>853</v>
      </c>
      <c r="I425" s="31" t="s">
        <v>853</v>
      </c>
      <c r="J425" s="34">
        <v>44078</v>
      </c>
      <c r="Q425" s="31" t="str">
        <f t="shared" si="12"/>
        <v>10701</v>
      </c>
    </row>
    <row r="426" spans="1:17" ht="15">
      <c r="A426" s="33">
        <v>10800</v>
      </c>
      <c r="B426" s="31">
        <v>1510800</v>
      </c>
      <c r="C426" s="31" t="s">
        <v>702</v>
      </c>
      <c r="D426" s="31" t="str">
        <f t="shared" si="13"/>
        <v>OP Praha - pól růstu ČR 2014+</v>
      </c>
      <c r="E426" s="34">
        <v>41640</v>
      </c>
      <c r="F426" s="34">
        <v>2958465</v>
      </c>
      <c r="G426" s="31" t="s">
        <v>853</v>
      </c>
      <c r="H426" s="31" t="s">
        <v>853</v>
      </c>
      <c r="I426" s="31" t="s">
        <v>853</v>
      </c>
      <c r="J426" s="34">
        <v>41442</v>
      </c>
      <c r="Q426" s="31" t="str">
        <f t="shared" si="12"/>
        <v>10800</v>
      </c>
    </row>
    <row r="427" spans="1:17" ht="15">
      <c r="A427" s="33">
        <v>10901</v>
      </c>
      <c r="B427" s="31">
        <v>1510901</v>
      </c>
      <c r="C427" s="31" t="s">
        <v>703</v>
      </c>
      <c r="D427" s="31" t="str">
        <f t="shared" si="13"/>
        <v>OP Technická pomoc - MMR 2014+</v>
      </c>
      <c r="E427" s="34">
        <v>41640</v>
      </c>
      <c r="F427" s="34">
        <v>2958465</v>
      </c>
      <c r="G427" s="31" t="s">
        <v>853</v>
      </c>
      <c r="H427" s="31" t="s">
        <v>853</v>
      </c>
      <c r="I427" s="31" t="s">
        <v>853</v>
      </c>
      <c r="J427" s="34">
        <v>41442</v>
      </c>
      <c r="Q427" s="31" t="str">
        <f t="shared" si="12"/>
        <v>10901</v>
      </c>
    </row>
    <row r="428" spans="1:17" ht="15">
      <c r="A428" s="33">
        <v>10902</v>
      </c>
      <c r="B428" s="31">
        <v>1510902</v>
      </c>
      <c r="C428" s="31" t="s">
        <v>704</v>
      </c>
      <c r="D428" s="31" t="str">
        <f t="shared" si="13"/>
        <v>OP Technická pomoc Auditní orgán 2014+</v>
      </c>
      <c r="E428" s="34">
        <v>41640</v>
      </c>
      <c r="F428" s="34">
        <v>2958465</v>
      </c>
      <c r="G428" s="31" t="s">
        <v>853</v>
      </c>
      <c r="H428" s="31" t="s">
        <v>853</v>
      </c>
      <c r="I428" s="31" t="s">
        <v>853</v>
      </c>
      <c r="J428" s="34">
        <v>41442</v>
      </c>
      <c r="Q428" s="31" t="str">
        <f t="shared" si="12"/>
        <v>10902</v>
      </c>
    </row>
    <row r="429" spans="1:17" ht="15">
      <c r="A429" s="33">
        <v>10903</v>
      </c>
      <c r="B429" s="31">
        <v>1510903</v>
      </c>
      <c r="C429" s="31" t="s">
        <v>705</v>
      </c>
      <c r="D429" s="31" t="str">
        <f t="shared" si="13"/>
        <v>OP Technická pomoc Platební a certifikační orgán 2014+</v>
      </c>
      <c r="E429" s="34">
        <v>41640</v>
      </c>
      <c r="F429" s="34">
        <v>2958465</v>
      </c>
      <c r="G429" s="31" t="s">
        <v>853</v>
      </c>
      <c r="H429" s="31" t="s">
        <v>853</v>
      </c>
      <c r="I429" s="31" t="s">
        <v>853</v>
      </c>
      <c r="J429" s="34">
        <v>41442</v>
      </c>
      <c r="Q429" s="31" t="str">
        <f t="shared" si="12"/>
        <v>10903</v>
      </c>
    </row>
    <row r="430" spans="1:17" ht="15">
      <c r="A430" s="33">
        <v>10904</v>
      </c>
      <c r="B430" s="31">
        <v>1510904</v>
      </c>
      <c r="C430" s="31" t="s">
        <v>706</v>
      </c>
      <c r="D430" s="31" t="str">
        <f t="shared" si="13"/>
        <v>OP Technická pomoc CKB AFCOS 2014+</v>
      </c>
      <c r="E430" s="34">
        <v>41640</v>
      </c>
      <c r="F430" s="34">
        <v>2958465</v>
      </c>
      <c r="G430" s="31" t="s">
        <v>853</v>
      </c>
      <c r="H430" s="31" t="s">
        <v>853</v>
      </c>
      <c r="I430" s="31" t="s">
        <v>853</v>
      </c>
      <c r="J430" s="34">
        <v>41442</v>
      </c>
      <c r="Q430" s="31" t="str">
        <f t="shared" si="12"/>
        <v>10904</v>
      </c>
    </row>
    <row r="431" spans="1:17" ht="15">
      <c r="A431" s="33">
        <v>10905</v>
      </c>
      <c r="B431" s="31">
        <v>1510905</v>
      </c>
      <c r="C431" s="31" t="s">
        <v>707</v>
      </c>
      <c r="D431" s="31" t="str">
        <f t="shared" si="13"/>
        <v>OP Technická pomoc - Ostatní 2014+</v>
      </c>
      <c r="E431" s="34">
        <v>42370</v>
      </c>
      <c r="F431" s="34">
        <v>2958465</v>
      </c>
      <c r="G431" s="31" t="s">
        <v>853</v>
      </c>
      <c r="H431" s="31" t="s">
        <v>853</v>
      </c>
      <c r="I431" s="31" t="s">
        <v>853</v>
      </c>
      <c r="J431" s="34">
        <v>42213</v>
      </c>
      <c r="K431" s="34">
        <v>42228</v>
      </c>
      <c r="Q431" s="31" t="str">
        <f t="shared" si="12"/>
        <v>10905</v>
      </c>
    </row>
    <row r="432" spans="1:17" ht="15">
      <c r="A432" s="33">
        <v>11000</v>
      </c>
      <c r="B432" s="31">
        <v>1511000</v>
      </c>
      <c r="C432" s="31" t="s">
        <v>708</v>
      </c>
      <c r="D432" s="31" t="str">
        <f t="shared" si="13"/>
        <v>Programy přeshraniční spolupráce INTERREG V-A TP 2014+</v>
      </c>
      <c r="E432" s="34">
        <v>41640</v>
      </c>
      <c r="F432" s="34">
        <v>2958465</v>
      </c>
      <c r="G432" s="31" t="s">
        <v>853</v>
      </c>
      <c r="H432" s="31" t="s">
        <v>853</v>
      </c>
      <c r="I432" s="31" t="s">
        <v>853</v>
      </c>
      <c r="J432" s="34">
        <v>41442</v>
      </c>
      <c r="K432" s="34">
        <v>42544</v>
      </c>
      <c r="Q432" s="31" t="str">
        <f t="shared" si="12"/>
        <v>11000</v>
      </c>
    </row>
    <row r="433" spans="1:17" ht="15">
      <c r="A433" s="33">
        <v>11001</v>
      </c>
      <c r="B433" s="31">
        <v>1511001</v>
      </c>
      <c r="C433" s="31" t="s">
        <v>709</v>
      </c>
      <c r="D433" s="31" t="str">
        <f t="shared" si="13"/>
        <v>Programy přeshraniční spolupráce INTERREG V-A ČR-Pl 2014+</v>
      </c>
      <c r="E433" s="34">
        <v>41640</v>
      </c>
      <c r="F433" s="34">
        <v>2958465</v>
      </c>
      <c r="G433" s="31" t="s">
        <v>853</v>
      </c>
      <c r="H433" s="31" t="s">
        <v>853</v>
      </c>
      <c r="I433" s="31" t="s">
        <v>853</v>
      </c>
      <c r="J433" s="34">
        <v>41442</v>
      </c>
      <c r="K433" s="34">
        <v>42544</v>
      </c>
      <c r="Q433" s="31" t="str">
        <f t="shared" si="12"/>
        <v>11001</v>
      </c>
    </row>
    <row r="434" spans="1:17" ht="15">
      <c r="A434" s="33">
        <v>11002</v>
      </c>
      <c r="B434" s="31">
        <v>1511002</v>
      </c>
      <c r="C434" s="31" t="s">
        <v>710</v>
      </c>
      <c r="D434" s="31" t="str">
        <f t="shared" si="13"/>
        <v>Programy přeshraniční spolupráce INTERREG V-A ČR-Sl 2014+</v>
      </c>
      <c r="E434" s="34">
        <v>41640</v>
      </c>
      <c r="F434" s="34">
        <v>2958465</v>
      </c>
      <c r="G434" s="31" t="s">
        <v>853</v>
      </c>
      <c r="H434" s="31" t="s">
        <v>853</v>
      </c>
      <c r="I434" s="31" t="s">
        <v>853</v>
      </c>
      <c r="J434" s="34">
        <v>41442</v>
      </c>
      <c r="K434" s="34">
        <v>42544</v>
      </c>
      <c r="Q434" s="31" t="str">
        <f t="shared" si="12"/>
        <v>11002</v>
      </c>
    </row>
    <row r="435" spans="1:17" ht="15">
      <c r="A435" s="33">
        <v>11003</v>
      </c>
      <c r="B435" s="31">
        <v>1511003</v>
      </c>
      <c r="C435" s="31" t="s">
        <v>711</v>
      </c>
      <c r="D435" s="31" t="str">
        <f t="shared" si="13"/>
        <v>Programy přeshraniční spolupráce INTERREG V-A ČR-Rk 2014+</v>
      </c>
      <c r="E435" s="34">
        <v>41640</v>
      </c>
      <c r="F435" s="34">
        <v>2958465</v>
      </c>
      <c r="G435" s="31" t="s">
        <v>853</v>
      </c>
      <c r="H435" s="31" t="s">
        <v>853</v>
      </c>
      <c r="I435" s="31" t="s">
        <v>853</v>
      </c>
      <c r="J435" s="34">
        <v>41442</v>
      </c>
      <c r="K435" s="34">
        <v>42544</v>
      </c>
      <c r="Q435" s="31" t="str">
        <f t="shared" si="12"/>
        <v>11003</v>
      </c>
    </row>
    <row r="436" spans="1:17" ht="15">
      <c r="A436" s="33">
        <v>11004</v>
      </c>
      <c r="B436" s="31">
        <v>1511004</v>
      </c>
      <c r="C436" s="31" t="s">
        <v>712</v>
      </c>
      <c r="D436" s="31" t="str">
        <f t="shared" si="13"/>
        <v>Programy přeshraniční spolupráce INTERREG V-A ČR-Bv 2014+</v>
      </c>
      <c r="E436" s="34">
        <v>41640</v>
      </c>
      <c r="F436" s="34">
        <v>2958465</v>
      </c>
      <c r="G436" s="31" t="s">
        <v>853</v>
      </c>
      <c r="H436" s="31" t="s">
        <v>853</v>
      </c>
      <c r="I436" s="31" t="s">
        <v>853</v>
      </c>
      <c r="J436" s="34">
        <v>41442</v>
      </c>
      <c r="K436" s="34">
        <v>42544</v>
      </c>
      <c r="Q436" s="31" t="str">
        <f t="shared" si="12"/>
        <v>11004</v>
      </c>
    </row>
    <row r="437" spans="1:17" ht="15">
      <c r="A437" s="33">
        <v>11005</v>
      </c>
      <c r="B437" s="31">
        <v>1511005</v>
      </c>
      <c r="C437" s="31" t="s">
        <v>713</v>
      </c>
      <c r="D437" s="31" t="str">
        <f t="shared" si="13"/>
        <v>Programy přeshraniční spolupráce INTERREG V-A ČR-Ss 2014+</v>
      </c>
      <c r="E437" s="34">
        <v>41640</v>
      </c>
      <c r="F437" s="34">
        <v>2958465</v>
      </c>
      <c r="G437" s="31" t="s">
        <v>853</v>
      </c>
      <c r="H437" s="31" t="s">
        <v>853</v>
      </c>
      <c r="I437" s="31" t="s">
        <v>853</v>
      </c>
      <c r="J437" s="34">
        <v>41442</v>
      </c>
      <c r="K437" s="34">
        <v>42552</v>
      </c>
      <c r="Q437" s="31" t="str">
        <f t="shared" si="12"/>
        <v>11005</v>
      </c>
    </row>
    <row r="438" spans="1:17" ht="15">
      <c r="A438" s="33">
        <v>11100</v>
      </c>
      <c r="B438" s="31">
        <v>1511100</v>
      </c>
      <c r="C438" s="31" t="s">
        <v>714</v>
      </c>
      <c r="D438" s="31" t="str">
        <f t="shared" si="13"/>
        <v>OP nadnárodní spolupráce - Technická pomoc 2014+</v>
      </c>
      <c r="E438" s="34">
        <v>41640</v>
      </c>
      <c r="F438" s="34">
        <v>2958465</v>
      </c>
      <c r="G438" s="31" t="s">
        <v>853</v>
      </c>
      <c r="H438" s="31" t="s">
        <v>853</v>
      </c>
      <c r="I438" s="31" t="s">
        <v>853</v>
      </c>
      <c r="J438" s="34">
        <v>41442</v>
      </c>
      <c r="Q438" s="31" t="str">
        <f t="shared" si="12"/>
        <v>11100</v>
      </c>
    </row>
    <row r="439" spans="1:17" ht="15">
      <c r="A439" s="33">
        <v>11101</v>
      </c>
      <c r="B439" s="31">
        <v>1511101</v>
      </c>
      <c r="C439" s="31" t="s">
        <v>715</v>
      </c>
      <c r="D439" s="31" t="str">
        <f t="shared" si="13"/>
        <v>OP nadnárodní spolupráce Central Europe 2014+</v>
      </c>
      <c r="E439" s="34">
        <v>41640</v>
      </c>
      <c r="F439" s="34">
        <v>2958465</v>
      </c>
      <c r="G439" s="31" t="s">
        <v>853</v>
      </c>
      <c r="H439" s="31" t="s">
        <v>853</v>
      </c>
      <c r="I439" s="31" t="s">
        <v>853</v>
      </c>
      <c r="J439" s="34">
        <v>41442</v>
      </c>
      <c r="Q439" s="31" t="str">
        <f t="shared" si="12"/>
        <v>11101</v>
      </c>
    </row>
    <row r="440" spans="1:17" ht="15">
      <c r="A440" s="33">
        <v>11102</v>
      </c>
      <c r="B440" s="31">
        <v>1511102</v>
      </c>
      <c r="C440" s="31" t="s">
        <v>716</v>
      </c>
      <c r="D440" s="31" t="str">
        <f t="shared" si="13"/>
        <v>OP nadnárodní spolupráce Danube 2014+</v>
      </c>
      <c r="E440" s="34">
        <v>41640</v>
      </c>
      <c r="F440" s="34">
        <v>2958465</v>
      </c>
      <c r="G440" s="31" t="s">
        <v>853</v>
      </c>
      <c r="H440" s="31" t="s">
        <v>853</v>
      </c>
      <c r="I440" s="31" t="s">
        <v>853</v>
      </c>
      <c r="J440" s="34">
        <v>41442</v>
      </c>
      <c r="Q440" s="31" t="str">
        <f t="shared" si="12"/>
        <v>11102</v>
      </c>
    </row>
    <row r="441" spans="1:17" ht="15">
      <c r="A441" s="33">
        <v>11200</v>
      </c>
      <c r="B441" s="31">
        <v>1511200</v>
      </c>
      <c r="C441" s="31" t="s">
        <v>717</v>
      </c>
      <c r="D441" s="31" t="str">
        <f t="shared" si="13"/>
        <v>OP meziregionální spolupráce 2014+</v>
      </c>
      <c r="E441" s="34">
        <v>41640</v>
      </c>
      <c r="F441" s="34">
        <v>2958465</v>
      </c>
      <c r="G441" s="31" t="s">
        <v>853</v>
      </c>
      <c r="H441" s="31" t="s">
        <v>853</v>
      </c>
      <c r="I441" s="31" t="s">
        <v>853</v>
      </c>
      <c r="J441" s="34">
        <v>41442</v>
      </c>
      <c r="K441" s="34">
        <v>42545</v>
      </c>
      <c r="Q441" s="31" t="str">
        <f t="shared" si="12"/>
        <v>11200</v>
      </c>
    </row>
    <row r="442" spans="1:17" ht="15">
      <c r="A442" s="33">
        <v>12000</v>
      </c>
      <c r="B442" s="31">
        <v>1512000</v>
      </c>
      <c r="C442" s="31" t="s">
        <v>718</v>
      </c>
      <c r="D442" s="31" t="str">
        <f t="shared" si="13"/>
        <v>Jiné EU 2014+</v>
      </c>
      <c r="E442" s="34">
        <v>41640</v>
      </c>
      <c r="F442" s="34">
        <v>2958465</v>
      </c>
      <c r="G442" s="31" t="s">
        <v>853</v>
      </c>
      <c r="H442" s="31" t="s">
        <v>853</v>
      </c>
      <c r="I442" s="31" t="s">
        <v>853</v>
      </c>
      <c r="J442" s="34">
        <v>41442</v>
      </c>
      <c r="Q442" s="31" t="str">
        <f t="shared" si="12"/>
        <v>12000</v>
      </c>
    </row>
    <row r="443" spans="1:17" ht="15">
      <c r="A443" s="33">
        <v>12001</v>
      </c>
      <c r="B443" s="31">
        <v>1512001</v>
      </c>
      <c r="C443" s="31" t="s">
        <v>719</v>
      </c>
      <c r="D443" s="31" t="str">
        <f t="shared" si="13"/>
        <v>Jiné EU - Fond pro vnitřní bezpečnost 2014+</v>
      </c>
      <c r="E443" s="34">
        <v>42055</v>
      </c>
      <c r="F443" s="34">
        <v>2958465</v>
      </c>
      <c r="G443" s="31" t="s">
        <v>853</v>
      </c>
      <c r="H443" s="31" t="s">
        <v>853</v>
      </c>
      <c r="I443" s="31" t="s">
        <v>853</v>
      </c>
      <c r="J443" s="34">
        <v>42089</v>
      </c>
      <c r="Q443" s="31" t="str">
        <f t="shared" si="12"/>
        <v>12001</v>
      </c>
    </row>
    <row r="444" spans="1:17" ht="15">
      <c r="A444" s="33">
        <v>12002</v>
      </c>
      <c r="B444" s="31">
        <v>1512002</v>
      </c>
      <c r="C444" s="31" t="s">
        <v>720</v>
      </c>
      <c r="D444" s="31" t="str">
        <f t="shared" si="13"/>
        <v>Jiné EU - Azylový a migrační fond 2014+</v>
      </c>
      <c r="E444" s="34">
        <v>42055</v>
      </c>
      <c r="F444" s="34">
        <v>2958465</v>
      </c>
      <c r="G444" s="31" t="s">
        <v>853</v>
      </c>
      <c r="H444" s="31" t="s">
        <v>853</v>
      </c>
      <c r="I444" s="31" t="s">
        <v>853</v>
      </c>
      <c r="J444" s="34">
        <v>42089</v>
      </c>
      <c r="Q444" s="31" t="str">
        <f t="shared" si="12"/>
        <v>12002</v>
      </c>
    </row>
    <row r="445" spans="1:17" ht="15">
      <c r="A445" s="33">
        <v>12003</v>
      </c>
      <c r="B445" s="31">
        <v>1512003</v>
      </c>
      <c r="C445" s="31" t="s">
        <v>721</v>
      </c>
      <c r="D445" s="31" t="str">
        <f t="shared" si="13"/>
        <v>Jiné EU - Operační program Potravinové a materiální pomoci 2</v>
      </c>
      <c r="E445" s="34">
        <v>42055</v>
      </c>
      <c r="F445" s="34">
        <v>2958465</v>
      </c>
      <c r="G445" s="31" t="s">
        <v>853</v>
      </c>
      <c r="H445" s="31" t="s">
        <v>853</v>
      </c>
      <c r="I445" s="31" t="s">
        <v>853</v>
      </c>
      <c r="J445" s="34">
        <v>42089</v>
      </c>
      <c r="K445" s="34">
        <v>42089</v>
      </c>
      <c r="Q445" s="31" t="str">
        <f t="shared" si="12"/>
        <v>12003</v>
      </c>
    </row>
    <row r="446" spans="1:17" ht="15">
      <c r="A446" s="33">
        <v>12004</v>
      </c>
      <c r="B446" s="31">
        <v>1512004</v>
      </c>
      <c r="C446" s="31" t="s">
        <v>722</v>
      </c>
      <c r="D446" s="31" t="str">
        <f t="shared" si="13"/>
        <v>Jiné EU - Evropský fond pro přizpůsobení se globalizaci 2014</v>
      </c>
      <c r="E446" s="34">
        <v>42055</v>
      </c>
      <c r="F446" s="34">
        <v>2958465</v>
      </c>
      <c r="G446" s="31" t="s">
        <v>853</v>
      </c>
      <c r="H446" s="31" t="s">
        <v>853</v>
      </c>
      <c r="I446" s="31" t="s">
        <v>853</v>
      </c>
      <c r="J446" s="34">
        <v>42089</v>
      </c>
      <c r="Q446" s="31" t="str">
        <f t="shared" si="12"/>
        <v>12004</v>
      </c>
    </row>
    <row r="447" spans="1:17" ht="15">
      <c r="A447" s="33">
        <v>12005</v>
      </c>
      <c r="B447" s="31">
        <v>1512005</v>
      </c>
      <c r="C447" s="31" t="s">
        <v>723</v>
      </c>
      <c r="D447" s="31" t="str">
        <f t="shared" si="13"/>
        <v>Jiné EU - zahraniční rozvojová spolupráce s EK 2014+</v>
      </c>
      <c r="E447" s="34">
        <v>43556</v>
      </c>
      <c r="F447" s="34">
        <v>2958465</v>
      </c>
      <c r="G447" s="31" t="s">
        <v>853</v>
      </c>
      <c r="H447" s="31" t="s">
        <v>853</v>
      </c>
      <c r="I447" s="31" t="s">
        <v>853</v>
      </c>
      <c r="J447" s="34">
        <v>43546</v>
      </c>
      <c r="Q447" s="31" t="str">
        <f t="shared" si="12"/>
        <v>12005</v>
      </c>
    </row>
    <row r="448" spans="1:17" ht="15">
      <c r="A448" s="33">
        <v>12101</v>
      </c>
      <c r="B448" s="31">
        <v>1512101</v>
      </c>
      <c r="C448" s="31" t="s">
        <v>724</v>
      </c>
      <c r="D448" s="31" t="str">
        <f t="shared" si="13"/>
        <v>KP - Nástroj pro propojení Evropy 2014+</v>
      </c>
      <c r="E448" s="34">
        <v>41640</v>
      </c>
      <c r="F448" s="34">
        <v>2958465</v>
      </c>
      <c r="G448" s="31" t="s">
        <v>853</v>
      </c>
      <c r="H448" s="31" t="s">
        <v>853</v>
      </c>
      <c r="I448" s="31" t="s">
        <v>853</v>
      </c>
      <c r="J448" s="34">
        <v>41442</v>
      </c>
      <c r="Q448" s="31" t="str">
        <f t="shared" si="12"/>
        <v>12101</v>
      </c>
    </row>
    <row r="449" spans="1:17" ht="15">
      <c r="A449" s="33">
        <v>12102</v>
      </c>
      <c r="B449" s="31">
        <v>1512102</v>
      </c>
      <c r="C449" s="31" t="s">
        <v>725</v>
      </c>
      <c r="D449" s="31" t="str">
        <f t="shared" si="13"/>
        <v>KP- Crocodile 2014+</v>
      </c>
      <c r="E449" s="34">
        <v>41640</v>
      </c>
      <c r="F449" s="34">
        <v>2958465</v>
      </c>
      <c r="G449" s="31" t="s">
        <v>853</v>
      </c>
      <c r="H449" s="31" t="s">
        <v>853</v>
      </c>
      <c r="I449" s="31" t="s">
        <v>853</v>
      </c>
      <c r="J449" s="34">
        <v>41442</v>
      </c>
      <c r="Q449" s="31" t="str">
        <f t="shared" si="14" ref="Q449:Q512">RIGHT(B449,5)</f>
        <v>12102</v>
      </c>
    </row>
    <row r="450" spans="1:17" ht="15">
      <c r="A450" s="33">
        <v>12103</v>
      </c>
      <c r="B450" s="31">
        <v>1512103</v>
      </c>
      <c r="C450" s="31" t="s">
        <v>726</v>
      </c>
      <c r="D450" s="31" t="str">
        <f t="shared" si="15" ref="D450:D513">MID(C450,6,60)</f>
        <v>KP COSME</v>
      </c>
      <c r="E450" s="34">
        <v>41640</v>
      </c>
      <c r="F450" s="34">
        <v>2958465</v>
      </c>
      <c r="G450" s="31" t="s">
        <v>853</v>
      </c>
      <c r="H450" s="31" t="s">
        <v>853</v>
      </c>
      <c r="I450" s="31" t="s">
        <v>853</v>
      </c>
      <c r="J450" s="34">
        <v>41465</v>
      </c>
      <c r="Q450" s="31" t="str">
        <f t="shared" si="14"/>
        <v>12103</v>
      </c>
    </row>
    <row r="451" spans="1:17" ht="15">
      <c r="A451" s="33">
        <v>12104</v>
      </c>
      <c r="B451" s="31">
        <v>1512104</v>
      </c>
      <c r="C451" s="31" t="s">
        <v>727</v>
      </c>
      <c r="D451" s="31" t="str">
        <f t="shared" si="15"/>
        <v>KP Horizont 2020</v>
      </c>
      <c r="E451" s="34">
        <v>41640</v>
      </c>
      <c r="F451" s="34">
        <v>2958465</v>
      </c>
      <c r="G451" s="31" t="s">
        <v>853</v>
      </c>
      <c r="H451" s="31" t="s">
        <v>853</v>
      </c>
      <c r="I451" s="31" t="s">
        <v>853</v>
      </c>
      <c r="J451" s="34">
        <v>41465</v>
      </c>
      <c r="Q451" s="31" t="str">
        <f t="shared" si="14"/>
        <v>12104</v>
      </c>
    </row>
    <row r="452" spans="1:17" ht="15">
      <c r="A452" s="33">
        <v>12105</v>
      </c>
      <c r="B452" s="31">
        <v>1512105</v>
      </c>
      <c r="C452" s="31" t="s">
        <v>728</v>
      </c>
      <c r="D452" s="31" t="str">
        <f t="shared" si="15"/>
        <v>KP Program pro zaměstnanost a sociální inovace (EASI)</v>
      </c>
      <c r="E452" s="34">
        <v>41640</v>
      </c>
      <c r="F452" s="34">
        <v>2958465</v>
      </c>
      <c r="G452" s="31" t="s">
        <v>853</v>
      </c>
      <c r="H452" s="31" t="s">
        <v>853</v>
      </c>
      <c r="I452" s="31" t="s">
        <v>853</v>
      </c>
      <c r="J452" s="34">
        <v>41465</v>
      </c>
      <c r="K452" s="34">
        <v>42545</v>
      </c>
      <c r="Q452" s="31" t="str">
        <f t="shared" si="14"/>
        <v>12105</v>
      </c>
    </row>
    <row r="453" spans="1:17" ht="15">
      <c r="A453" s="33">
        <v>12106</v>
      </c>
      <c r="B453" s="31">
        <v>1512106</v>
      </c>
      <c r="C453" s="31" t="s">
        <v>647</v>
      </c>
      <c r="D453" s="31" t="str">
        <f t="shared" si="15"/>
        <v>KP Statistický program ES</v>
      </c>
      <c r="E453" s="34">
        <v>41640</v>
      </c>
      <c r="F453" s="34">
        <v>2958465</v>
      </c>
      <c r="G453" s="31" t="s">
        <v>853</v>
      </c>
      <c r="H453" s="31" t="s">
        <v>853</v>
      </c>
      <c r="I453" s="31" t="s">
        <v>853</v>
      </c>
      <c r="J453" s="34">
        <v>41465</v>
      </c>
      <c r="Q453" s="31" t="str">
        <f t="shared" si="14"/>
        <v>12106</v>
      </c>
    </row>
    <row r="454" spans="1:17" ht="15">
      <c r="A454" s="33">
        <v>12107</v>
      </c>
      <c r="B454" s="31">
        <v>1512107</v>
      </c>
      <c r="C454" s="31" t="s">
        <v>729</v>
      </c>
      <c r="D454" s="31" t="str">
        <f t="shared" si="15"/>
        <v>KP Customs 2020</v>
      </c>
      <c r="E454" s="34">
        <v>41760</v>
      </c>
      <c r="F454" s="34">
        <v>2958465</v>
      </c>
      <c r="G454" s="31" t="s">
        <v>853</v>
      </c>
      <c r="H454" s="31" t="s">
        <v>853</v>
      </c>
      <c r="I454" s="31" t="s">
        <v>853</v>
      </c>
      <c r="J454" s="34">
        <v>41765</v>
      </c>
      <c r="Q454" s="31" t="str">
        <f t="shared" si="14"/>
        <v>12107</v>
      </c>
    </row>
    <row r="455" spans="1:17" ht="15">
      <c r="A455" s="33">
        <v>12108</v>
      </c>
      <c r="B455" s="31">
        <v>1512108</v>
      </c>
      <c r="C455" s="31" t="s">
        <v>730</v>
      </c>
      <c r="D455" s="31" t="str">
        <f t="shared" si="15"/>
        <v>KP Erasmus +</v>
      </c>
      <c r="E455" s="34">
        <v>41985</v>
      </c>
      <c r="F455" s="34">
        <v>2958465</v>
      </c>
      <c r="G455" s="31" t="s">
        <v>853</v>
      </c>
      <c r="H455" s="31" t="s">
        <v>853</v>
      </c>
      <c r="I455" s="31" t="s">
        <v>853</v>
      </c>
      <c r="J455" s="34">
        <v>41970</v>
      </c>
      <c r="K455" s="34">
        <v>42170</v>
      </c>
      <c r="Q455" s="31" t="str">
        <f t="shared" si="14"/>
        <v>12108</v>
      </c>
    </row>
    <row r="456" spans="1:17" ht="15">
      <c r="A456" s="33">
        <v>12109</v>
      </c>
      <c r="B456" s="31">
        <v>1512109</v>
      </c>
      <c r="C456" s="31" t="s">
        <v>731</v>
      </c>
      <c r="D456" s="31" t="str">
        <f t="shared" si="15"/>
        <v>KP 3. Akční program v oblasti zdraví</v>
      </c>
      <c r="E456" s="34">
        <v>42401</v>
      </c>
      <c r="F456" s="34">
        <v>2958465</v>
      </c>
      <c r="G456" s="31" t="s">
        <v>853</v>
      </c>
      <c r="H456" s="31" t="s">
        <v>853</v>
      </c>
      <c r="I456" s="31" t="s">
        <v>853</v>
      </c>
      <c r="J456" s="34">
        <v>42436</v>
      </c>
      <c r="Q456" s="31" t="str">
        <f t="shared" si="14"/>
        <v>12109</v>
      </c>
    </row>
    <row r="457" spans="1:17" ht="15">
      <c r="A457" s="33">
        <v>12200</v>
      </c>
      <c r="B457" s="31">
        <v>1512200</v>
      </c>
      <c r="C457" s="31" t="s">
        <v>732</v>
      </c>
      <c r="D457" s="31" t="str">
        <f t="shared" si="15"/>
        <v>Program ELENA (Horizont 2020)</v>
      </c>
      <c r="E457" s="34">
        <v>44256</v>
      </c>
      <c r="F457" s="34">
        <v>2958465</v>
      </c>
      <c r="G457" s="31" t="s">
        <v>853</v>
      </c>
      <c r="H457" s="31" t="s">
        <v>853</v>
      </c>
      <c r="I457" s="31" t="s">
        <v>853</v>
      </c>
      <c r="J457" s="34">
        <v>44295</v>
      </c>
      <c r="Q457" s="31" t="str">
        <f t="shared" si="14"/>
        <v>12200</v>
      </c>
    </row>
    <row r="458" spans="1:17" ht="15">
      <c r="A458" s="33">
        <v>12900</v>
      </c>
      <c r="B458" s="31">
        <v>1512900</v>
      </c>
      <c r="C458" s="31" t="s">
        <v>733</v>
      </c>
      <c r="D458" s="31" t="str">
        <f t="shared" si="15"/>
        <v>ogram rozvoje venkova 2014+ EURI</v>
      </c>
      <c r="E458" s="34">
        <v>44256</v>
      </c>
      <c r="F458" s="34">
        <v>2958465</v>
      </c>
      <c r="G458" s="31" t="s">
        <v>853</v>
      </c>
      <c r="H458" s="31" t="s">
        <v>853</v>
      </c>
      <c r="I458" s="31" t="s">
        <v>853</v>
      </c>
      <c r="J458" s="34">
        <v>44278</v>
      </c>
      <c r="Q458" s="31" t="str">
        <f t="shared" si="14"/>
        <v>12900</v>
      </c>
    </row>
    <row r="459" spans="1:17" ht="15">
      <c r="A459" s="33">
        <v>13000</v>
      </c>
      <c r="B459" s="31">
        <v>1513000</v>
      </c>
      <c r="C459" s="31" t="s">
        <v>734</v>
      </c>
      <c r="D459" s="31" t="str">
        <f t="shared" si="15"/>
        <v>Program rozvoje venkova 2014+</v>
      </c>
      <c r="E459" s="34">
        <v>41640</v>
      </c>
      <c r="F459" s="34">
        <v>2958465</v>
      </c>
      <c r="G459" s="31" t="s">
        <v>853</v>
      </c>
      <c r="H459" s="31" t="s">
        <v>853</v>
      </c>
      <c r="I459" s="31" t="s">
        <v>853</v>
      </c>
      <c r="J459" s="34">
        <v>41442</v>
      </c>
      <c r="Q459" s="31" t="str">
        <f t="shared" si="14"/>
        <v>13000</v>
      </c>
    </row>
    <row r="460" spans="1:17" ht="15">
      <c r="A460" s="33">
        <v>13100</v>
      </c>
      <c r="B460" s="31">
        <v>1513100</v>
      </c>
      <c r="C460" s="31" t="s">
        <v>735</v>
      </c>
      <c r="D460" s="31" t="str">
        <f t="shared" si="15"/>
        <v>Přímé platby zemědělcům 2014+</v>
      </c>
      <c r="E460" s="34">
        <v>41640</v>
      </c>
      <c r="F460" s="34">
        <v>2958465</v>
      </c>
      <c r="G460" s="31" t="s">
        <v>853</v>
      </c>
      <c r="H460" s="31" t="s">
        <v>853</v>
      </c>
      <c r="I460" s="31" t="s">
        <v>853</v>
      </c>
      <c r="J460" s="34">
        <v>41442</v>
      </c>
      <c r="Q460" s="31" t="str">
        <f t="shared" si="14"/>
        <v>13100</v>
      </c>
    </row>
    <row r="461" spans="1:17" ht="15">
      <c r="A461" s="33">
        <v>13201</v>
      </c>
      <c r="B461" s="31">
        <v>1513201</v>
      </c>
      <c r="C461" s="31" t="s">
        <v>736</v>
      </c>
      <c r="D461" s="31" t="str">
        <f t="shared" si="15"/>
        <v>Společná organizace trhu - mimo včely 2014+</v>
      </c>
      <c r="E461" s="34">
        <v>41640</v>
      </c>
      <c r="F461" s="34">
        <v>2958465</v>
      </c>
      <c r="G461" s="31" t="s">
        <v>853</v>
      </c>
      <c r="H461" s="31" t="s">
        <v>853</v>
      </c>
      <c r="I461" s="31" t="s">
        <v>853</v>
      </c>
      <c r="J461" s="34">
        <v>41442</v>
      </c>
      <c r="Q461" s="31" t="str">
        <f t="shared" si="14"/>
        <v>13201</v>
      </c>
    </row>
    <row r="462" spans="1:17" ht="15">
      <c r="A462" s="33">
        <v>13202</v>
      </c>
      <c r="B462" s="31">
        <v>1513202</v>
      </c>
      <c r="C462" s="31" t="s">
        <v>737</v>
      </c>
      <c r="D462" s="31" t="str">
        <f t="shared" si="15"/>
        <v>Společná organizace trhu - včely 2014+</v>
      </c>
      <c r="E462" s="34">
        <v>41640</v>
      </c>
      <c r="F462" s="34">
        <v>2958465</v>
      </c>
      <c r="G462" s="31" t="s">
        <v>853</v>
      </c>
      <c r="H462" s="31" t="s">
        <v>853</v>
      </c>
      <c r="I462" s="31" t="s">
        <v>853</v>
      </c>
      <c r="J462" s="34">
        <v>41442</v>
      </c>
      <c r="Q462" s="31" t="str">
        <f t="shared" si="14"/>
        <v>13202</v>
      </c>
    </row>
    <row r="463" spans="1:17" ht="15">
      <c r="A463" s="33">
        <v>14000</v>
      </c>
      <c r="B463" s="31">
        <v>1514000</v>
      </c>
      <c r="C463" s="31" t="s">
        <v>738</v>
      </c>
      <c r="D463" s="31" t="str">
        <f t="shared" si="15"/>
        <v>OP Spravedlivá transformace</v>
      </c>
      <c r="E463" s="34">
        <v>44256</v>
      </c>
      <c r="F463" s="34">
        <v>2958465</v>
      </c>
      <c r="G463" s="31" t="s">
        <v>853</v>
      </c>
      <c r="H463" s="31" t="s">
        <v>853</v>
      </c>
      <c r="I463" s="31" t="s">
        <v>853</v>
      </c>
      <c r="J463" s="34">
        <v>44278</v>
      </c>
      <c r="Q463" s="31" t="str">
        <f t="shared" si="14"/>
        <v>14000</v>
      </c>
    </row>
    <row r="464" spans="1:17" ht="15">
      <c r="A464" s="33">
        <v>14100</v>
      </c>
      <c r="B464" s="31">
        <v>1514100</v>
      </c>
      <c r="C464" s="31" t="s">
        <v>739</v>
      </c>
      <c r="D464" s="31" t="str">
        <f t="shared" si="15"/>
        <v>OP Rybářství 2021+</v>
      </c>
      <c r="E464" s="34">
        <v>44256</v>
      </c>
      <c r="F464" s="34">
        <v>2958465</v>
      </c>
      <c r="G464" s="31" t="s">
        <v>853</v>
      </c>
      <c r="H464" s="31" t="s">
        <v>853</v>
      </c>
      <c r="I464" s="31" t="s">
        <v>853</v>
      </c>
      <c r="J464" s="34">
        <v>44278</v>
      </c>
      <c r="Q464" s="31" t="str">
        <f t="shared" si="14"/>
        <v>14100</v>
      </c>
    </row>
    <row r="465" spans="1:17" ht="15">
      <c r="A465" s="33">
        <v>14200</v>
      </c>
      <c r="B465" s="31">
        <v>1514200</v>
      </c>
      <c r="C465" s="31" t="s">
        <v>740</v>
      </c>
      <c r="D465" s="31" t="str">
        <f t="shared" si="15"/>
        <v>OP Technologie a aplikace pro konkurenceschopnost</v>
      </c>
      <c r="E465" s="34">
        <v>44256</v>
      </c>
      <c r="F465" s="34">
        <v>2958465</v>
      </c>
      <c r="G465" s="31" t="s">
        <v>853</v>
      </c>
      <c r="H465" s="31" t="s">
        <v>853</v>
      </c>
      <c r="I465" s="31" t="s">
        <v>853</v>
      </c>
      <c r="J465" s="34">
        <v>44278</v>
      </c>
      <c r="Q465" s="31" t="str">
        <f t="shared" si="14"/>
        <v>14200</v>
      </c>
    </row>
    <row r="466" spans="1:17" ht="15">
      <c r="A466" s="33">
        <v>14300</v>
      </c>
      <c r="B466" s="31">
        <v>1514300</v>
      </c>
      <c r="C466" s="31" t="s">
        <v>741</v>
      </c>
      <c r="D466" s="31" t="str">
        <f t="shared" si="15"/>
        <v>OP Jan Amos Komenský</v>
      </c>
      <c r="E466" s="34">
        <v>44256</v>
      </c>
      <c r="F466" s="34">
        <v>2958465</v>
      </c>
      <c r="G466" s="31" t="s">
        <v>853</v>
      </c>
      <c r="H466" s="31" t="s">
        <v>853</v>
      </c>
      <c r="I466" s="31" t="s">
        <v>853</v>
      </c>
      <c r="J466" s="34">
        <v>44278</v>
      </c>
      <c r="Q466" s="31" t="str">
        <f t="shared" si="14"/>
        <v>14300</v>
      </c>
    </row>
    <row r="467" spans="1:17" ht="15">
      <c r="A467" s="33">
        <v>14400</v>
      </c>
      <c r="B467" s="31">
        <v>1514400</v>
      </c>
      <c r="C467" s="31" t="s">
        <v>742</v>
      </c>
      <c r="D467" s="31" t="str">
        <f t="shared" si="15"/>
        <v>OP Zaměstnanost plus 2021+</v>
      </c>
      <c r="E467" s="34">
        <v>44256</v>
      </c>
      <c r="F467" s="34">
        <v>2958465</v>
      </c>
      <c r="G467" s="31" t="s">
        <v>853</v>
      </c>
      <c r="H467" s="31" t="s">
        <v>853</v>
      </c>
      <c r="I467" s="31" t="s">
        <v>853</v>
      </c>
      <c r="J467" s="34">
        <v>44278</v>
      </c>
      <c r="Q467" s="31" t="str">
        <f t="shared" si="14"/>
        <v>14400</v>
      </c>
    </row>
    <row r="468" spans="1:17" ht="15">
      <c r="A468" s="33">
        <v>14500</v>
      </c>
      <c r="B468" s="31">
        <v>1514500</v>
      </c>
      <c r="C468" s="31" t="s">
        <v>743</v>
      </c>
      <c r="D468" s="31" t="str">
        <f t="shared" si="15"/>
        <v>OP Doprava - ERDF 2021+</v>
      </c>
      <c r="E468" s="34">
        <v>44256</v>
      </c>
      <c r="F468" s="34">
        <v>2958465</v>
      </c>
      <c r="G468" s="31" t="s">
        <v>853</v>
      </c>
      <c r="H468" s="31" t="s">
        <v>853</v>
      </c>
      <c r="I468" s="31" t="s">
        <v>853</v>
      </c>
      <c r="J468" s="34">
        <v>44278</v>
      </c>
      <c r="Q468" s="31" t="str">
        <f t="shared" si="14"/>
        <v>14500</v>
      </c>
    </row>
    <row r="469" spans="1:17" ht="15">
      <c r="A469" s="33">
        <v>14600</v>
      </c>
      <c r="B469" s="31">
        <v>1514600</v>
      </c>
      <c r="C469" s="31" t="s">
        <v>744</v>
      </c>
      <c r="D469" s="31" t="str">
        <f t="shared" si="15"/>
        <v>OP Doprava - CF 2021+</v>
      </c>
      <c r="E469" s="34">
        <v>44256</v>
      </c>
      <c r="F469" s="34">
        <v>2958465</v>
      </c>
      <c r="G469" s="31" t="s">
        <v>853</v>
      </c>
      <c r="H469" s="31" t="s">
        <v>853</v>
      </c>
      <c r="I469" s="31" t="s">
        <v>853</v>
      </c>
      <c r="J469" s="34">
        <v>44278</v>
      </c>
      <c r="Q469" s="31" t="str">
        <f t="shared" si="14"/>
        <v>14600</v>
      </c>
    </row>
    <row r="470" spans="1:17" ht="15">
      <c r="A470" s="33">
        <v>14700</v>
      </c>
      <c r="B470" s="31">
        <v>1514700</v>
      </c>
      <c r="C470" s="31" t="s">
        <v>745</v>
      </c>
      <c r="D470" s="31" t="str">
        <f t="shared" si="15"/>
        <v>OP Životní prostředí - ERDF 2021+</v>
      </c>
      <c r="E470" s="34">
        <v>44256</v>
      </c>
      <c r="F470" s="34">
        <v>2958465</v>
      </c>
      <c r="G470" s="31" t="s">
        <v>853</v>
      </c>
      <c r="H470" s="31" t="s">
        <v>853</v>
      </c>
      <c r="I470" s="31" t="s">
        <v>853</v>
      </c>
      <c r="J470" s="34">
        <v>44278</v>
      </c>
      <c r="Q470" s="31" t="str">
        <f t="shared" si="14"/>
        <v>14700</v>
      </c>
    </row>
    <row r="471" spans="1:17" ht="15">
      <c r="A471" s="33">
        <v>14800</v>
      </c>
      <c r="B471" s="31">
        <v>1514800</v>
      </c>
      <c r="C471" s="31" t="s">
        <v>746</v>
      </c>
      <c r="D471" s="31" t="str">
        <f t="shared" si="15"/>
        <v>OP Životní prostředí - CF 2021+</v>
      </c>
      <c r="E471" s="34">
        <v>44256</v>
      </c>
      <c r="F471" s="34">
        <v>2958465</v>
      </c>
      <c r="G471" s="31" t="s">
        <v>853</v>
      </c>
      <c r="H471" s="31" t="s">
        <v>853</v>
      </c>
      <c r="I471" s="31" t="s">
        <v>853</v>
      </c>
      <c r="J471" s="34">
        <v>44278</v>
      </c>
      <c r="Q471" s="31" t="str">
        <f t="shared" si="14"/>
        <v>14800</v>
      </c>
    </row>
    <row r="472" spans="1:17" ht="15">
      <c r="A472" s="33">
        <v>14900</v>
      </c>
      <c r="B472" s="31">
        <v>1514900</v>
      </c>
      <c r="C472" s="31" t="s">
        <v>747</v>
      </c>
      <c r="D472" s="31" t="str">
        <f t="shared" si="15"/>
        <v>Integrovaný regionální operační program 2021+</v>
      </c>
      <c r="E472" s="34">
        <v>44256</v>
      </c>
      <c r="F472" s="34">
        <v>2958465</v>
      </c>
      <c r="G472" s="31" t="s">
        <v>853</v>
      </c>
      <c r="H472" s="31" t="s">
        <v>853</v>
      </c>
      <c r="I472" s="31" t="s">
        <v>853</v>
      </c>
      <c r="J472" s="34">
        <v>44279</v>
      </c>
      <c r="Q472" s="31" t="str">
        <f t="shared" si="14"/>
        <v>14900</v>
      </c>
    </row>
    <row r="473" spans="1:17" ht="15">
      <c r="A473" s="33">
        <v>15001</v>
      </c>
      <c r="B473" s="31">
        <v>1515001</v>
      </c>
      <c r="C473" s="31" t="s">
        <v>748</v>
      </c>
      <c r="D473" s="31" t="str">
        <f t="shared" si="15"/>
        <v>OP Technická pomoc - MMR 2021+</v>
      </c>
      <c r="E473" s="34">
        <v>44256</v>
      </c>
      <c r="F473" s="34">
        <v>2958465</v>
      </c>
      <c r="G473" s="31" t="s">
        <v>853</v>
      </c>
      <c r="H473" s="31" t="s">
        <v>853</v>
      </c>
      <c r="I473" s="31" t="s">
        <v>853</v>
      </c>
      <c r="J473" s="34">
        <v>44279</v>
      </c>
      <c r="Q473" s="31" t="str">
        <f t="shared" si="14"/>
        <v>15001</v>
      </c>
    </row>
    <row r="474" spans="1:17" ht="15">
      <c r="A474" s="33">
        <v>15002</v>
      </c>
      <c r="B474" s="31">
        <v>1515002</v>
      </c>
      <c r="C474" s="31" t="s">
        <v>749</v>
      </c>
      <c r="D474" s="31" t="str">
        <f t="shared" si="15"/>
        <v>OP Technická pomoc Auditní orgán 2021+</v>
      </c>
      <c r="E474" s="34">
        <v>44256</v>
      </c>
      <c r="F474" s="34">
        <v>2958465</v>
      </c>
      <c r="G474" s="31" t="s">
        <v>853</v>
      </c>
      <c r="H474" s="31" t="s">
        <v>853</v>
      </c>
      <c r="I474" s="31" t="s">
        <v>853</v>
      </c>
      <c r="J474" s="34">
        <v>44279</v>
      </c>
      <c r="Q474" s="31" t="str">
        <f t="shared" si="14"/>
        <v>15002</v>
      </c>
    </row>
    <row r="475" spans="1:17" ht="15">
      <c r="A475" s="33">
        <v>15003</v>
      </c>
      <c r="B475" s="31">
        <v>1515003</v>
      </c>
      <c r="C475" s="31" t="s">
        <v>750</v>
      </c>
      <c r="D475" s="31" t="str">
        <f t="shared" si="15"/>
        <v>OP Technická pomoc Platební orgán 2021+</v>
      </c>
      <c r="E475" s="34">
        <v>44256</v>
      </c>
      <c r="F475" s="34">
        <v>2958465</v>
      </c>
      <c r="G475" s="31" t="s">
        <v>853</v>
      </c>
      <c r="H475" s="31" t="s">
        <v>853</v>
      </c>
      <c r="I475" s="31" t="s">
        <v>853</v>
      </c>
      <c r="J475" s="34">
        <v>44279</v>
      </c>
      <c r="Q475" s="31" t="str">
        <f t="shared" si="14"/>
        <v>15003</v>
      </c>
    </row>
    <row r="476" spans="1:17" ht="15">
      <c r="A476" s="33">
        <v>15004</v>
      </c>
      <c r="B476" s="31">
        <v>1515004</v>
      </c>
      <c r="C476" s="31" t="s">
        <v>751</v>
      </c>
      <c r="D476" s="31" t="str">
        <f t="shared" si="15"/>
        <v>OP Technická pomoc CKB AFCOS 2021+</v>
      </c>
      <c r="E476" s="34">
        <v>44256</v>
      </c>
      <c r="F476" s="34">
        <v>2958465</v>
      </c>
      <c r="G476" s="31" t="s">
        <v>853</v>
      </c>
      <c r="H476" s="31" t="s">
        <v>853</v>
      </c>
      <c r="I476" s="31" t="s">
        <v>853</v>
      </c>
      <c r="J476" s="34">
        <v>44279</v>
      </c>
      <c r="Q476" s="31" t="str">
        <f t="shared" si="14"/>
        <v>15004</v>
      </c>
    </row>
    <row r="477" spans="1:17" ht="15">
      <c r="A477" s="33">
        <v>15005</v>
      </c>
      <c r="B477" s="31">
        <v>1515005</v>
      </c>
      <c r="C477" s="31" t="s">
        <v>752</v>
      </c>
      <c r="D477" s="31" t="str">
        <f t="shared" si="15"/>
        <v>OP Technická pomoc - Ostatní 2021+</v>
      </c>
      <c r="E477" s="34">
        <v>44256</v>
      </c>
      <c r="F477" s="34">
        <v>2958465</v>
      </c>
      <c r="G477" s="31" t="s">
        <v>853</v>
      </c>
      <c r="H477" s="31" t="s">
        <v>853</v>
      </c>
      <c r="I477" s="31" t="s">
        <v>853</v>
      </c>
      <c r="J477" s="34">
        <v>44279</v>
      </c>
      <c r="Q477" s="31" t="str">
        <f t="shared" si="14"/>
        <v>15005</v>
      </c>
    </row>
    <row r="478" spans="1:17" ht="15">
      <c r="A478" s="33">
        <v>15101</v>
      </c>
      <c r="B478" s="31">
        <v>1515101</v>
      </c>
      <c r="C478" s="31" t="s">
        <v>753</v>
      </c>
      <c r="D478" s="31" t="str">
        <f t="shared" si="15"/>
        <v>Programy přeshraniční spolupráce INTERREG VI-A TP 2021+</v>
      </c>
      <c r="E478" s="34">
        <v>44256</v>
      </c>
      <c r="F478" s="34">
        <v>2958465</v>
      </c>
      <c r="G478" s="31" t="s">
        <v>853</v>
      </c>
      <c r="H478" s="31" t="s">
        <v>853</v>
      </c>
      <c r="I478" s="31" t="s">
        <v>853</v>
      </c>
      <c r="J478" s="34">
        <v>44280</v>
      </c>
      <c r="Q478" s="31" t="str">
        <f t="shared" si="14"/>
        <v>15101</v>
      </c>
    </row>
    <row r="479" spans="1:17" ht="15">
      <c r="A479" s="33">
        <v>15102</v>
      </c>
      <c r="B479" s="31">
        <v>1515102</v>
      </c>
      <c r="C479" s="31" t="s">
        <v>754</v>
      </c>
      <c r="D479" s="31" t="str">
        <f t="shared" si="15"/>
        <v>Program přeshraniční spolupráce INTERREG VI-A ČR-Pl 2021+</v>
      </c>
      <c r="E479" s="34">
        <v>44256</v>
      </c>
      <c r="F479" s="34">
        <v>2958465</v>
      </c>
      <c r="G479" s="31" t="s">
        <v>853</v>
      </c>
      <c r="H479" s="31" t="s">
        <v>853</v>
      </c>
      <c r="I479" s="31" t="s">
        <v>853</v>
      </c>
      <c r="J479" s="34">
        <v>44280</v>
      </c>
      <c r="Q479" s="31" t="str">
        <f t="shared" si="14"/>
        <v>15102</v>
      </c>
    </row>
    <row r="480" spans="1:17" ht="15">
      <c r="A480" s="33">
        <v>15103</v>
      </c>
      <c r="B480" s="31">
        <v>1515103</v>
      </c>
      <c r="C480" s="31" t="s">
        <v>755</v>
      </c>
      <c r="D480" s="31" t="str">
        <f t="shared" si="15"/>
        <v>Program přeshraniční spolupráce INTERREG VI-A ČR-Sl 2021+</v>
      </c>
      <c r="E480" s="34">
        <v>44256</v>
      </c>
      <c r="F480" s="34">
        <v>2958465</v>
      </c>
      <c r="G480" s="31" t="s">
        <v>853</v>
      </c>
      <c r="H480" s="31" t="s">
        <v>853</v>
      </c>
      <c r="I480" s="31" t="s">
        <v>853</v>
      </c>
      <c r="J480" s="34">
        <v>44280</v>
      </c>
      <c r="Q480" s="31" t="str">
        <f t="shared" si="14"/>
        <v>15103</v>
      </c>
    </row>
    <row r="481" spans="1:17" ht="15">
      <c r="A481" s="33">
        <v>15104</v>
      </c>
      <c r="B481" s="31">
        <v>1515104</v>
      </c>
      <c r="C481" s="31" t="s">
        <v>756</v>
      </c>
      <c r="D481" s="31" t="str">
        <f t="shared" si="15"/>
        <v>Program přeshraniční spolupráce INTERREG VI-A ČR-Rk 2021+</v>
      </c>
      <c r="E481" s="34">
        <v>44256</v>
      </c>
      <c r="F481" s="34">
        <v>2958465</v>
      </c>
      <c r="G481" s="31" t="s">
        <v>853</v>
      </c>
      <c r="H481" s="31" t="s">
        <v>853</v>
      </c>
      <c r="I481" s="31" t="s">
        <v>853</v>
      </c>
      <c r="J481" s="34">
        <v>44280</v>
      </c>
      <c r="Q481" s="31" t="str">
        <f t="shared" si="14"/>
        <v>15104</v>
      </c>
    </row>
    <row r="482" spans="1:17" ht="15">
      <c r="A482" s="33">
        <v>15105</v>
      </c>
      <c r="B482" s="31">
        <v>1515105</v>
      </c>
      <c r="C482" s="31" t="s">
        <v>757</v>
      </c>
      <c r="D482" s="31" t="str">
        <f t="shared" si="15"/>
        <v>Program přeshraniční spolupráce INTERREG VI-A ČR-Bv 2021+</v>
      </c>
      <c r="E482" s="34">
        <v>44256</v>
      </c>
      <c r="F482" s="34">
        <v>2958465</v>
      </c>
      <c r="G482" s="31" t="s">
        <v>853</v>
      </c>
      <c r="H482" s="31" t="s">
        <v>853</v>
      </c>
      <c r="I482" s="31" t="s">
        <v>853</v>
      </c>
      <c r="J482" s="34">
        <v>44280</v>
      </c>
      <c r="Q482" s="31" t="str">
        <f t="shared" si="14"/>
        <v>15105</v>
      </c>
    </row>
    <row r="483" spans="1:17" ht="15">
      <c r="A483" s="33">
        <v>15106</v>
      </c>
      <c r="B483" s="31">
        <v>1515106</v>
      </c>
      <c r="C483" s="31" t="s">
        <v>758</v>
      </c>
      <c r="D483" s="31" t="str">
        <f t="shared" si="15"/>
        <v>Program přeshraniční spolupráce INTERREG VI-A ČR-Ss 2021+</v>
      </c>
      <c r="E483" s="34">
        <v>44256</v>
      </c>
      <c r="F483" s="34">
        <v>2958465</v>
      </c>
      <c r="G483" s="31" t="s">
        <v>853</v>
      </c>
      <c r="H483" s="31" t="s">
        <v>853</v>
      </c>
      <c r="I483" s="31" t="s">
        <v>853</v>
      </c>
      <c r="J483" s="34">
        <v>44280</v>
      </c>
      <c r="Q483" s="31" t="str">
        <f t="shared" si="14"/>
        <v>15106</v>
      </c>
    </row>
    <row r="484" spans="1:17" ht="15">
      <c r="A484" s="33">
        <v>15201</v>
      </c>
      <c r="B484" s="31">
        <v>1515201</v>
      </c>
      <c r="C484" s="31" t="s">
        <v>759</v>
      </c>
      <c r="D484" s="31" t="str">
        <f t="shared" si="15"/>
        <v>Programy nadnárodní spolupráce - Technická pomoc 2021+</v>
      </c>
      <c r="E484" s="34">
        <v>44256</v>
      </c>
      <c r="F484" s="34">
        <v>2958465</v>
      </c>
      <c r="G484" s="31" t="s">
        <v>853</v>
      </c>
      <c r="H484" s="31" t="s">
        <v>853</v>
      </c>
      <c r="I484" s="31" t="s">
        <v>853</v>
      </c>
      <c r="J484" s="34">
        <v>44281</v>
      </c>
      <c r="Q484" s="31" t="str">
        <f t="shared" si="14"/>
        <v>15201</v>
      </c>
    </row>
    <row r="485" spans="1:17" ht="15">
      <c r="A485" s="33">
        <v>15202</v>
      </c>
      <c r="B485" s="31">
        <v>1515202</v>
      </c>
      <c r="C485" s="31" t="s">
        <v>760</v>
      </c>
      <c r="D485" s="31" t="str">
        <f t="shared" si="15"/>
        <v>Program nadnárodní spolupráce Central Europe 2021+</v>
      </c>
      <c r="E485" s="34">
        <v>44256</v>
      </c>
      <c r="F485" s="34">
        <v>2958465</v>
      </c>
      <c r="G485" s="31" t="s">
        <v>853</v>
      </c>
      <c r="H485" s="31" t="s">
        <v>853</v>
      </c>
      <c r="I485" s="31" t="s">
        <v>853</v>
      </c>
      <c r="J485" s="34">
        <v>44281</v>
      </c>
      <c r="Q485" s="31" t="str">
        <f t="shared" si="14"/>
        <v>15202</v>
      </c>
    </row>
    <row r="486" spans="1:17" ht="15">
      <c r="A486" s="33">
        <v>15203</v>
      </c>
      <c r="B486" s="31">
        <v>1515203</v>
      </c>
      <c r="C486" s="31" t="s">
        <v>761</v>
      </c>
      <c r="D486" s="31" t="str">
        <f t="shared" si="15"/>
        <v>Program nadnárodní spolupráce Danube 2021+</v>
      </c>
      <c r="E486" s="34">
        <v>44256</v>
      </c>
      <c r="F486" s="34">
        <v>2958465</v>
      </c>
      <c r="G486" s="31" t="s">
        <v>853</v>
      </c>
      <c r="H486" s="31" t="s">
        <v>853</v>
      </c>
      <c r="I486" s="31" t="s">
        <v>853</v>
      </c>
      <c r="J486" s="34">
        <v>44281</v>
      </c>
      <c r="Q486" s="31" t="str">
        <f t="shared" si="14"/>
        <v>15203</v>
      </c>
    </row>
    <row r="487" spans="1:17" ht="15">
      <c r="A487" s="33">
        <v>15300</v>
      </c>
      <c r="B487" s="31">
        <v>1515300</v>
      </c>
      <c r="C487" s="31" t="s">
        <v>762</v>
      </c>
      <c r="D487" s="31" t="str">
        <f t="shared" si="15"/>
        <v>Programy meziregionální spolupráce 2021+</v>
      </c>
      <c r="E487" s="34">
        <v>44256</v>
      </c>
      <c r="F487" s="34">
        <v>2958465</v>
      </c>
      <c r="G487" s="31" t="s">
        <v>853</v>
      </c>
      <c r="H487" s="31" t="s">
        <v>853</v>
      </c>
      <c r="I487" s="31" t="s">
        <v>853</v>
      </c>
      <c r="J487" s="34">
        <v>44281</v>
      </c>
      <c r="Q487" s="31" t="str">
        <f t="shared" si="14"/>
        <v>15300</v>
      </c>
    </row>
    <row r="488" spans="1:17" ht="15">
      <c r="A488" s="33">
        <v>15400</v>
      </c>
      <c r="B488" s="31">
        <v>1515400</v>
      </c>
      <c r="C488" s="31" t="s">
        <v>763</v>
      </c>
      <c r="D488" s="31" t="str">
        <f t="shared" si="15"/>
        <v>OP Azylového, migračního a integračního fondu (OP AMIF)</v>
      </c>
      <c r="E488" s="34">
        <v>44256</v>
      </c>
      <c r="F488" s="34">
        <v>2958465</v>
      </c>
      <c r="G488" s="31" t="s">
        <v>853</v>
      </c>
      <c r="H488" s="31" t="s">
        <v>853</v>
      </c>
      <c r="I488" s="31" t="s">
        <v>853</v>
      </c>
      <c r="J488" s="34">
        <v>44281</v>
      </c>
      <c r="Q488" s="31" t="str">
        <f t="shared" si="14"/>
        <v>15400</v>
      </c>
    </row>
    <row r="489" spans="1:17" ht="15">
      <c r="A489" s="33">
        <v>15500</v>
      </c>
      <c r="B489" s="31">
        <v>1515500</v>
      </c>
      <c r="C489" s="31" t="s">
        <v>764</v>
      </c>
      <c r="D489" s="31" t="str">
        <f t="shared" si="15"/>
        <v>OP Fondu pro vnitřní bezpečnost (OP ISF)</v>
      </c>
      <c r="E489" s="34">
        <v>44256</v>
      </c>
      <c r="F489" s="34">
        <v>2958465</v>
      </c>
      <c r="G489" s="31" t="s">
        <v>853</v>
      </c>
      <c r="H489" s="31" t="s">
        <v>853</v>
      </c>
      <c r="I489" s="31" t="s">
        <v>853</v>
      </c>
      <c r="J489" s="34">
        <v>44281</v>
      </c>
      <c r="Q489" s="31" t="str">
        <f t="shared" si="14"/>
        <v>15500</v>
      </c>
    </row>
    <row r="490" spans="1:17" ht="15">
      <c r="A490" s="33">
        <v>15600</v>
      </c>
      <c r="B490" s="31">
        <v>1515600</v>
      </c>
      <c r="C490" s="31" t="s">
        <v>765</v>
      </c>
      <c r="D490" s="31" t="str">
        <f t="shared" si="15"/>
        <v>OP Nástroje pro finanční podporu správy hranic a víz (OP BMV</v>
      </c>
      <c r="E490" s="34">
        <v>44256</v>
      </c>
      <c r="F490" s="34">
        <v>2958465</v>
      </c>
      <c r="G490" s="31" t="s">
        <v>853</v>
      </c>
      <c r="H490" s="31" t="s">
        <v>853</v>
      </c>
      <c r="I490" s="31" t="s">
        <v>853</v>
      </c>
      <c r="J490" s="34">
        <v>44281</v>
      </c>
      <c r="Q490" s="31" t="str">
        <f t="shared" si="14"/>
        <v>15600</v>
      </c>
    </row>
    <row r="491" spans="1:17" ht="15">
      <c r="A491" s="33">
        <v>16000</v>
      </c>
      <c r="B491" s="31">
        <v>1516000</v>
      </c>
      <c r="C491" s="31" t="s">
        <v>766</v>
      </c>
      <c r="D491" s="31" t="str">
        <f t="shared" si="15"/>
        <v>Strategický plán SZP - Rozvoj venkova 2023+</v>
      </c>
      <c r="E491" s="34">
        <v>44256</v>
      </c>
      <c r="F491" s="34">
        <v>2958465</v>
      </c>
      <c r="G491" s="31" t="s">
        <v>853</v>
      </c>
      <c r="H491" s="31" t="s">
        <v>853</v>
      </c>
      <c r="I491" s="31" t="s">
        <v>853</v>
      </c>
      <c r="J491" s="34">
        <v>44284</v>
      </c>
      <c r="K491" s="34">
        <v>45419</v>
      </c>
      <c r="Q491" s="31" t="str">
        <f t="shared" si="14"/>
        <v>16000</v>
      </c>
    </row>
    <row r="492" spans="1:17" ht="15">
      <c r="A492" s="33">
        <v>16100</v>
      </c>
      <c r="B492" s="31">
        <v>1516100</v>
      </c>
      <c r="C492" s="31" t="s">
        <v>767</v>
      </c>
      <c r="D492" s="31" t="str">
        <f t="shared" si="15"/>
        <v>Strategický plán SZP - Přímé platby 2023+</v>
      </c>
      <c r="E492" s="34">
        <v>44256</v>
      </c>
      <c r="F492" s="34">
        <v>2958465</v>
      </c>
      <c r="G492" s="31" t="s">
        <v>853</v>
      </c>
      <c r="H492" s="31" t="s">
        <v>853</v>
      </c>
      <c r="I492" s="31" t="s">
        <v>853</v>
      </c>
      <c r="J492" s="34">
        <v>44284</v>
      </c>
      <c r="K492" s="34">
        <v>45419</v>
      </c>
      <c r="Q492" s="31" t="str">
        <f t="shared" si="14"/>
        <v>16100</v>
      </c>
    </row>
    <row r="493" spans="1:17" ht="15">
      <c r="A493" s="33">
        <v>16201</v>
      </c>
      <c r="B493" s="31">
        <v>1516201</v>
      </c>
      <c r="C493" s="31" t="s">
        <v>768</v>
      </c>
      <c r="D493" s="31" t="str">
        <f t="shared" si="15"/>
        <v>Strategický plán SZP - SOT mimo včely 2023+</v>
      </c>
      <c r="E493" s="34">
        <v>44256</v>
      </c>
      <c r="F493" s="34">
        <v>2958465</v>
      </c>
      <c r="G493" s="31" t="s">
        <v>853</v>
      </c>
      <c r="H493" s="31" t="s">
        <v>853</v>
      </c>
      <c r="I493" s="31" t="s">
        <v>853</v>
      </c>
      <c r="J493" s="34">
        <v>44284</v>
      </c>
      <c r="K493" s="34">
        <v>45419</v>
      </c>
      <c r="Q493" s="31" t="str">
        <f t="shared" si="14"/>
        <v>16201</v>
      </c>
    </row>
    <row r="494" spans="1:17" ht="15">
      <c r="A494" s="33">
        <v>16202</v>
      </c>
      <c r="B494" s="31">
        <v>1516202</v>
      </c>
      <c r="C494" s="31" t="s">
        <v>769</v>
      </c>
      <c r="D494" s="31" t="str">
        <f t="shared" si="15"/>
        <v>Strategický plán SZP - SOT včely 2023+</v>
      </c>
      <c r="E494" s="34">
        <v>44256</v>
      </c>
      <c r="F494" s="34">
        <v>2958465</v>
      </c>
      <c r="G494" s="31" t="s">
        <v>853</v>
      </c>
      <c r="H494" s="31" t="s">
        <v>853</v>
      </c>
      <c r="I494" s="31" t="s">
        <v>853</v>
      </c>
      <c r="J494" s="34">
        <v>44284</v>
      </c>
      <c r="K494" s="34">
        <v>45419</v>
      </c>
      <c r="Q494" s="31" t="str">
        <f t="shared" si="14"/>
        <v>16202</v>
      </c>
    </row>
    <row r="495" spans="1:17" ht="15">
      <c r="A495" s="33">
        <v>16203</v>
      </c>
      <c r="B495" s="31">
        <v>1516203</v>
      </c>
      <c r="C495" s="31" t="s">
        <v>770</v>
      </c>
      <c r="D495" s="31" t="str">
        <f t="shared" si="15"/>
        <v>SOT - mimo Strategický plán 2023+</v>
      </c>
      <c r="E495" s="34">
        <v>44927</v>
      </c>
      <c r="F495" s="34">
        <v>2958465</v>
      </c>
      <c r="G495" s="31" t="s">
        <v>853</v>
      </c>
      <c r="H495" s="31" t="s">
        <v>853</v>
      </c>
      <c r="I495" s="31" t="s">
        <v>853</v>
      </c>
      <c r="J495" s="34">
        <v>45134</v>
      </c>
      <c r="K495" s="34">
        <v>45134</v>
      </c>
      <c r="Q495" s="31" t="str">
        <f t="shared" si="14"/>
        <v>16203</v>
      </c>
    </row>
    <row r="496" spans="1:17" ht="15">
      <c r="A496" s="33">
        <v>16300</v>
      </c>
      <c r="B496" s="31">
        <v>1516300</v>
      </c>
      <c r="C496" s="31" t="s">
        <v>843</v>
      </c>
      <c r="D496" s="31" t="str">
        <f t="shared" si="15"/>
        <v>Úvěrový nástroj pro veřejný sektor JTM - grantová část</v>
      </c>
      <c r="E496" s="34">
        <v>45566</v>
      </c>
      <c r="F496" s="34">
        <v>2958465</v>
      </c>
      <c r="G496" s="31" t="s">
        <v>853</v>
      </c>
      <c r="H496" s="31" t="s">
        <v>853</v>
      </c>
      <c r="I496" s="31" t="s">
        <v>853</v>
      </c>
      <c r="J496" s="34">
        <v>45590</v>
      </c>
      <c r="Q496" s="31" t="str">
        <f t="shared" si="14"/>
        <v>16300</v>
      </c>
    </row>
    <row r="497" spans="1:17" ht="15">
      <c r="A497" s="33">
        <v>16500</v>
      </c>
      <c r="B497" s="31">
        <v>1516500</v>
      </c>
      <c r="C497" s="31" t="s">
        <v>771</v>
      </c>
      <c r="D497" s="31" t="str">
        <f t="shared" si="15"/>
        <v>BAR - rezerva na vyrovnání se s důsledky Brexitu</v>
      </c>
      <c r="E497" s="34">
        <v>44713</v>
      </c>
      <c r="F497" s="34">
        <v>2958465</v>
      </c>
      <c r="G497" s="31" t="s">
        <v>853</v>
      </c>
      <c r="H497" s="31" t="s">
        <v>853</v>
      </c>
      <c r="I497" s="31" t="s">
        <v>853</v>
      </c>
      <c r="J497" s="34">
        <v>44729</v>
      </c>
      <c r="Q497" s="31" t="str">
        <f t="shared" si="14"/>
        <v>16500</v>
      </c>
    </row>
    <row r="498" spans="1:17" ht="15">
      <c r="A498" s="33">
        <v>16600</v>
      </c>
      <c r="B498" s="31">
        <v>1516600</v>
      </c>
      <c r="C498" s="31" t="s">
        <v>772</v>
      </c>
      <c r="D498" s="31" t="str">
        <f t="shared" si="15"/>
        <v>Horizont Evropa</v>
      </c>
      <c r="E498" s="34">
        <v>44256</v>
      </c>
      <c r="F498" s="34">
        <v>2958465</v>
      </c>
      <c r="G498" s="31" t="s">
        <v>853</v>
      </c>
      <c r="H498" s="31" t="s">
        <v>853</v>
      </c>
      <c r="I498" s="31" t="s">
        <v>853</v>
      </c>
      <c r="J498" s="34">
        <v>44284</v>
      </c>
      <c r="Q498" s="31" t="str">
        <f t="shared" si="14"/>
        <v>16600</v>
      </c>
    </row>
    <row r="499" spans="1:17" ht="15">
      <c r="A499" s="33">
        <v>16700</v>
      </c>
      <c r="B499" s="31">
        <v>1516700</v>
      </c>
      <c r="C499" s="31" t="s">
        <v>773</v>
      </c>
      <c r="D499" s="31" t="str">
        <f t="shared" si="15"/>
        <v>Program digitální Evropa</v>
      </c>
      <c r="E499" s="34">
        <v>44256</v>
      </c>
      <c r="F499" s="34">
        <v>2958465</v>
      </c>
      <c r="G499" s="31" t="s">
        <v>853</v>
      </c>
      <c r="H499" s="31" t="s">
        <v>853</v>
      </c>
      <c r="I499" s="31" t="s">
        <v>853</v>
      </c>
      <c r="J499" s="34">
        <v>44284</v>
      </c>
      <c r="Q499" s="31" t="str">
        <f t="shared" si="14"/>
        <v>16700</v>
      </c>
    </row>
    <row r="500" spans="1:17" ht="15">
      <c r="A500" s="33">
        <v>16801</v>
      </c>
      <c r="B500" s="31">
        <v>1516801</v>
      </c>
      <c r="C500" s="31" t="s">
        <v>774</v>
      </c>
      <c r="D500" s="31" t="str">
        <f t="shared" si="15"/>
        <v>Program pro jednotný trh - veterinární programy pro nákazy z</v>
      </c>
      <c r="E500" s="34">
        <v>44256</v>
      </c>
      <c r="F500" s="34">
        <v>2958465</v>
      </c>
      <c r="G500" s="31" t="s">
        <v>853</v>
      </c>
      <c r="H500" s="31" t="s">
        <v>853</v>
      </c>
      <c r="I500" s="31" t="s">
        <v>853</v>
      </c>
      <c r="J500" s="34">
        <v>44284</v>
      </c>
      <c r="Q500" s="31" t="str">
        <f t="shared" si="14"/>
        <v>16801</v>
      </c>
    </row>
    <row r="501" spans="1:17" ht="15">
      <c r="A501" s="33">
        <v>16802</v>
      </c>
      <c r="B501" s="31">
        <v>1516802</v>
      </c>
      <c r="C501" s="31" t="s">
        <v>775</v>
      </c>
      <c r="D501" s="31" t="str">
        <f t="shared" si="15"/>
        <v>Program pro jednotný trh - Statistický program ES 2021+</v>
      </c>
      <c r="E501" s="34">
        <v>44256</v>
      </c>
      <c r="F501" s="34">
        <v>2958465</v>
      </c>
      <c r="G501" s="31" t="s">
        <v>853</v>
      </c>
      <c r="H501" s="31" t="s">
        <v>853</v>
      </c>
      <c r="I501" s="31" t="s">
        <v>853</v>
      </c>
      <c r="J501" s="34">
        <v>44284</v>
      </c>
      <c r="Q501" s="31" t="str">
        <f t="shared" si="14"/>
        <v>16802</v>
      </c>
    </row>
    <row r="502" spans="1:17" ht="15">
      <c r="A502" s="33">
        <v>16803</v>
      </c>
      <c r="B502" s="31">
        <v>1516803</v>
      </c>
      <c r="C502" s="31" t="s">
        <v>776</v>
      </c>
      <c r="D502" s="31" t="str">
        <f t="shared" si="15"/>
        <v>Program pro jednotný trh - Cosme</v>
      </c>
      <c r="E502" s="34">
        <v>44896</v>
      </c>
      <c r="F502" s="34">
        <v>2958465</v>
      </c>
      <c r="G502" s="31" t="s">
        <v>853</v>
      </c>
      <c r="H502" s="31" t="s">
        <v>853</v>
      </c>
      <c r="I502" s="31" t="s">
        <v>853</v>
      </c>
      <c r="J502" s="34">
        <v>44935</v>
      </c>
      <c r="K502" s="34">
        <v>45419</v>
      </c>
      <c r="Q502" s="31" t="str">
        <f t="shared" si="14"/>
        <v>16803</v>
      </c>
    </row>
    <row r="503" spans="1:17" ht="15">
      <c r="A503" s="33">
        <v>16900</v>
      </c>
      <c r="B503" s="31">
        <v>1516900</v>
      </c>
      <c r="C503" s="31" t="s">
        <v>777</v>
      </c>
      <c r="D503" s="31" t="str">
        <f t="shared" si="15"/>
        <v>Nástroj pro propojení Evropy (CEF) 2021+</v>
      </c>
      <c r="E503" s="34">
        <v>44256</v>
      </c>
      <c r="F503" s="34">
        <v>2958465</v>
      </c>
      <c r="G503" s="31" t="s">
        <v>853</v>
      </c>
      <c r="H503" s="31" t="s">
        <v>853</v>
      </c>
      <c r="I503" s="31" t="s">
        <v>853</v>
      </c>
      <c r="J503" s="34">
        <v>44284</v>
      </c>
      <c r="Q503" s="31" t="str">
        <f t="shared" si="14"/>
        <v>16900</v>
      </c>
    </row>
    <row r="504" spans="1:17" ht="15">
      <c r="A504" s="33">
        <v>17000</v>
      </c>
      <c r="B504" s="31">
        <v>1517000</v>
      </c>
      <c r="C504" s="31" t="s">
        <v>778</v>
      </c>
      <c r="D504" s="31" t="str">
        <f t="shared" si="15"/>
        <v>Národní plán obnovy - Nástroj pro oživení a odolnosti (RRF)</v>
      </c>
      <c r="E504" s="34">
        <v>44075</v>
      </c>
      <c r="F504" s="34">
        <v>2958465</v>
      </c>
      <c r="G504" s="31" t="s">
        <v>853</v>
      </c>
      <c r="H504" s="31" t="s">
        <v>853</v>
      </c>
      <c r="I504" s="31" t="s">
        <v>853</v>
      </c>
      <c r="J504" s="34">
        <v>44081</v>
      </c>
      <c r="K504" s="34">
        <v>44376</v>
      </c>
      <c r="Q504" s="31" t="str">
        <f t="shared" si="14"/>
        <v>17000</v>
      </c>
    </row>
    <row r="505" spans="1:17" ht="15">
      <c r="A505" s="33">
        <v>17011</v>
      </c>
      <c r="B505" s="31">
        <v>1517011</v>
      </c>
      <c r="C505" s="31" t="s">
        <v>779</v>
      </c>
      <c r="D505" s="31" t="str">
        <f t="shared" si="15"/>
        <v>NPO - grant Digitální služby občanům a firmám</v>
      </c>
      <c r="E505" s="34">
        <v>44348</v>
      </c>
      <c r="F505" s="34">
        <v>2958465</v>
      </c>
      <c r="G505" s="31" t="s">
        <v>853</v>
      </c>
      <c r="H505" s="31" t="s">
        <v>853</v>
      </c>
      <c r="I505" s="31" t="s">
        <v>853</v>
      </c>
      <c r="J505" s="34">
        <v>44361</v>
      </c>
      <c r="K505" s="34">
        <v>45166</v>
      </c>
      <c r="Q505" s="31" t="str">
        <f t="shared" si="14"/>
        <v>17011</v>
      </c>
    </row>
    <row r="506" spans="1:17" ht="15">
      <c r="A506" s="33">
        <v>17012</v>
      </c>
      <c r="B506" s="31">
        <v>1517012</v>
      </c>
      <c r="C506" s="31" t="s">
        <v>780</v>
      </c>
      <c r="D506" s="31" t="str">
        <f t="shared" si="15"/>
        <v>NPO - grant Digitální systémy veřejné správy</v>
      </c>
      <c r="E506" s="34">
        <v>44348</v>
      </c>
      <c r="F506" s="34">
        <v>2958465</v>
      </c>
      <c r="G506" s="31" t="s">
        <v>853</v>
      </c>
      <c r="H506" s="31" t="s">
        <v>853</v>
      </c>
      <c r="I506" s="31" t="s">
        <v>853</v>
      </c>
      <c r="J506" s="34">
        <v>44361</v>
      </c>
      <c r="K506" s="34">
        <v>45166</v>
      </c>
      <c r="Q506" s="31" t="str">
        <f t="shared" si="14"/>
        <v>17012</v>
      </c>
    </row>
    <row r="507" spans="1:17" ht="15">
      <c r="A507" s="33">
        <v>17013</v>
      </c>
      <c r="B507" s="31">
        <v>1517013</v>
      </c>
      <c r="C507" s="31" t="s">
        <v>781</v>
      </c>
      <c r="D507" s="31" t="str">
        <f t="shared" si="15"/>
        <v>NPO Digitální vysokokapacitní sítě</v>
      </c>
      <c r="E507" s="34">
        <v>44348</v>
      </c>
      <c r="F507" s="34">
        <v>2958465</v>
      </c>
      <c r="G507" s="31" t="s">
        <v>853</v>
      </c>
      <c r="H507" s="31" t="s">
        <v>853</v>
      </c>
      <c r="I507" s="31" t="s">
        <v>853</v>
      </c>
      <c r="J507" s="34">
        <v>44361</v>
      </c>
      <c r="K507" s="34">
        <v>45106</v>
      </c>
      <c r="Q507" s="31" t="str">
        <f t="shared" si="14"/>
        <v>17013</v>
      </c>
    </row>
    <row r="508" spans="1:17" ht="15">
      <c r="A508" s="33">
        <v>17014</v>
      </c>
      <c r="B508" s="31">
        <v>1517014</v>
      </c>
      <c r="C508" s="31" t="s">
        <v>782</v>
      </c>
      <c r="D508" s="31" t="str">
        <f t="shared" si="15"/>
        <v>NPO - grant Digitální ekonomika a společnost, inovativní sta</v>
      </c>
      <c r="E508" s="34">
        <v>44348</v>
      </c>
      <c r="F508" s="34">
        <v>2958465</v>
      </c>
      <c r="G508" s="31" t="s">
        <v>853</v>
      </c>
      <c r="H508" s="31" t="s">
        <v>853</v>
      </c>
      <c r="I508" s="31" t="s">
        <v>853</v>
      </c>
      <c r="J508" s="34">
        <v>44361</v>
      </c>
      <c r="K508" s="34">
        <v>45166</v>
      </c>
      <c r="Q508" s="31" t="str">
        <f t="shared" si="14"/>
        <v>17014</v>
      </c>
    </row>
    <row r="509" spans="1:17" ht="15">
      <c r="A509" s="33">
        <v>17015</v>
      </c>
      <c r="B509" s="31">
        <v>1517015</v>
      </c>
      <c r="C509" s="31" t="s">
        <v>783</v>
      </c>
      <c r="D509" s="31" t="str">
        <f t="shared" si="15"/>
        <v>NPO - grant Digitální transformace podniků</v>
      </c>
      <c r="E509" s="34">
        <v>44348</v>
      </c>
      <c r="F509" s="34">
        <v>2958465</v>
      </c>
      <c r="G509" s="31" t="s">
        <v>853</v>
      </c>
      <c r="H509" s="31" t="s">
        <v>853</v>
      </c>
      <c r="I509" s="31" t="s">
        <v>853</v>
      </c>
      <c r="J509" s="34">
        <v>44362</v>
      </c>
      <c r="K509" s="34">
        <v>45166</v>
      </c>
      <c r="Q509" s="31" t="str">
        <f t="shared" si="14"/>
        <v>17015</v>
      </c>
    </row>
    <row r="510" spans="1:17" ht="15">
      <c r="A510" s="33">
        <v>17016</v>
      </c>
      <c r="B510" s="31">
        <v>1517016</v>
      </c>
      <c r="C510" s="31" t="s">
        <v>784</v>
      </c>
      <c r="D510" s="31" t="str">
        <f t="shared" si="15"/>
        <v>NPO Zrychlení a digitalizace stavebního řízení</v>
      </c>
      <c r="E510" s="34">
        <v>44348</v>
      </c>
      <c r="F510" s="34">
        <v>2958465</v>
      </c>
      <c r="G510" s="31" t="s">
        <v>853</v>
      </c>
      <c r="H510" s="31" t="s">
        <v>853</v>
      </c>
      <c r="I510" s="31" t="s">
        <v>853</v>
      </c>
      <c r="J510" s="34">
        <v>44362</v>
      </c>
      <c r="K510" s="34">
        <v>44376</v>
      </c>
      <c r="Q510" s="31" t="str">
        <f t="shared" si="14"/>
        <v>17016</v>
      </c>
    </row>
    <row r="511" spans="1:17" ht="15">
      <c r="A511" s="33">
        <v>17017</v>
      </c>
      <c r="B511" s="31">
        <v>1517017</v>
      </c>
      <c r="C511" s="31" t="s">
        <v>785</v>
      </c>
      <c r="D511" s="31" t="str">
        <f t="shared" si="15"/>
        <v>NPO Digitální transformace veřejné správy</v>
      </c>
      <c r="E511" s="34">
        <v>45108</v>
      </c>
      <c r="F511" s="34">
        <v>2958465</v>
      </c>
      <c r="G511" s="31" t="s">
        <v>853</v>
      </c>
      <c r="H511" s="31" t="s">
        <v>853</v>
      </c>
      <c r="I511" s="31" t="s">
        <v>853</v>
      </c>
      <c r="J511" s="34">
        <v>45106</v>
      </c>
      <c r="K511" s="34">
        <v>45232</v>
      </c>
      <c r="Q511" s="31" t="str">
        <f t="shared" si="14"/>
        <v>17017</v>
      </c>
    </row>
    <row r="512" spans="1:17" ht="15">
      <c r="A512" s="33">
        <v>17020</v>
      </c>
      <c r="B512" s="31">
        <v>1517020</v>
      </c>
      <c r="C512" s="31" t="s">
        <v>786</v>
      </c>
      <c r="D512" s="31" t="str">
        <f t="shared" si="15"/>
        <v>NPO - grant Dostupné bydlení komponenta 2.10</v>
      </c>
      <c r="E512" s="34">
        <v>45183</v>
      </c>
      <c r="F512" s="34">
        <v>2958465</v>
      </c>
      <c r="G512" s="31" t="s">
        <v>853</v>
      </c>
      <c r="H512" s="31" t="s">
        <v>853</v>
      </c>
      <c r="I512" s="31" t="s">
        <v>853</v>
      </c>
      <c r="J512" s="34">
        <v>45183</v>
      </c>
      <c r="K512" s="34">
        <v>45232</v>
      </c>
      <c r="Q512" s="31" t="str">
        <f t="shared" si="14"/>
        <v>17020</v>
      </c>
    </row>
    <row r="513" spans="1:17" ht="15">
      <c r="A513" s="33">
        <v>17021</v>
      </c>
      <c r="B513" s="31">
        <v>1517021</v>
      </c>
      <c r="C513" s="31" t="s">
        <v>787</v>
      </c>
      <c r="D513" s="31" t="str">
        <f t="shared" si="15"/>
        <v>NPO Udržitelná doprava</v>
      </c>
      <c r="E513" s="34">
        <v>44348</v>
      </c>
      <c r="F513" s="34">
        <v>2958465</v>
      </c>
      <c r="G513" s="31" t="s">
        <v>853</v>
      </c>
      <c r="H513" s="31" t="s">
        <v>853</v>
      </c>
      <c r="I513" s="31" t="s">
        <v>853</v>
      </c>
      <c r="J513" s="34">
        <v>44363</v>
      </c>
      <c r="K513" s="34">
        <v>45106</v>
      </c>
      <c r="Q513" s="31" t="str">
        <f t="shared" si="16" ref="Q513:Q569">RIGHT(B513,5)</f>
        <v>17021</v>
      </c>
    </row>
    <row r="514" spans="1:17" ht="15">
      <c r="A514" s="33">
        <v>17022</v>
      </c>
      <c r="B514" s="31">
        <v>1517022</v>
      </c>
      <c r="C514" s="31" t="s">
        <v>788</v>
      </c>
      <c r="D514" s="31" t="str">
        <f t="shared" si="17" ref="D514:D569">MID(C514,6,60)</f>
        <v>NPO Snižování spotřeby energie ve veřejném sektoru</v>
      </c>
      <c r="E514" s="34">
        <v>44348</v>
      </c>
      <c r="F514" s="34">
        <v>2958465</v>
      </c>
      <c r="G514" s="31" t="s">
        <v>853</v>
      </c>
      <c r="H514" s="31" t="s">
        <v>853</v>
      </c>
      <c r="I514" s="31" t="s">
        <v>853</v>
      </c>
      <c r="J514" s="34">
        <v>44363</v>
      </c>
      <c r="K514" s="34">
        <v>45106</v>
      </c>
      <c r="Q514" s="31" t="str">
        <f t="shared" si="16"/>
        <v>17022</v>
      </c>
    </row>
    <row r="515" spans="1:17" ht="15">
      <c r="A515" s="33">
        <v>17023</v>
      </c>
      <c r="B515" s="31">
        <v>1517023</v>
      </c>
      <c r="C515" s="31" t="s">
        <v>789</v>
      </c>
      <c r="D515" s="31" t="str">
        <f t="shared" si="17"/>
        <v>NPO Přechod na čistší zdroje energie</v>
      </c>
      <c r="E515" s="34">
        <v>44348</v>
      </c>
      <c r="F515" s="34">
        <v>2958465</v>
      </c>
      <c r="G515" s="31" t="s">
        <v>853</v>
      </c>
      <c r="H515" s="31" t="s">
        <v>853</v>
      </c>
      <c r="I515" s="31" t="s">
        <v>853</v>
      </c>
      <c r="J515" s="34">
        <v>44363</v>
      </c>
      <c r="Q515" s="31" t="str">
        <f t="shared" si="16"/>
        <v>17023</v>
      </c>
    </row>
    <row r="516" spans="1:17" ht="15">
      <c r="A516" s="33">
        <v>17024</v>
      </c>
      <c r="B516" s="31">
        <v>1517024</v>
      </c>
      <c r="C516" s="31" t="s">
        <v>790</v>
      </c>
      <c r="D516" s="31" t="str">
        <f t="shared" si="17"/>
        <v>NPO Čistá mobilita</v>
      </c>
      <c r="E516" s="34">
        <v>44348</v>
      </c>
      <c r="F516" s="34">
        <v>2958465</v>
      </c>
      <c r="G516" s="31" t="s">
        <v>853</v>
      </c>
      <c r="H516" s="31" t="s">
        <v>853</v>
      </c>
      <c r="I516" s="31" t="s">
        <v>853</v>
      </c>
      <c r="J516" s="34">
        <v>44363</v>
      </c>
      <c r="K516" s="34">
        <v>45166</v>
      </c>
      <c r="Q516" s="31" t="str">
        <f t="shared" si="16"/>
        <v>17024</v>
      </c>
    </row>
    <row r="517" spans="1:17" ht="15">
      <c r="A517" s="33">
        <v>17025</v>
      </c>
      <c r="B517" s="31">
        <v>1517025</v>
      </c>
      <c r="C517" s="31" t="s">
        <v>791</v>
      </c>
      <c r="D517" s="31" t="str">
        <f t="shared" si="17"/>
        <v>NPO Renovace budov a ochrana ovzduší</v>
      </c>
      <c r="E517" s="34">
        <v>44348</v>
      </c>
      <c r="F517" s="34">
        <v>2958465</v>
      </c>
      <c r="G517" s="31" t="s">
        <v>853</v>
      </c>
      <c r="H517" s="31" t="s">
        <v>853</v>
      </c>
      <c r="I517" s="31" t="s">
        <v>853</v>
      </c>
      <c r="J517" s="34">
        <v>44364</v>
      </c>
      <c r="Q517" s="31" t="str">
        <f t="shared" si="16"/>
        <v>17025</v>
      </c>
    </row>
    <row r="518" spans="1:17" ht="15">
      <c r="A518" s="33">
        <v>17026</v>
      </c>
      <c r="B518" s="31">
        <v>1517026</v>
      </c>
      <c r="C518" s="31" t="s">
        <v>792</v>
      </c>
      <c r="D518" s="31" t="str">
        <f t="shared" si="17"/>
        <v>NPO Ochrana přírody a adaptace na změnu klimatu</v>
      </c>
      <c r="E518" s="34">
        <v>44348</v>
      </c>
      <c r="F518" s="34">
        <v>2958465</v>
      </c>
      <c r="G518" s="31" t="s">
        <v>853</v>
      </c>
      <c r="H518" s="31" t="s">
        <v>853</v>
      </c>
      <c r="I518" s="31" t="s">
        <v>853</v>
      </c>
      <c r="J518" s="34">
        <v>44364</v>
      </c>
      <c r="K518" s="34">
        <v>45166</v>
      </c>
      <c r="Q518" s="31" t="str">
        <f t="shared" si="16"/>
        <v>17026</v>
      </c>
    </row>
    <row r="519" spans="1:17" ht="15">
      <c r="A519" s="33">
        <v>17027</v>
      </c>
      <c r="B519" s="31">
        <v>1517027</v>
      </c>
      <c r="C519" s="31" t="s">
        <v>793</v>
      </c>
      <c r="D519" s="31" t="str">
        <f t="shared" si="17"/>
        <v>NPO Cirkulární ekonomika, recyklace a průmyslová voda</v>
      </c>
      <c r="E519" s="34">
        <v>44348</v>
      </c>
      <c r="F519" s="34">
        <v>2958465</v>
      </c>
      <c r="G519" s="31" t="s">
        <v>853</v>
      </c>
      <c r="H519" s="31" t="s">
        <v>853</v>
      </c>
      <c r="I519" s="31" t="s">
        <v>853</v>
      </c>
      <c r="J519" s="34">
        <v>44364</v>
      </c>
      <c r="K519" s="34">
        <v>45232</v>
      </c>
      <c r="Q519" s="31" t="str">
        <f t="shared" si="16"/>
        <v>17027</v>
      </c>
    </row>
    <row r="520" spans="1:17" ht="15">
      <c r="A520" s="33">
        <v>17028</v>
      </c>
      <c r="B520" s="31">
        <v>1517028</v>
      </c>
      <c r="C520" s="31" t="s">
        <v>794</v>
      </c>
      <c r="D520" s="31" t="str">
        <f t="shared" si="17"/>
        <v>NPO Revitalizace území se starou stavební zátěží</v>
      </c>
      <c r="E520" s="34">
        <v>44348</v>
      </c>
      <c r="F520" s="34">
        <v>2958465</v>
      </c>
      <c r="G520" s="31" t="s">
        <v>853</v>
      </c>
      <c r="H520" s="31" t="s">
        <v>853</v>
      </c>
      <c r="I520" s="31" t="s">
        <v>853</v>
      </c>
      <c r="J520" s="34">
        <v>44364</v>
      </c>
      <c r="Q520" s="31" t="str">
        <f t="shared" si="16"/>
        <v>17028</v>
      </c>
    </row>
    <row r="521" spans="1:17" ht="15">
      <c r="A521" s="33">
        <v>17029</v>
      </c>
      <c r="B521" s="31">
        <v>1517029</v>
      </c>
      <c r="C521" s="31" t="s">
        <v>795</v>
      </c>
      <c r="D521" s="31" t="str">
        <f t="shared" si="17"/>
        <v>NPO Podpora biodiverzity a boj se suchem</v>
      </c>
      <c r="E521" s="34">
        <v>44348</v>
      </c>
      <c r="F521" s="34">
        <v>2958465</v>
      </c>
      <c r="G521" s="31" t="s">
        <v>853</v>
      </c>
      <c r="H521" s="31" t="s">
        <v>853</v>
      </c>
      <c r="I521" s="31" t="s">
        <v>853</v>
      </c>
      <c r="J521" s="34">
        <v>44364</v>
      </c>
      <c r="Q521" s="31" t="str">
        <f t="shared" si="16"/>
        <v>17029</v>
      </c>
    </row>
    <row r="522" spans="1:17" ht="15">
      <c r="A522" s="33">
        <v>17031</v>
      </c>
      <c r="B522" s="31">
        <v>1517031</v>
      </c>
      <c r="C522" s="31" t="s">
        <v>796</v>
      </c>
      <c r="D522" s="31" t="str">
        <f t="shared" si="17"/>
        <v>NPO Inovace ve vzdělávání v kontextu digitalizace</v>
      </c>
      <c r="E522" s="34">
        <v>44348</v>
      </c>
      <c r="F522" s="34">
        <v>2958465</v>
      </c>
      <c r="G522" s="31" t="s">
        <v>853</v>
      </c>
      <c r="H522" s="31" t="s">
        <v>853</v>
      </c>
      <c r="I522" s="31" t="s">
        <v>853</v>
      </c>
      <c r="J522" s="34">
        <v>44365</v>
      </c>
      <c r="Q522" s="31" t="str">
        <f t="shared" si="16"/>
        <v>17031</v>
      </c>
    </row>
    <row r="523" spans="1:17" ht="15">
      <c r="A523" s="33">
        <v>17032</v>
      </c>
      <c r="B523" s="31">
        <v>1517032</v>
      </c>
      <c r="C523" s="31" t="s">
        <v>797</v>
      </c>
      <c r="D523" s="31" t="str">
        <f t="shared" si="17"/>
        <v>NPO Adaptace školních programů</v>
      </c>
      <c r="E523" s="34">
        <v>44348</v>
      </c>
      <c r="F523" s="34">
        <v>2958465</v>
      </c>
      <c r="G523" s="31" t="s">
        <v>853</v>
      </c>
      <c r="H523" s="31" t="s">
        <v>853</v>
      </c>
      <c r="I523" s="31" t="s">
        <v>853</v>
      </c>
      <c r="J523" s="34">
        <v>44365</v>
      </c>
      <c r="K523" s="34">
        <v>45232</v>
      </c>
      <c r="Q523" s="31" t="str">
        <f t="shared" si="16"/>
        <v>17032</v>
      </c>
    </row>
    <row r="524" spans="1:17" ht="15">
      <c r="A524" s="33">
        <v>17033</v>
      </c>
      <c r="B524" s="31">
        <v>1517033</v>
      </c>
      <c r="C524" s="31" t="s">
        <v>798</v>
      </c>
      <c r="D524" s="31" t="str">
        <f t="shared" si="17"/>
        <v>NPO Modernizace služeb zaměstnanosti a rozvoj trhu práce</v>
      </c>
      <c r="E524" s="34">
        <v>44348</v>
      </c>
      <c r="F524" s="34">
        <v>2958465</v>
      </c>
      <c r="G524" s="31" t="s">
        <v>853</v>
      </c>
      <c r="H524" s="31" t="s">
        <v>853</v>
      </c>
      <c r="I524" s="31" t="s">
        <v>853</v>
      </c>
      <c r="J524" s="34">
        <v>44375</v>
      </c>
      <c r="Q524" s="31" t="str">
        <f t="shared" si="16"/>
        <v>17033</v>
      </c>
    </row>
    <row r="525" spans="1:17" ht="15">
      <c r="A525" s="33">
        <v>17041</v>
      </c>
      <c r="B525" s="31">
        <v>1517041</v>
      </c>
      <c r="C525" s="31" t="s">
        <v>799</v>
      </c>
      <c r="D525" s="31" t="str">
        <f t="shared" si="17"/>
        <v>NPO Systémová podpora veřejných investic</v>
      </c>
      <c r="E525" s="34">
        <v>44348</v>
      </c>
      <c r="F525" s="34">
        <v>2958465</v>
      </c>
      <c r="G525" s="31" t="s">
        <v>853</v>
      </c>
      <c r="H525" s="31" t="s">
        <v>853</v>
      </c>
      <c r="I525" s="31" t="s">
        <v>853</v>
      </c>
      <c r="J525" s="34">
        <v>44375</v>
      </c>
      <c r="Q525" s="31" t="str">
        <f t="shared" si="16"/>
        <v>17041</v>
      </c>
    </row>
    <row r="526" spans="1:17" ht="15">
      <c r="A526" s="33">
        <v>17042</v>
      </c>
      <c r="B526" s="31">
        <v>1517042</v>
      </c>
      <c r="C526" s="31" t="s">
        <v>800</v>
      </c>
      <c r="D526" s="31" t="str">
        <f t="shared" si="17"/>
        <v>NPO Nové kvazikapitálové nástroje na podporu podnikání, rozv</v>
      </c>
      <c r="E526" s="34">
        <v>44348</v>
      </c>
      <c r="F526" s="34">
        <v>2958465</v>
      </c>
      <c r="G526" s="31" t="s">
        <v>853</v>
      </c>
      <c r="H526" s="31" t="s">
        <v>853</v>
      </c>
      <c r="I526" s="31" t="s">
        <v>853</v>
      </c>
      <c r="J526" s="34">
        <v>44375</v>
      </c>
      <c r="Q526" s="31" t="str">
        <f t="shared" si="16"/>
        <v>17042</v>
      </c>
    </row>
    <row r="527" spans="1:17" ht="15">
      <c r="A527" s="33">
        <v>17043</v>
      </c>
      <c r="B527" s="31">
        <v>1517043</v>
      </c>
      <c r="C527" s="31" t="s">
        <v>801</v>
      </c>
      <c r="D527" s="31" t="str">
        <f t="shared" si="17"/>
        <v>NPO Protikorupční reformy</v>
      </c>
      <c r="E527" s="34">
        <v>44348</v>
      </c>
      <c r="F527" s="34">
        <v>2958465</v>
      </c>
      <c r="G527" s="31" t="s">
        <v>853</v>
      </c>
      <c r="H527" s="31" t="s">
        <v>853</v>
      </c>
      <c r="I527" s="31" t="s">
        <v>853</v>
      </c>
      <c r="J527" s="34">
        <v>44375</v>
      </c>
      <c r="K527" s="34">
        <v>45106</v>
      </c>
      <c r="Q527" s="31" t="str">
        <f t="shared" si="16"/>
        <v>17043</v>
      </c>
    </row>
    <row r="528" spans="1:17" ht="15">
      <c r="A528" s="33">
        <v>17044</v>
      </c>
      <c r="B528" s="31">
        <v>1517044</v>
      </c>
      <c r="C528" s="31" t="s">
        <v>802</v>
      </c>
      <c r="D528" s="31" t="str">
        <f t="shared" si="17"/>
        <v>NPO Zvýšení efektivity výkonu veřejné správy</v>
      </c>
      <c r="E528" s="34">
        <v>44348</v>
      </c>
      <c r="F528" s="34">
        <v>2958465</v>
      </c>
      <c r="G528" s="31" t="s">
        <v>853</v>
      </c>
      <c r="H528" s="31" t="s">
        <v>853</v>
      </c>
      <c r="I528" s="31" t="s">
        <v>853</v>
      </c>
      <c r="J528" s="34">
        <v>44375</v>
      </c>
      <c r="Q528" s="31" t="str">
        <f t="shared" si="16"/>
        <v>17044</v>
      </c>
    </row>
    <row r="529" spans="1:17" ht="15">
      <c r="A529" s="33">
        <v>17045</v>
      </c>
      <c r="B529" s="31">
        <v>1517045</v>
      </c>
      <c r="C529" s="31" t="s">
        <v>803</v>
      </c>
      <c r="D529" s="31" t="str">
        <f t="shared" si="17"/>
        <v>NPO Rozvoj kulturního a kreativního odvětví</v>
      </c>
      <c r="E529" s="34">
        <v>44348</v>
      </c>
      <c r="F529" s="34">
        <v>2958465</v>
      </c>
      <c r="G529" s="31" t="s">
        <v>853</v>
      </c>
      <c r="H529" s="31" t="s">
        <v>853</v>
      </c>
      <c r="I529" s="31" t="s">
        <v>853</v>
      </c>
      <c r="J529" s="34">
        <v>44375</v>
      </c>
      <c r="K529" s="34">
        <v>45232</v>
      </c>
      <c r="Q529" s="31" t="str">
        <f t="shared" si="16"/>
        <v>17045</v>
      </c>
    </row>
    <row r="530" spans="1:17" ht="15">
      <c r="A530" s="33">
        <v>17051</v>
      </c>
      <c r="B530" s="31">
        <v>1517051</v>
      </c>
      <c r="C530" s="31" t="s">
        <v>804</v>
      </c>
      <c r="D530" s="31" t="str">
        <f t="shared" si="17"/>
        <v>NPO Excelentní výzkum a vývoj ve zdravotnictví</v>
      </c>
      <c r="E530" s="34">
        <v>44348</v>
      </c>
      <c r="F530" s="34">
        <v>2958465</v>
      </c>
      <c r="G530" s="31" t="s">
        <v>853</v>
      </c>
      <c r="H530" s="31" t="s">
        <v>853</v>
      </c>
      <c r="I530" s="31" t="s">
        <v>853</v>
      </c>
      <c r="J530" s="34">
        <v>44376</v>
      </c>
      <c r="K530" s="34">
        <v>45166</v>
      </c>
      <c r="Q530" s="31" t="str">
        <f t="shared" si="16"/>
        <v>17051</v>
      </c>
    </row>
    <row r="531" spans="1:17" ht="15">
      <c r="A531" s="33">
        <v>17052</v>
      </c>
      <c r="B531" s="31">
        <v>1517052</v>
      </c>
      <c r="C531" s="31" t="s">
        <v>805</v>
      </c>
      <c r="D531" s="31" t="str">
        <f t="shared" si="17"/>
        <v>NPO Podpora výzkumu a vývoje v podnicích a zavádění inovací </v>
      </c>
      <c r="E531" s="34">
        <v>44348</v>
      </c>
      <c r="F531" s="34">
        <v>2958465</v>
      </c>
      <c r="G531" s="31" t="s">
        <v>853</v>
      </c>
      <c r="H531" s="31" t="s">
        <v>853</v>
      </c>
      <c r="I531" s="31" t="s">
        <v>853</v>
      </c>
      <c r="J531" s="34">
        <v>44376</v>
      </c>
      <c r="Q531" s="31" t="str">
        <f t="shared" si="16"/>
        <v>17052</v>
      </c>
    </row>
    <row r="532" spans="1:17" ht="15">
      <c r="A532" s="33">
        <v>17053</v>
      </c>
      <c r="B532" s="31">
        <v>1517053</v>
      </c>
      <c r="C532" s="31" t="s">
        <v>806</v>
      </c>
      <c r="D532" s="31" t="str">
        <f t="shared" si="17"/>
        <v>NPO Strategicky řízený a mezinárodně konkurenceschopný ekosy</v>
      </c>
      <c r="E532" s="34">
        <v>45108</v>
      </c>
      <c r="F532" s="34">
        <v>2958465</v>
      </c>
      <c r="G532" s="31" t="s">
        <v>853</v>
      </c>
      <c r="H532" s="31" t="s">
        <v>853</v>
      </c>
      <c r="I532" s="31" t="s">
        <v>853</v>
      </c>
      <c r="J532" s="34">
        <v>45106</v>
      </c>
      <c r="Q532" s="31" t="str">
        <f t="shared" si="16"/>
        <v>17053</v>
      </c>
    </row>
    <row r="533" spans="1:17" ht="15">
      <c r="A533" s="33">
        <v>17061</v>
      </c>
      <c r="B533" s="31">
        <v>1517061</v>
      </c>
      <c r="C533" s="31" t="s">
        <v>807</v>
      </c>
      <c r="D533" s="31" t="str">
        <f t="shared" si="17"/>
        <v>NPO Zvýšení odolnosti systému zdravotní péče</v>
      </c>
      <c r="E533" s="34">
        <v>44348</v>
      </c>
      <c r="F533" s="34">
        <v>2958465</v>
      </c>
      <c r="G533" s="31" t="s">
        <v>853</v>
      </c>
      <c r="H533" s="31" t="s">
        <v>853</v>
      </c>
      <c r="I533" s="31" t="s">
        <v>853</v>
      </c>
      <c r="J533" s="34">
        <v>44376</v>
      </c>
      <c r="Q533" s="31" t="str">
        <f t="shared" si="16"/>
        <v>17061</v>
      </c>
    </row>
    <row r="534" spans="1:17" ht="15">
      <c r="A534" s="33">
        <v>17062</v>
      </c>
      <c r="B534" s="31">
        <v>1517062</v>
      </c>
      <c r="C534" s="31" t="s">
        <v>808</v>
      </c>
      <c r="D534" s="31" t="str">
        <f t="shared" si="17"/>
        <v>NPO Národní plán na posílení onkologické prevence a péče</v>
      </c>
      <c r="E534" s="34">
        <v>44348</v>
      </c>
      <c r="F534" s="34">
        <v>2958465</v>
      </c>
      <c r="G534" s="31" t="s">
        <v>853</v>
      </c>
      <c r="H534" s="31" t="s">
        <v>853</v>
      </c>
      <c r="I534" s="31" t="s">
        <v>853</v>
      </c>
      <c r="J534" s="34">
        <v>44376</v>
      </c>
      <c r="Q534" s="31" t="str">
        <f t="shared" si="16"/>
        <v>17062</v>
      </c>
    </row>
    <row r="535" spans="1:17" ht="15">
      <c r="A535" s="33">
        <v>17071</v>
      </c>
      <c r="B535" s="31">
        <v>1517071</v>
      </c>
      <c r="C535" s="31" t="s">
        <v>809</v>
      </c>
      <c r="D535" s="31" t="str">
        <f t="shared" si="17"/>
        <v>NPO Infrastruktura pro obnovitelné zdroje energie a elektriz</v>
      </c>
      <c r="E535" s="34">
        <v>45108</v>
      </c>
      <c r="F535" s="34">
        <v>2958465</v>
      </c>
      <c r="G535" s="31" t="s">
        <v>853</v>
      </c>
      <c r="H535" s="31" t="s">
        <v>853</v>
      </c>
      <c r="I535" s="31" t="s">
        <v>853</v>
      </c>
      <c r="J535" s="34">
        <v>45106</v>
      </c>
      <c r="K535" s="34">
        <v>45232</v>
      </c>
      <c r="Q535" s="31" t="str">
        <f t="shared" si="16"/>
        <v>17071</v>
      </c>
    </row>
    <row r="536" spans="1:17" ht="15">
      <c r="A536" s="33">
        <v>17072</v>
      </c>
      <c r="B536" s="31">
        <v>1517072</v>
      </c>
      <c r="C536" s="31" t="s">
        <v>810</v>
      </c>
      <c r="D536" s="31" t="str">
        <f t="shared" si="17"/>
        <v>NPO Podpora decentralizace a digitalizace odvětví  energetik</v>
      </c>
      <c r="E536" s="34">
        <v>45108</v>
      </c>
      <c r="F536" s="34">
        <v>2958465</v>
      </c>
      <c r="G536" s="31" t="s">
        <v>853</v>
      </c>
      <c r="H536" s="31" t="s">
        <v>853</v>
      </c>
      <c r="I536" s="31" t="s">
        <v>853</v>
      </c>
      <c r="J536" s="34">
        <v>45106</v>
      </c>
      <c r="K536" s="34">
        <v>45233</v>
      </c>
      <c r="Q536" s="31" t="str">
        <f t="shared" si="16"/>
        <v>17072</v>
      </c>
    </row>
    <row r="537" spans="1:17" ht="15">
      <c r="A537" s="33">
        <v>17073</v>
      </c>
      <c r="B537" s="31">
        <v>1517073</v>
      </c>
      <c r="C537" s="31" t="s">
        <v>811</v>
      </c>
      <c r="D537" s="31" t="str">
        <f t="shared" si="17"/>
        <v>NPO Komplexní reforma poradenství týkajícího se renovační vl</v>
      </c>
      <c r="E537" s="34">
        <v>45108</v>
      </c>
      <c r="F537" s="34">
        <v>2958465</v>
      </c>
      <c r="G537" s="31" t="s">
        <v>853</v>
      </c>
      <c r="H537" s="31" t="s">
        <v>853</v>
      </c>
      <c r="I537" s="31" t="s">
        <v>853</v>
      </c>
      <c r="J537" s="34">
        <v>45106</v>
      </c>
      <c r="K537" s="34">
        <v>45233</v>
      </c>
      <c r="Q537" s="31" t="str">
        <f t="shared" si="16"/>
        <v>17073</v>
      </c>
    </row>
    <row r="538" spans="1:17" ht="15">
      <c r="A538" s="33">
        <v>17074</v>
      </c>
      <c r="B538" s="31">
        <v>1517074</v>
      </c>
      <c r="C538" s="31" t="s">
        <v>812</v>
      </c>
      <c r="D538" s="31" t="str">
        <f t="shared" si="17"/>
        <v>NPO Přizpůsobení škol - Podpora zelených dovedností a udržit</v>
      </c>
      <c r="E538" s="34">
        <v>45108</v>
      </c>
      <c r="F538" s="34">
        <v>2958465</v>
      </c>
      <c r="G538" s="31" t="s">
        <v>853</v>
      </c>
      <c r="H538" s="31" t="s">
        <v>853</v>
      </c>
      <c r="I538" s="31" t="s">
        <v>853</v>
      </c>
      <c r="J538" s="34">
        <v>45106</v>
      </c>
      <c r="K538" s="34">
        <v>45233</v>
      </c>
      <c r="Q538" s="31" t="str">
        <f t="shared" si="16"/>
        <v>17074</v>
      </c>
    </row>
    <row r="539" spans="1:17" ht="15">
      <c r="A539" s="33">
        <v>17075</v>
      </c>
      <c r="B539" s="31">
        <v>1517075</v>
      </c>
      <c r="C539" s="31" t="s">
        <v>813</v>
      </c>
      <c r="D539" s="31" t="str">
        <f t="shared" si="17"/>
        <v>NPO Dekarbonizace silniční dopravy  (REPowerEU)</v>
      </c>
      <c r="E539" s="34">
        <v>45108</v>
      </c>
      <c r="F539" s="34">
        <v>2958465</v>
      </c>
      <c r="G539" s="31" t="s">
        <v>853</v>
      </c>
      <c r="H539" s="31" t="s">
        <v>853</v>
      </c>
      <c r="I539" s="31" t="s">
        <v>853</v>
      </c>
      <c r="J539" s="34">
        <v>45106</v>
      </c>
      <c r="K539" s="34">
        <v>45233</v>
      </c>
      <c r="Q539" s="31" t="str">
        <f t="shared" si="16"/>
        <v>17075</v>
      </c>
    </row>
    <row r="540" spans="1:17" ht="15">
      <c r="A540" s="33">
        <v>17076</v>
      </c>
      <c r="B540" s="31">
        <v>1517076</v>
      </c>
      <c r="C540" s="31" t="s">
        <v>814</v>
      </c>
      <c r="D540" s="31" t="str">
        <f t="shared" si="17"/>
        <v>NPO Elektrifikace železniční dopravy (REPowerEU)</v>
      </c>
      <c r="E540" s="34">
        <v>45108</v>
      </c>
      <c r="F540" s="34">
        <v>2958465</v>
      </c>
      <c r="G540" s="31" t="s">
        <v>853</v>
      </c>
      <c r="H540" s="31" t="s">
        <v>853</v>
      </c>
      <c r="I540" s="31" t="s">
        <v>853</v>
      </c>
      <c r="J540" s="34">
        <v>45106</v>
      </c>
      <c r="K540" s="34">
        <v>45233</v>
      </c>
      <c r="Q540" s="31" t="str">
        <f t="shared" si="16"/>
        <v>17076</v>
      </c>
    </row>
    <row r="541" spans="1:17" ht="15">
      <c r="A541" s="33">
        <v>17077</v>
      </c>
      <c r="B541" s="31">
        <v>1517077</v>
      </c>
      <c r="C541" s="31" t="s">
        <v>815</v>
      </c>
      <c r="D541" s="31" t="str">
        <f t="shared" si="17"/>
        <v>NPO Zjednodušení povolovacích řízení v oblasti životního pro</v>
      </c>
      <c r="E541" s="34">
        <v>45108</v>
      </c>
      <c r="F541" s="34">
        <v>2958465</v>
      </c>
      <c r="G541" s="31" t="s">
        <v>853</v>
      </c>
      <c r="H541" s="31" t="s">
        <v>853</v>
      </c>
      <c r="I541" s="31" t="s">
        <v>853</v>
      </c>
      <c r="J541" s="34">
        <v>45106</v>
      </c>
      <c r="K541" s="34">
        <v>45233</v>
      </c>
      <c r="Q541" s="31" t="str">
        <f t="shared" si="16"/>
        <v>17077</v>
      </c>
    </row>
    <row r="542" spans="1:17" ht="15">
      <c r="A542" s="33">
        <v>17100</v>
      </c>
      <c r="B542" s="31">
        <v>1517100</v>
      </c>
      <c r="C542" s="31" t="s">
        <v>816</v>
      </c>
      <c r="D542" s="31" t="str">
        <f t="shared" si="17"/>
        <v>Modernizační fond</v>
      </c>
      <c r="E542" s="34">
        <v>44197</v>
      </c>
      <c r="F542" s="34">
        <v>2958465</v>
      </c>
      <c r="G542" s="31" t="s">
        <v>853</v>
      </c>
      <c r="H542" s="31" t="s">
        <v>853</v>
      </c>
      <c r="I542" s="31" t="s">
        <v>853</v>
      </c>
      <c r="J542" s="34">
        <v>44214</v>
      </c>
      <c r="Q542" s="31" t="str">
        <f t="shared" si="16"/>
        <v>17100</v>
      </c>
    </row>
    <row r="543" spans="1:17" ht="15">
      <c r="A543" s="33">
        <v>17200</v>
      </c>
      <c r="B543" s="31">
        <v>1517200</v>
      </c>
      <c r="C543" s="31" t="s">
        <v>817</v>
      </c>
      <c r="D543" s="31" t="str">
        <f t="shared" si="17"/>
        <v>Kosmický program Unie</v>
      </c>
      <c r="E543" s="34">
        <v>44256</v>
      </c>
      <c r="F543" s="34">
        <v>2958465</v>
      </c>
      <c r="G543" s="31" t="s">
        <v>853</v>
      </c>
      <c r="H543" s="31" t="s">
        <v>853</v>
      </c>
      <c r="I543" s="31" t="s">
        <v>853</v>
      </c>
      <c r="J543" s="34">
        <v>44286</v>
      </c>
      <c r="Q543" s="31" t="str">
        <f t="shared" si="16"/>
        <v>17200</v>
      </c>
    </row>
    <row r="544" spans="1:17" ht="15">
      <c r="A544" s="33">
        <v>17300</v>
      </c>
      <c r="B544" s="31">
        <v>1517300</v>
      </c>
      <c r="C544" s="31" t="s">
        <v>818</v>
      </c>
      <c r="D544" s="31" t="str">
        <f t="shared" si="17"/>
        <v>Program EU pro boj proti podvodům</v>
      </c>
      <c r="E544" s="34">
        <v>44256</v>
      </c>
      <c r="F544" s="34">
        <v>2958465</v>
      </c>
      <c r="G544" s="31" t="s">
        <v>853</v>
      </c>
      <c r="H544" s="31" t="s">
        <v>853</v>
      </c>
      <c r="I544" s="31" t="s">
        <v>853</v>
      </c>
      <c r="J544" s="34">
        <v>44286</v>
      </c>
      <c r="Q544" s="31" t="str">
        <f t="shared" si="16"/>
        <v>17300</v>
      </c>
    </row>
    <row r="545" spans="1:17" ht="15">
      <c r="A545" s="33">
        <v>17400</v>
      </c>
      <c r="B545" s="31">
        <v>1517400</v>
      </c>
      <c r="C545" s="31" t="s">
        <v>819</v>
      </c>
      <c r="D545" s="31" t="str">
        <f t="shared" si="17"/>
        <v>Program Customs</v>
      </c>
      <c r="E545" s="34">
        <v>44256</v>
      </c>
      <c r="F545" s="34">
        <v>2958465</v>
      </c>
      <c r="G545" s="31" t="s">
        <v>853</v>
      </c>
      <c r="H545" s="31" t="s">
        <v>853</v>
      </c>
      <c r="I545" s="31" t="s">
        <v>853</v>
      </c>
      <c r="J545" s="34">
        <v>44286</v>
      </c>
      <c r="K545" s="34">
        <v>44294</v>
      </c>
      <c r="Q545" s="31" t="str">
        <f t="shared" si="16"/>
        <v>17400</v>
      </c>
    </row>
    <row r="546" spans="1:17" ht="15">
      <c r="A546" s="33">
        <v>17500</v>
      </c>
      <c r="B546" s="31">
        <v>1517500</v>
      </c>
      <c r="C546" s="31" t="s">
        <v>820</v>
      </c>
      <c r="D546" s="31" t="str">
        <f t="shared" si="17"/>
        <v>Program Fiscalis</v>
      </c>
      <c r="E546" s="34">
        <v>44256</v>
      </c>
      <c r="F546" s="34">
        <v>2958465</v>
      </c>
      <c r="G546" s="31" t="s">
        <v>853</v>
      </c>
      <c r="H546" s="31" t="s">
        <v>853</v>
      </c>
      <c r="I546" s="31" t="s">
        <v>853</v>
      </c>
      <c r="J546" s="34">
        <v>44286</v>
      </c>
      <c r="K546" s="34">
        <v>44294</v>
      </c>
      <c r="Q546" s="31" t="str">
        <f t="shared" si="16"/>
        <v>17500</v>
      </c>
    </row>
    <row r="547" spans="1:17" ht="15">
      <c r="A547" s="33">
        <v>17600</v>
      </c>
      <c r="B547" s="31">
        <v>1517600</v>
      </c>
      <c r="C547" s="31" t="s">
        <v>821</v>
      </c>
      <c r="D547" s="31" t="str">
        <f t="shared" si="17"/>
        <v>Program Pericles IV</v>
      </c>
      <c r="E547" s="34">
        <v>44256</v>
      </c>
      <c r="F547" s="34">
        <v>2958465</v>
      </c>
      <c r="G547" s="31" t="s">
        <v>853</v>
      </c>
      <c r="H547" s="31" t="s">
        <v>853</v>
      </c>
      <c r="I547" s="31" t="s">
        <v>853</v>
      </c>
      <c r="J547" s="34">
        <v>44286</v>
      </c>
      <c r="Q547" s="31" t="str">
        <f t="shared" si="16"/>
        <v>17600</v>
      </c>
    </row>
    <row r="548" spans="1:17" ht="15">
      <c r="A548" s="33">
        <v>17700</v>
      </c>
      <c r="B548" s="31">
        <v>1517700</v>
      </c>
      <c r="C548" s="31" t="s">
        <v>822</v>
      </c>
      <c r="D548" s="31" t="str">
        <f t="shared" si="17"/>
        <v>Kreativní Evropa 2021+</v>
      </c>
      <c r="E548" s="34">
        <v>44256</v>
      </c>
      <c r="F548" s="34">
        <v>2958465</v>
      </c>
      <c r="G548" s="31" t="s">
        <v>853</v>
      </c>
      <c r="H548" s="31" t="s">
        <v>853</v>
      </c>
      <c r="I548" s="31" t="s">
        <v>853</v>
      </c>
      <c r="J548" s="34">
        <v>44286</v>
      </c>
      <c r="Q548" s="31" t="str">
        <f t="shared" si="16"/>
        <v>17700</v>
      </c>
    </row>
    <row r="549" spans="1:17" ht="15">
      <c r="A549" s="33">
        <v>17800</v>
      </c>
      <c r="B549" s="31">
        <v>1517800</v>
      </c>
      <c r="C549" s="31" t="s">
        <v>823</v>
      </c>
      <c r="D549" s="31" t="str">
        <f t="shared" si="17"/>
        <v>Erasmus + 2021+</v>
      </c>
      <c r="E549" s="34">
        <v>44256</v>
      </c>
      <c r="F549" s="34">
        <v>2958465</v>
      </c>
      <c r="G549" s="31" t="s">
        <v>853</v>
      </c>
      <c r="H549" s="31" t="s">
        <v>853</v>
      </c>
      <c r="I549" s="31" t="s">
        <v>853</v>
      </c>
      <c r="J549" s="34">
        <v>44286</v>
      </c>
      <c r="Q549" s="31" t="str">
        <f t="shared" si="16"/>
        <v>17800</v>
      </c>
    </row>
    <row r="550" spans="1:17" ht="15">
      <c r="A550" s="33">
        <v>17900</v>
      </c>
      <c r="B550" s="31">
        <v>1517900</v>
      </c>
      <c r="C550" s="31" t="s">
        <v>824</v>
      </c>
      <c r="D550" s="31" t="str">
        <f t="shared" si="17"/>
        <v>Evropský sbor solidarity</v>
      </c>
      <c r="E550" s="34">
        <v>44256</v>
      </c>
      <c r="F550" s="34">
        <v>2958465</v>
      </c>
      <c r="G550" s="31" t="s">
        <v>853</v>
      </c>
      <c r="H550" s="31" t="s">
        <v>853</v>
      </c>
      <c r="I550" s="31" t="s">
        <v>853</v>
      </c>
      <c r="J550" s="34">
        <v>44286</v>
      </c>
      <c r="Q550" s="31" t="str">
        <f t="shared" si="16"/>
        <v>17900</v>
      </c>
    </row>
    <row r="551" spans="1:17" ht="15">
      <c r="A551" s="33">
        <v>18000</v>
      </c>
      <c r="B551" s="31">
        <v>1518000</v>
      </c>
      <c r="C551" s="31" t="s">
        <v>825</v>
      </c>
      <c r="D551" s="31" t="str">
        <f t="shared" si="17"/>
        <v>Program Občané, rovnost, práva a hodnoty (Citizens, Equality</v>
      </c>
      <c r="E551" s="34">
        <v>44256</v>
      </c>
      <c r="F551" s="34">
        <v>2958465</v>
      </c>
      <c r="G551" s="31" t="s">
        <v>853</v>
      </c>
      <c r="H551" s="31" t="s">
        <v>853</v>
      </c>
      <c r="I551" s="31" t="s">
        <v>853</v>
      </c>
      <c r="J551" s="34">
        <v>44286</v>
      </c>
      <c r="K551" s="34">
        <v>44417</v>
      </c>
      <c r="Q551" s="31" t="str">
        <f t="shared" si="16"/>
        <v>18000</v>
      </c>
    </row>
    <row r="552" spans="1:17" ht="15">
      <c r="A552" s="33">
        <v>18100</v>
      </c>
      <c r="B552" s="31">
        <v>1518100</v>
      </c>
      <c r="C552" s="31" t="s">
        <v>826</v>
      </c>
      <c r="D552" s="31" t="str">
        <f t="shared" si="17"/>
        <v>Program Spravedlnost  (Justice)</v>
      </c>
      <c r="E552" s="34">
        <v>44256</v>
      </c>
      <c r="F552" s="34">
        <v>2958465</v>
      </c>
      <c r="G552" s="31" t="s">
        <v>853</v>
      </c>
      <c r="H552" s="31" t="s">
        <v>853</v>
      </c>
      <c r="I552" s="31" t="s">
        <v>853</v>
      </c>
      <c r="J552" s="34">
        <v>44286</v>
      </c>
      <c r="Q552" s="31" t="str">
        <f t="shared" si="16"/>
        <v>18100</v>
      </c>
    </row>
    <row r="553" spans="1:17" ht="15">
      <c r="A553" s="33">
        <v>18200</v>
      </c>
      <c r="B553" s="31">
        <v>1518200</v>
      </c>
      <c r="C553" s="31" t="s">
        <v>827</v>
      </c>
      <c r="D553" s="31" t="str">
        <f t="shared" si="17"/>
        <v>Mechanismus civilní ochrany EU</v>
      </c>
      <c r="E553" s="34">
        <v>44256</v>
      </c>
      <c r="F553" s="34">
        <v>2958465</v>
      </c>
      <c r="G553" s="31" t="s">
        <v>853</v>
      </c>
      <c r="H553" s="31" t="s">
        <v>853</v>
      </c>
      <c r="I553" s="31" t="s">
        <v>853</v>
      </c>
      <c r="J553" s="34">
        <v>44286</v>
      </c>
      <c r="Q553" s="31" t="str">
        <f t="shared" si="16"/>
        <v>18200</v>
      </c>
    </row>
    <row r="554" spans="1:17" ht="15">
      <c r="A554" s="33">
        <v>18300</v>
      </c>
      <c r="B554" s="31">
        <v>1518300</v>
      </c>
      <c r="C554" s="31" t="s">
        <v>828</v>
      </c>
      <c r="D554" s="31" t="str">
        <f t="shared" si="17"/>
        <v>Nástroj pro technickou pomoc (TSI)</v>
      </c>
      <c r="E554" s="34">
        <v>44256</v>
      </c>
      <c r="F554" s="34">
        <v>2958465</v>
      </c>
      <c r="G554" s="31" t="s">
        <v>853</v>
      </c>
      <c r="H554" s="31" t="s">
        <v>853</v>
      </c>
      <c r="I554" s="31" t="s">
        <v>853</v>
      </c>
      <c r="J554" s="34">
        <v>44286</v>
      </c>
      <c r="Q554" s="31" t="str">
        <f t="shared" si="16"/>
        <v>18300</v>
      </c>
    </row>
    <row r="555" spans="1:17" ht="15">
      <c r="A555" s="33">
        <v>18400</v>
      </c>
      <c r="B555" s="31">
        <v>1518400</v>
      </c>
      <c r="C555" s="31" t="s">
        <v>829</v>
      </c>
      <c r="D555" s="31" t="str">
        <f t="shared" si="17"/>
        <v>Program v oblasti zdraví (EU4Health) 2021+</v>
      </c>
      <c r="E555" s="34">
        <v>44256</v>
      </c>
      <c r="F555" s="34">
        <v>2958465</v>
      </c>
      <c r="G555" s="31" t="s">
        <v>853</v>
      </c>
      <c r="H555" s="31" t="s">
        <v>853</v>
      </c>
      <c r="I555" s="31" t="s">
        <v>853</v>
      </c>
      <c r="J555" s="34">
        <v>44286</v>
      </c>
      <c r="Q555" s="31" t="str">
        <f t="shared" si="16"/>
        <v>18400</v>
      </c>
    </row>
    <row r="556" spans="1:17" ht="15">
      <c r="A556" s="33">
        <v>18500</v>
      </c>
      <c r="B556" s="31">
        <v>1518500</v>
      </c>
      <c r="C556" s="31" t="s">
        <v>830</v>
      </c>
      <c r="D556" s="31" t="str">
        <f t="shared" si="17"/>
        <v>Program EU pro zaměstnanost a sociální inovace</v>
      </c>
      <c r="E556" s="34">
        <v>44256</v>
      </c>
      <c r="F556" s="34">
        <v>2958465</v>
      </c>
      <c r="G556" s="31" t="s">
        <v>853</v>
      </c>
      <c r="H556" s="31" t="s">
        <v>853</v>
      </c>
      <c r="I556" s="31" t="s">
        <v>853</v>
      </c>
      <c r="J556" s="34">
        <v>44286</v>
      </c>
      <c r="Q556" s="31" t="str">
        <f t="shared" si="16"/>
        <v>18500</v>
      </c>
    </row>
    <row r="557" spans="1:17" ht="15">
      <c r="A557" s="33">
        <v>18600</v>
      </c>
      <c r="B557" s="31">
        <v>1518600</v>
      </c>
      <c r="C557" s="31" t="s">
        <v>831</v>
      </c>
      <c r="D557" s="31" t="str">
        <f t="shared" si="17"/>
        <v>Life 2021+</v>
      </c>
      <c r="E557" s="34">
        <v>44256</v>
      </c>
      <c r="F557" s="34">
        <v>2958465</v>
      </c>
      <c r="G557" s="31" t="s">
        <v>853</v>
      </c>
      <c r="H557" s="31" t="s">
        <v>853</v>
      </c>
      <c r="I557" s="31" t="s">
        <v>853</v>
      </c>
      <c r="J557" s="34">
        <v>44286</v>
      </c>
      <c r="Q557" s="31" t="str">
        <f t="shared" si="16"/>
        <v>18600</v>
      </c>
    </row>
    <row r="558" spans="1:17" ht="15">
      <c r="A558" s="33">
        <v>18800</v>
      </c>
      <c r="B558" s="31">
        <v>1518800</v>
      </c>
      <c r="C558" s="31" t="s">
        <v>832</v>
      </c>
      <c r="D558" s="31" t="str">
        <f t="shared" si="17"/>
        <v>Azylový, migrační a integrační fond (AMIF) 2021+</v>
      </c>
      <c r="E558" s="34">
        <v>44256</v>
      </c>
      <c r="F558" s="34">
        <v>2958465</v>
      </c>
      <c r="G558" s="31" t="s">
        <v>853</v>
      </c>
      <c r="H558" s="31" t="s">
        <v>853</v>
      </c>
      <c r="I558" s="31" t="s">
        <v>853</v>
      </c>
      <c r="J558" s="34">
        <v>44286</v>
      </c>
      <c r="Q558" s="31" t="str">
        <f t="shared" si="16"/>
        <v>18800</v>
      </c>
    </row>
    <row r="559" spans="1:17" ht="15">
      <c r="A559" s="33">
        <v>18900</v>
      </c>
      <c r="B559" s="31">
        <v>1518900</v>
      </c>
      <c r="C559" s="31" t="s">
        <v>833</v>
      </c>
      <c r="D559" s="31" t="str">
        <f t="shared" si="17"/>
        <v>Fond pro vnitřní bezpečnost (ISF) 2021+</v>
      </c>
      <c r="E559" s="34">
        <v>44256</v>
      </c>
      <c r="F559" s="34">
        <v>2958465</v>
      </c>
      <c r="G559" s="31" t="s">
        <v>853</v>
      </c>
      <c r="H559" s="31" t="s">
        <v>853</v>
      </c>
      <c r="I559" s="31" t="s">
        <v>853</v>
      </c>
      <c r="J559" s="34">
        <v>44287</v>
      </c>
      <c r="Q559" s="31" t="str">
        <f t="shared" si="16"/>
        <v>18900</v>
      </c>
    </row>
    <row r="560" spans="1:17" ht="15">
      <c r="A560" s="33">
        <v>19000</v>
      </c>
      <c r="B560" s="31">
        <v>1519000</v>
      </c>
      <c r="C560" s="31" t="s">
        <v>834</v>
      </c>
      <c r="D560" s="31" t="str">
        <f t="shared" si="17"/>
        <v>Nástroj pro finanční podporu správy hranic a víz (BMVI)</v>
      </c>
      <c r="E560" s="34">
        <v>44256</v>
      </c>
      <c r="F560" s="34">
        <v>2958465</v>
      </c>
      <c r="G560" s="31" t="s">
        <v>853</v>
      </c>
      <c r="H560" s="31" t="s">
        <v>853</v>
      </c>
      <c r="I560" s="31" t="s">
        <v>853</v>
      </c>
      <c r="J560" s="34">
        <v>44287</v>
      </c>
      <c r="Q560" s="31" t="str">
        <f t="shared" si="16"/>
        <v>19000</v>
      </c>
    </row>
    <row r="561" spans="1:17" ht="15">
      <c r="A561" s="33">
        <v>19100</v>
      </c>
      <c r="B561" s="31">
        <v>1519100</v>
      </c>
      <c r="C561" s="31" t="s">
        <v>835</v>
      </c>
      <c r="D561" s="31" t="str">
        <f t="shared" si="17"/>
        <v>Nástroj pro finanční podporu vybavení pro celní kontroly</v>
      </c>
      <c r="E561" s="34">
        <v>44256</v>
      </c>
      <c r="F561" s="34">
        <v>2958465</v>
      </c>
      <c r="G561" s="31" t="s">
        <v>853</v>
      </c>
      <c r="H561" s="31" t="s">
        <v>853</v>
      </c>
      <c r="I561" s="31" t="s">
        <v>853</v>
      </c>
      <c r="J561" s="34">
        <v>44292</v>
      </c>
      <c r="Q561" s="31" t="str">
        <f t="shared" si="16"/>
        <v>19100</v>
      </c>
    </row>
    <row r="562" spans="1:17" ht="15">
      <c r="A562" s="33">
        <v>19200</v>
      </c>
      <c r="B562" s="31">
        <v>1519200</v>
      </c>
      <c r="C562" s="31" t="s">
        <v>836</v>
      </c>
      <c r="D562" s="31" t="str">
        <f t="shared" si="17"/>
        <v>Nástroj pro sousedství a rozvojovou a mezinárodní spolupráci</v>
      </c>
      <c r="E562" s="34">
        <v>44256</v>
      </c>
      <c r="F562" s="34">
        <v>2958465</v>
      </c>
      <c r="G562" s="31" t="s">
        <v>853</v>
      </c>
      <c r="H562" s="31" t="s">
        <v>853</v>
      </c>
      <c r="I562" s="31" t="s">
        <v>853</v>
      </c>
      <c r="J562" s="34">
        <v>44292</v>
      </c>
      <c r="Q562" s="31" t="str">
        <f t="shared" si="16"/>
        <v>19200</v>
      </c>
    </row>
    <row r="563" spans="1:17" ht="15">
      <c r="A563" s="33">
        <v>19300</v>
      </c>
      <c r="B563" s="31">
        <v>1519300</v>
      </c>
      <c r="C563" s="31" t="s">
        <v>837</v>
      </c>
      <c r="D563" s="31" t="str">
        <f t="shared" si="17"/>
        <v>Evropský obranný fond</v>
      </c>
      <c r="E563" s="34">
        <v>44256</v>
      </c>
      <c r="F563" s="34">
        <v>2958465</v>
      </c>
      <c r="G563" s="31" t="s">
        <v>853</v>
      </c>
      <c r="H563" s="31" t="s">
        <v>853</v>
      </c>
      <c r="I563" s="31" t="s">
        <v>853</v>
      </c>
      <c r="J563" s="34">
        <v>44292</v>
      </c>
      <c r="Q563" s="31" t="str">
        <f t="shared" si="16"/>
        <v>19300</v>
      </c>
    </row>
    <row r="564" spans="1:17" ht="15">
      <c r="A564" s="33">
        <v>19400</v>
      </c>
      <c r="B564" s="31">
        <v>1519400</v>
      </c>
      <c r="C564" s="31" t="s">
        <v>838</v>
      </c>
      <c r="D564" s="31" t="str">
        <f t="shared" si="17"/>
        <v>Evropský fond pro přizpůsobení se globalizaci 2021+</v>
      </c>
      <c r="E564" s="34">
        <v>44256</v>
      </c>
      <c r="F564" s="34">
        <v>2958465</v>
      </c>
      <c r="G564" s="31" t="s">
        <v>853</v>
      </c>
      <c r="H564" s="31" t="s">
        <v>853</v>
      </c>
      <c r="I564" s="31" t="s">
        <v>853</v>
      </c>
      <c r="J564" s="34">
        <v>44292</v>
      </c>
      <c r="Q564" s="31" t="str">
        <f t="shared" si="16"/>
        <v>19400</v>
      </c>
    </row>
    <row r="565" spans="1:17" ht="15">
      <c r="A565" s="33">
        <v>19500</v>
      </c>
      <c r="B565" s="31">
        <v>1519500</v>
      </c>
      <c r="C565" s="31" t="s">
        <v>839</v>
      </c>
      <c r="D565" s="31" t="str">
        <f t="shared" si="17"/>
        <v>Jiné EU 2021+</v>
      </c>
      <c r="E565" s="34">
        <v>44256</v>
      </c>
      <c r="F565" s="34">
        <v>2958465</v>
      </c>
      <c r="G565" s="31" t="s">
        <v>853</v>
      </c>
      <c r="H565" s="31" t="s">
        <v>853</v>
      </c>
      <c r="I565" s="31" t="s">
        <v>853</v>
      </c>
      <c r="J565" s="34">
        <v>44292</v>
      </c>
      <c r="Q565" s="31" t="str">
        <f t="shared" si="16"/>
        <v>19500</v>
      </c>
    </row>
    <row r="566" spans="1:17" ht="15">
      <c r="A566" s="33">
        <v>19501</v>
      </c>
      <c r="B566" s="31">
        <v>1519501</v>
      </c>
      <c r="C566" s="31" t="s">
        <v>840</v>
      </c>
      <c r="D566" s="31" t="str">
        <f t="shared" si="17"/>
        <v>Jiné EU - Frontex 2021+</v>
      </c>
      <c r="E566" s="34">
        <v>44651</v>
      </c>
      <c r="F566" s="34">
        <v>2958465</v>
      </c>
      <c r="G566" s="31" t="s">
        <v>853</v>
      </c>
      <c r="H566" s="31" t="s">
        <v>853</v>
      </c>
      <c r="I566" s="31" t="s">
        <v>853</v>
      </c>
      <c r="J566" s="34">
        <v>44655</v>
      </c>
      <c r="K566" s="34">
        <v>45029</v>
      </c>
      <c r="Q566" s="31" t="str">
        <f t="shared" si="16"/>
        <v>19501</v>
      </c>
    </row>
    <row r="567" spans="1:17" ht="15">
      <c r="A567" s="33">
        <v>19502</v>
      </c>
      <c r="B567" s="31">
        <v>1519502</v>
      </c>
      <c r="C567" s="31" t="s">
        <v>841</v>
      </c>
      <c r="D567" s="31" t="str">
        <f t="shared" si="17"/>
        <v>Jiné EU - EMCDDA/EUDA 2021+</v>
      </c>
      <c r="E567" s="34">
        <v>45078</v>
      </c>
      <c r="F567" s="34">
        <v>2958465</v>
      </c>
      <c r="G567" s="31" t="s">
        <v>853</v>
      </c>
      <c r="H567" s="31" t="s">
        <v>853</v>
      </c>
      <c r="I567" s="31" t="s">
        <v>853</v>
      </c>
      <c r="J567" s="34">
        <v>45029</v>
      </c>
      <c r="K567" s="34">
        <v>45498</v>
      </c>
      <c r="Q567" s="31" t="str">
        <f t="shared" si="16"/>
        <v>19502</v>
      </c>
    </row>
    <row r="568" spans="1:17" ht="15">
      <c r="A568" s="33">
        <v>19503</v>
      </c>
      <c r="B568" s="31">
        <v>1519503</v>
      </c>
      <c r="C568" s="31" t="s">
        <v>842</v>
      </c>
      <c r="D568" s="31" t="str">
        <f t="shared" si="17"/>
        <v>Jiné EU - EUIPO 2021+</v>
      </c>
      <c r="E568" s="34">
        <v>45292</v>
      </c>
      <c r="F568" s="34">
        <v>2958465</v>
      </c>
      <c r="G568" s="31" t="s">
        <v>853</v>
      </c>
      <c r="H568" s="31" t="s">
        <v>853</v>
      </c>
      <c r="I568" s="31" t="s">
        <v>853</v>
      </c>
      <c r="J568" s="34">
        <v>45063</v>
      </c>
      <c r="K568" s="34">
        <v>45063</v>
      </c>
      <c r="Q568" s="31" t="str">
        <f t="shared" si="16"/>
        <v>19503</v>
      </c>
    </row>
    <row r="569" spans="1:17" ht="15">
      <c r="A569" s="33">
        <v>19700</v>
      </c>
      <c r="B569" s="31">
        <v>1519700</v>
      </c>
      <c r="C569" s="31" t="s">
        <v>844</v>
      </c>
      <c r="D569" s="31" t="str">
        <f t="shared" si="17"/>
        <v>Strategický plán SZP - Rozvoj venkova 2021+ ÚO</v>
      </c>
      <c r="E569" s="34">
        <v>44256</v>
      </c>
      <c r="F569" s="34">
        <v>2958465</v>
      </c>
      <c r="G569" s="31" t="s">
        <v>853</v>
      </c>
      <c r="H569" s="31" t="s">
        <v>853</v>
      </c>
      <c r="I569" s="31" t="s">
        <v>853</v>
      </c>
      <c r="J569" s="34">
        <v>44292</v>
      </c>
      <c r="Q569" s="31" t="str">
        <f t="shared" si="16"/>
        <v>19700</v>
      </c>
    </row>
  </sheetData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U46"/>
  <sheetViews>
    <sheetView workbookViewId="0" topLeftCell="A1">
      <selection pane="topLeft" activeCell="D49" sqref="D49"/>
    </sheetView>
  </sheetViews>
  <sheetFormatPr defaultColWidth="9.140625" defaultRowHeight="22.5" customHeight="1"/>
  <cols>
    <col min="1" max="1" width="9.14285714285714" style="19"/>
    <col min="2" max="2" width="7.71428571428571" style="19" customWidth="1"/>
    <col min="3" max="3" width="44" style="19" customWidth="1"/>
    <col min="4" max="4" width="29.2857142857143" style="19" customWidth="1"/>
    <col min="5" max="5" width="22.8571428571429" style="19" customWidth="1"/>
    <col min="6" max="6" width="21.5714285714286" style="19" customWidth="1"/>
    <col min="7" max="7" width="28.1428571428571" style="19" customWidth="1"/>
    <col min="8" max="8" width="23.4285714285714" style="19" customWidth="1"/>
    <col min="9" max="9" width="55.1428571428571" style="19" bestFit="1" customWidth="1"/>
    <col min="10" max="10" width="31.7142857142857" style="19" bestFit="1" customWidth="1"/>
    <col min="11" max="11" width="56" style="19" bestFit="1" customWidth="1"/>
    <col min="12" max="12" width="48.7142857142857" style="19" bestFit="1" customWidth="1"/>
    <col min="13" max="13" width="40.5714285714286" style="19" bestFit="1" customWidth="1"/>
    <col min="14" max="14" width="22" style="19" bestFit="1" customWidth="1"/>
    <col min="15" max="15" width="9.14285714285714" style="19"/>
    <col min="16" max="16" width="56.2857142857143" style="19" bestFit="1" customWidth="1"/>
    <col min="17" max="17" width="35" style="19" bestFit="1" customWidth="1"/>
    <col min="18" max="18" width="26.2857142857143" style="19" bestFit="1" customWidth="1"/>
    <col min="19" max="19" width="49.5714285714286" style="19" bestFit="1" customWidth="1"/>
    <col min="20" max="20" width="24.5714285714286" style="19" bestFit="1" customWidth="1"/>
    <col min="21" max="21" width="21.4285714285714" style="19" bestFit="1" customWidth="1"/>
    <col min="22" max="16384" width="9.14285714285714" style="19"/>
  </cols>
  <sheetData>
    <row r="1" spans="1:4" ht="22.5" customHeight="1">
      <c r="A1" s="25">
        <v>301</v>
      </c>
      <c r="B1" s="18" t="s">
        <v>80</v>
      </c>
      <c r="C1" s="18" t="s">
        <v>12</v>
      </c>
      <c r="D1" s="19" t="s">
        <v>122</v>
      </c>
    </row>
    <row r="2" spans="1:3" ht="22.5" customHeight="1">
      <c r="A2" s="25">
        <v>302</v>
      </c>
      <c r="B2" s="18" t="s">
        <v>81</v>
      </c>
      <c r="C2" s="64" t="s">
        <v>13</v>
      </c>
    </row>
    <row r="3" spans="1:3" ht="22.5" customHeight="1">
      <c r="A3" s="25">
        <v>303</v>
      </c>
      <c r="B3" s="18" t="s">
        <v>82</v>
      </c>
      <c r="C3" s="64" t="s">
        <v>14</v>
      </c>
    </row>
    <row r="4" spans="1:3" ht="22.5" customHeight="1">
      <c r="A4" s="25">
        <v>304</v>
      </c>
      <c r="B4" s="18" t="s">
        <v>83</v>
      </c>
      <c r="C4" s="64" t="s">
        <v>15</v>
      </c>
    </row>
    <row r="5" spans="1:6" ht="22.5" customHeight="1">
      <c r="A5" s="25">
        <v>306</v>
      </c>
      <c r="B5" s="18" t="s">
        <v>84</v>
      </c>
      <c r="C5" s="18" t="s">
        <v>17</v>
      </c>
      <c r="D5" s="19" t="s">
        <v>123</v>
      </c>
      <c r="E5" s="19" t="s">
        <v>124</v>
      </c>
      <c r="F5" s="19" t="s">
        <v>125</v>
      </c>
    </row>
    <row r="6" spans="1:21" ht="22.5" customHeight="1">
      <c r="A6" s="25">
        <v>307</v>
      </c>
      <c r="B6" s="18" t="s">
        <v>85</v>
      </c>
      <c r="C6" s="18" t="s">
        <v>18</v>
      </c>
      <c r="D6" s="19" t="s">
        <v>126</v>
      </c>
      <c r="E6" s="19" t="s">
        <v>127</v>
      </c>
      <c r="F6" s="19" t="s">
        <v>128</v>
      </c>
      <c r="G6" s="19" t="s">
        <v>129</v>
      </c>
      <c r="H6" s="19" t="s">
        <v>130</v>
      </c>
      <c r="I6" s="19" t="s">
        <v>131</v>
      </c>
      <c r="J6" s="19" t="s">
        <v>132</v>
      </c>
      <c r="K6" s="19" t="s">
        <v>133</v>
      </c>
      <c r="L6" s="19" t="s">
        <v>134</v>
      </c>
      <c r="M6" s="19" t="s">
        <v>135</v>
      </c>
      <c r="N6" s="19" t="s">
        <v>136</v>
      </c>
      <c r="O6" s="19" t="s">
        <v>137</v>
      </c>
      <c r="P6" s="19" t="s">
        <v>138</v>
      </c>
      <c r="Q6" s="19" t="s">
        <v>139</v>
      </c>
      <c r="R6" s="19" t="s">
        <v>140</v>
      </c>
      <c r="S6" s="19" t="s">
        <v>141</v>
      </c>
      <c r="T6" s="19" t="s">
        <v>142</v>
      </c>
      <c r="U6" s="19" t="s">
        <v>143</v>
      </c>
    </row>
    <row r="7" spans="1:3" ht="22.5" customHeight="1">
      <c r="A7" s="25">
        <v>308</v>
      </c>
      <c r="B7" s="18" t="s">
        <v>86</v>
      </c>
      <c r="C7" s="64" t="s">
        <v>19</v>
      </c>
    </row>
    <row r="8" spans="1:3" ht="22.5" customHeight="1">
      <c r="A8" s="25">
        <v>309</v>
      </c>
      <c r="B8" s="18" t="s">
        <v>87</v>
      </c>
      <c r="C8" s="64" t="s">
        <v>20</v>
      </c>
    </row>
    <row r="9" spans="1:8" ht="22.5" customHeight="1">
      <c r="A9" s="25">
        <v>312</v>
      </c>
      <c r="B9" s="18" t="s">
        <v>88</v>
      </c>
      <c r="C9" s="18" t="s">
        <v>21</v>
      </c>
      <c r="D9" s="19" t="s">
        <v>144</v>
      </c>
      <c r="E9" s="19" t="s">
        <v>145</v>
      </c>
      <c r="F9" s="19" t="s">
        <v>146</v>
      </c>
      <c r="G9" s="19" t="s">
        <v>147</v>
      </c>
      <c r="H9" s="19" t="s">
        <v>148</v>
      </c>
    </row>
    <row r="10" spans="1:12" ht="22.5" customHeight="1">
      <c r="A10" s="25">
        <v>313</v>
      </c>
      <c r="B10" s="18" t="s">
        <v>89</v>
      </c>
      <c r="C10" s="18" t="s">
        <v>22</v>
      </c>
      <c r="D10" s="19" t="s">
        <v>149</v>
      </c>
      <c r="E10" s="19" t="s">
        <v>150</v>
      </c>
      <c r="F10" s="19" t="s">
        <v>151</v>
      </c>
      <c r="G10" s="19" t="s">
        <v>152</v>
      </c>
      <c r="H10" s="19" t="s">
        <v>153</v>
      </c>
      <c r="I10" s="19" t="s">
        <v>154</v>
      </c>
      <c r="J10" s="19" t="s">
        <v>155</v>
      </c>
      <c r="K10" s="19" t="s">
        <v>156</v>
      </c>
      <c r="L10" s="19" t="s">
        <v>157</v>
      </c>
    </row>
    <row r="11" spans="1:13" ht="22.5" customHeight="1">
      <c r="A11" s="25">
        <v>314</v>
      </c>
      <c r="B11" s="18" t="s">
        <v>90</v>
      </c>
      <c r="C11" s="18" t="s">
        <v>23</v>
      </c>
      <c r="D11" s="19" t="s">
        <v>158</v>
      </c>
      <c r="E11" s="19" t="s">
        <v>159</v>
      </c>
      <c r="F11" s="19" t="s">
        <v>160</v>
      </c>
      <c r="G11" s="19" t="s">
        <v>161</v>
      </c>
      <c r="H11" s="19" t="s">
        <v>162</v>
      </c>
      <c r="I11" s="19" t="s">
        <v>163</v>
      </c>
      <c r="J11" s="19" t="s">
        <v>164</v>
      </c>
      <c r="K11" s="19" t="s">
        <v>165</v>
      </c>
      <c r="L11" s="19" t="s">
        <v>166</v>
      </c>
      <c r="M11" s="19" t="s">
        <v>167</v>
      </c>
    </row>
    <row r="12" spans="1:12" ht="22.5" customHeight="1">
      <c r="A12" s="25">
        <v>315</v>
      </c>
      <c r="B12" s="18" t="s">
        <v>91</v>
      </c>
      <c r="C12" s="18" t="s">
        <v>24</v>
      </c>
      <c r="D12" s="19" t="s">
        <v>168</v>
      </c>
      <c r="E12" s="19" t="s">
        <v>169</v>
      </c>
      <c r="F12" s="19" t="s">
        <v>170</v>
      </c>
      <c r="G12" s="19" t="s">
        <v>171</v>
      </c>
      <c r="H12" s="19" t="s">
        <v>172</v>
      </c>
      <c r="I12" s="19" t="s">
        <v>173</v>
      </c>
      <c r="J12" s="19" t="s">
        <v>174</v>
      </c>
      <c r="K12" s="19" t="s">
        <v>175</v>
      </c>
      <c r="L12" s="19" t="s">
        <v>176</v>
      </c>
    </row>
    <row r="13" spans="1:6" ht="22.5" customHeight="1">
      <c r="A13" s="25">
        <v>317</v>
      </c>
      <c r="B13" s="18" t="s">
        <v>78</v>
      </c>
      <c r="C13" s="18" t="s">
        <v>25</v>
      </c>
      <c r="D13" s="19" t="s">
        <v>253</v>
      </c>
      <c r="E13" s="19" t="s">
        <v>75</v>
      </c>
      <c r="F13" s="19" t="s">
        <v>177</v>
      </c>
    </row>
    <row r="14" spans="1:3" ht="22.5" customHeight="1">
      <c r="A14" s="25">
        <v>321</v>
      </c>
      <c r="B14" s="18" t="s">
        <v>79</v>
      </c>
      <c r="C14" s="64" t="s">
        <v>26</v>
      </c>
    </row>
    <row r="15" spans="1:13" ht="22.5" customHeight="1">
      <c r="A15" s="25">
        <v>322</v>
      </c>
      <c r="B15" s="18" t="s">
        <v>92</v>
      </c>
      <c r="C15" s="18" t="s">
        <v>27</v>
      </c>
      <c r="D15" s="19" t="s">
        <v>178</v>
      </c>
      <c r="E15" s="19" t="s">
        <v>179</v>
      </c>
      <c r="F15" s="19" t="s">
        <v>180</v>
      </c>
      <c r="G15" s="19" t="s">
        <v>181</v>
      </c>
      <c r="H15" s="19" t="s">
        <v>182</v>
      </c>
      <c r="I15" s="19" t="s">
        <v>183</v>
      </c>
      <c r="J15" s="19" t="s">
        <v>184</v>
      </c>
      <c r="K15" s="19" t="s">
        <v>185</v>
      </c>
      <c r="L15" s="19" t="s">
        <v>186</v>
      </c>
      <c r="M15" s="19" t="s">
        <v>187</v>
      </c>
    </row>
    <row r="16" spans="1:11" ht="22.5" customHeight="1">
      <c r="A16" s="25">
        <v>327</v>
      </c>
      <c r="B16" s="18" t="s">
        <v>93</v>
      </c>
      <c r="C16" s="18" t="s">
        <v>28</v>
      </c>
      <c r="D16" s="19" t="s">
        <v>188</v>
      </c>
      <c r="E16" s="19" t="s">
        <v>189</v>
      </c>
      <c r="F16" s="23" t="s">
        <v>190</v>
      </c>
      <c r="G16" s="19" t="s">
        <v>191</v>
      </c>
      <c r="H16" s="19" t="s">
        <v>192</v>
      </c>
      <c r="I16" s="19" t="s">
        <v>193</v>
      </c>
      <c r="J16" s="19" t="s">
        <v>194</v>
      </c>
      <c r="K16" s="19" t="s">
        <v>195</v>
      </c>
    </row>
    <row r="17" spans="1:3" ht="22.5" customHeight="1">
      <c r="A17" s="25">
        <v>328</v>
      </c>
      <c r="B17" s="18" t="s">
        <v>94</v>
      </c>
      <c r="C17" s="64" t="s">
        <v>29</v>
      </c>
    </row>
    <row r="18" spans="1:18" ht="22.5" customHeight="1">
      <c r="A18" s="25">
        <v>329</v>
      </c>
      <c r="B18" s="18" t="s">
        <v>95</v>
      </c>
      <c r="C18" s="18" t="s">
        <v>30</v>
      </c>
      <c r="D18" s="19" t="s">
        <v>196</v>
      </c>
      <c r="E18" s="19" t="s">
        <v>197</v>
      </c>
      <c r="F18" s="19" t="s">
        <v>198</v>
      </c>
      <c r="G18" s="19" t="s">
        <v>199</v>
      </c>
      <c r="H18" s="19" t="s">
        <v>200</v>
      </c>
      <c r="I18" s="19" t="s">
        <v>201</v>
      </c>
      <c r="J18" s="19" t="s">
        <v>202</v>
      </c>
      <c r="K18" s="19" t="s">
        <v>203</v>
      </c>
      <c r="L18" s="19" t="s">
        <v>204</v>
      </c>
      <c r="M18" s="19" t="s">
        <v>205</v>
      </c>
      <c r="N18" s="19" t="s">
        <v>206</v>
      </c>
      <c r="O18" s="19" t="s">
        <v>207</v>
      </c>
      <c r="P18" s="19" t="s">
        <v>208</v>
      </c>
      <c r="Q18" s="19" t="s">
        <v>209</v>
      </c>
      <c r="R18" s="19" t="s">
        <v>272</v>
      </c>
    </row>
    <row r="19" spans="1:17" ht="22.5" customHeight="1">
      <c r="A19" s="25">
        <v>333</v>
      </c>
      <c r="B19" s="18" t="s">
        <v>96</v>
      </c>
      <c r="C19" s="18" t="s">
        <v>31</v>
      </c>
      <c r="D19" s="19" t="s">
        <v>210</v>
      </c>
      <c r="E19" s="19" t="s">
        <v>211</v>
      </c>
      <c r="F19" s="19" t="s">
        <v>212</v>
      </c>
      <c r="G19" s="19" t="s">
        <v>213</v>
      </c>
      <c r="H19" s="19" t="s">
        <v>214</v>
      </c>
      <c r="I19" s="19" t="s">
        <v>215</v>
      </c>
      <c r="J19" s="19" t="s">
        <v>216</v>
      </c>
      <c r="K19" s="19" t="s">
        <v>217</v>
      </c>
      <c r="L19" s="19" t="s">
        <v>273</v>
      </c>
      <c r="M19" s="19" t="s">
        <v>274</v>
      </c>
      <c r="N19" s="19" t="s">
        <v>275</v>
      </c>
      <c r="O19" s="19" t="s">
        <v>276</v>
      </c>
      <c r="P19" s="19" t="s">
        <v>277</v>
      </c>
      <c r="Q19" s="19" t="s">
        <v>278</v>
      </c>
    </row>
    <row r="20" spans="1:4" ht="22.5" customHeight="1">
      <c r="A20" s="25">
        <v>334</v>
      </c>
      <c r="B20" s="18" t="s">
        <v>97</v>
      </c>
      <c r="C20" s="18" t="s">
        <v>32</v>
      </c>
      <c r="D20" s="19" t="s">
        <v>226</v>
      </c>
    </row>
    <row r="21" spans="1:10" ht="22.5" customHeight="1">
      <c r="A21" s="25">
        <v>335</v>
      </c>
      <c r="B21" s="18" t="s">
        <v>98</v>
      </c>
      <c r="C21" s="18" t="s">
        <v>33</v>
      </c>
      <c r="D21" s="19" t="s">
        <v>227</v>
      </c>
      <c r="E21" s="19" t="s">
        <v>228</v>
      </c>
      <c r="F21" s="19" t="s">
        <v>229</v>
      </c>
      <c r="G21" s="19" t="s">
        <v>230</v>
      </c>
      <c r="H21" s="19" t="s">
        <v>231</v>
      </c>
      <c r="I21" s="19" t="s">
        <v>232</v>
      </c>
      <c r="J21" s="19" t="s">
        <v>233</v>
      </c>
    </row>
    <row r="22" spans="1:14" ht="22.5" customHeight="1">
      <c r="A22" s="25">
        <v>336</v>
      </c>
      <c r="B22" s="18" t="s">
        <v>99</v>
      </c>
      <c r="C22" s="18" t="s">
        <v>34</v>
      </c>
      <c r="D22" s="19" t="s">
        <v>121</v>
      </c>
      <c r="E22" s="19" t="s">
        <v>234</v>
      </c>
      <c r="F22" s="19" t="s">
        <v>235</v>
      </c>
      <c r="G22" s="19" t="s">
        <v>236</v>
      </c>
      <c r="H22" s="19" t="s">
        <v>237</v>
      </c>
      <c r="I22" s="19" t="s">
        <v>76</v>
      </c>
      <c r="J22" s="19" t="s">
        <v>77</v>
      </c>
      <c r="K22" s="19" t="s">
        <v>238</v>
      </c>
      <c r="L22" s="19" t="s">
        <v>239</v>
      </c>
      <c r="M22" s="19" t="s">
        <v>240</v>
      </c>
      <c r="N22" s="19" t="s">
        <v>241</v>
      </c>
    </row>
    <row r="23" spans="1:3" ht="22.5" customHeight="1">
      <c r="A23" s="25">
        <v>343</v>
      </c>
      <c r="B23" s="18" t="s">
        <v>100</v>
      </c>
      <c r="C23" s="64" t="s">
        <v>35</v>
      </c>
    </row>
    <row r="24" spans="1:3" ht="22.5" customHeight="1">
      <c r="A24" s="25">
        <v>344</v>
      </c>
      <c r="B24" s="18" t="s">
        <v>101</v>
      </c>
      <c r="C24" s="64" t="s">
        <v>36</v>
      </c>
    </row>
    <row r="25" spans="1:3" ht="22.5" customHeight="1">
      <c r="A25" s="25">
        <v>345</v>
      </c>
      <c r="B25" s="18" t="s">
        <v>102</v>
      </c>
      <c r="C25" s="64" t="s">
        <v>37</v>
      </c>
    </row>
    <row r="26" spans="1:6" ht="22.5" customHeight="1">
      <c r="A26" s="25">
        <v>346</v>
      </c>
      <c r="B26" s="18" t="s">
        <v>103</v>
      </c>
      <c r="C26" s="18" t="s">
        <v>38</v>
      </c>
      <c r="D26" s="19" t="s">
        <v>242</v>
      </c>
      <c r="E26" s="19" t="s">
        <v>243</v>
      </c>
      <c r="F26" s="19" t="s">
        <v>244</v>
      </c>
    </row>
    <row r="27" spans="1:3" ht="22.5" customHeight="1">
      <c r="A27" s="25">
        <v>348</v>
      </c>
      <c r="B27" s="18" t="s">
        <v>104</v>
      </c>
      <c r="C27" s="64" t="s">
        <v>39</v>
      </c>
    </row>
    <row r="28" spans="1:3" ht="22.5" customHeight="1">
      <c r="A28" s="25">
        <v>349</v>
      </c>
      <c r="B28" s="18" t="s">
        <v>105</v>
      </c>
      <c r="C28" s="64" t="s">
        <v>40</v>
      </c>
    </row>
    <row r="29" spans="1:3" ht="22.5" customHeight="1">
      <c r="A29" s="25">
        <v>353</v>
      </c>
      <c r="B29" s="18" t="s">
        <v>106</v>
      </c>
      <c r="C29" s="64" t="s">
        <v>41</v>
      </c>
    </row>
    <row r="30" spans="1:4" ht="22.5" customHeight="1">
      <c r="A30" s="25">
        <v>355</v>
      </c>
      <c r="B30" s="18" t="s">
        <v>107</v>
      </c>
      <c r="C30" s="18" t="s">
        <v>42</v>
      </c>
      <c r="D30" s="19" t="s">
        <v>245</v>
      </c>
    </row>
    <row r="31" spans="1:3" ht="22.5" customHeight="1">
      <c r="A31" s="25">
        <v>358</v>
      </c>
      <c r="B31" s="18" t="s">
        <v>108</v>
      </c>
      <c r="C31" s="64" t="s">
        <v>43</v>
      </c>
    </row>
    <row r="32" spans="1:3" ht="22.5" customHeight="1">
      <c r="A32" s="25">
        <v>359</v>
      </c>
      <c r="B32" s="18" t="s">
        <v>109</v>
      </c>
      <c r="C32" s="64" t="s">
        <v>44</v>
      </c>
    </row>
    <row r="33" spans="1:3" ht="22.5" customHeight="1">
      <c r="A33" s="25">
        <v>361</v>
      </c>
      <c r="B33" s="18" t="s">
        <v>110</v>
      </c>
      <c r="C33" s="64" t="s">
        <v>45</v>
      </c>
    </row>
    <row r="34" spans="1:4" ht="22.5" customHeight="1">
      <c r="A34" s="25">
        <v>362</v>
      </c>
      <c r="B34" s="18" t="s">
        <v>111</v>
      </c>
      <c r="C34" s="18" t="s">
        <v>46</v>
      </c>
      <c r="D34" s="19" t="s">
        <v>246</v>
      </c>
    </row>
    <row r="35" spans="1:4" ht="22.5" customHeight="1">
      <c r="A35" s="25">
        <v>364</v>
      </c>
      <c r="B35" s="18" t="s">
        <v>112</v>
      </c>
      <c r="C35" s="18" t="s">
        <v>47</v>
      </c>
      <c r="D35" s="19" t="s">
        <v>247</v>
      </c>
    </row>
    <row r="36" spans="1:3" ht="30.75" customHeight="1">
      <c r="A36" s="25">
        <v>371</v>
      </c>
      <c r="B36" s="18" t="s">
        <v>113</v>
      </c>
      <c r="C36" s="64" t="s">
        <v>48</v>
      </c>
    </row>
    <row r="37" spans="1:3" ht="22.5" customHeight="1">
      <c r="A37" s="25">
        <v>372</v>
      </c>
      <c r="B37" s="18" t="s">
        <v>114</v>
      </c>
      <c r="C37" s="64" t="s">
        <v>49</v>
      </c>
    </row>
    <row r="38" spans="1:3" ht="22.5" customHeight="1">
      <c r="A38" s="25">
        <v>374</v>
      </c>
      <c r="B38" s="18" t="s">
        <v>115</v>
      </c>
      <c r="C38" s="64" t="s">
        <v>51</v>
      </c>
    </row>
    <row r="39" spans="1:3" ht="22.5" customHeight="1">
      <c r="A39" s="25">
        <v>375</v>
      </c>
      <c r="B39" s="18" t="s">
        <v>116</v>
      </c>
      <c r="C39" s="64" t="s">
        <v>52</v>
      </c>
    </row>
    <row r="40" spans="1:3" ht="22.5" customHeight="1">
      <c r="A40" s="25">
        <v>376</v>
      </c>
      <c r="B40" s="18" t="s">
        <v>117</v>
      </c>
      <c r="C40" s="64" t="s">
        <v>53</v>
      </c>
    </row>
    <row r="41" spans="1:3" ht="22.5" customHeight="1">
      <c r="A41" s="25">
        <v>377</v>
      </c>
      <c r="B41" s="18" t="s">
        <v>118</v>
      </c>
      <c r="C41" s="64" t="s">
        <v>54</v>
      </c>
    </row>
    <row r="42" spans="1:3" ht="29.25" customHeight="1">
      <c r="A42" s="25">
        <v>378</v>
      </c>
      <c r="B42" s="18" t="s">
        <v>119</v>
      </c>
      <c r="C42" s="64" t="s">
        <v>55</v>
      </c>
    </row>
    <row r="43" spans="1:3" ht="22.5" customHeight="1">
      <c r="A43" s="25">
        <v>381</v>
      </c>
      <c r="B43" s="18" t="s">
        <v>120</v>
      </c>
      <c r="C43" s="64" t="s">
        <v>56</v>
      </c>
    </row>
    <row r="46" spans="1:10" ht="22.5" customHeight="1">
      <c r="A46" s="150"/>
      <c r="B46" s="150"/>
      <c r="C46" s="151" t="s">
        <v>877</v>
      </c>
      <c r="D46" s="151" t="s">
        <v>876</v>
      </c>
      <c r="E46" s="151" t="s">
        <v>875</v>
      </c>
      <c r="F46" s="151" t="s">
        <v>73</v>
      </c>
      <c r="G46" s="151" t="s">
        <v>5</v>
      </c>
      <c r="H46" s="151" t="s">
        <v>3</v>
      </c>
      <c r="I46" s="151" t="s">
        <v>874</v>
      </c>
      <c r="J46" s="151" t="s">
        <v>280</v>
      </c>
    </row>
  </sheetData>
  <conditionalFormatting sqref="F16">
    <cfRule type="expression" priority="2" dxfId="0">
      <formula>$D16="Celkem"</formula>
    </cfRule>
  </conditionalFormatting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3"/>
  <sheetViews>
    <sheetView zoomScale="80" zoomScaleNormal="80" workbookViewId="0" topLeftCell="A1">
      <selection pane="topLeft" activeCell="K16" sqref="K16"/>
    </sheetView>
  </sheetViews>
  <sheetFormatPr defaultRowHeight="15"/>
  <cols>
    <col min="1" max="1" width="9.14285714285714" customWidth="1"/>
  </cols>
  <sheetData>
    <row r="1" spans="1:22" s="204" customFormat="1" ht="24.75" customHeight="1" thickBot="1">
      <c r="A1" s="357" t="s">
        <v>908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9"/>
    </row>
    <row r="2" spans="1:22" s="203" customFormat="1" ht="48" customHeight="1">
      <c r="A2" s="360" t="s">
        <v>887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2"/>
    </row>
    <row r="3" spans="1:22" s="205" customFormat="1" ht="66" customHeight="1">
      <c r="A3" s="2" t="s">
        <v>896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56"/>
    </row>
    <row r="4" spans="1:22" s="203" customFormat="1" ht="48" customHeight="1">
      <c r="A4" s="2" t="s">
        <v>930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356"/>
    </row>
    <row r="5" spans="1:22" s="202" customFormat="1" ht="43.5" customHeight="1">
      <c r="A5" s="8" t="s">
        <v>931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6"/>
    </row>
    <row r="6" spans="1:22" s="202" customFormat="1" ht="28.5" customHeight="1">
      <c r="A6" s="14" t="s">
        <v>895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2"/>
    </row>
    <row r="7" spans="1:22" s="202" customFormat="1" ht="28.5" customHeight="1">
      <c r="A7" s="14" t="s">
        <v>897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2"/>
    </row>
    <row r="8" spans="1:22" s="202" customFormat="1" ht="28.5" customHeight="1">
      <c r="A8" s="14" t="s">
        <v>898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2"/>
    </row>
    <row r="9" spans="1:22" s="202" customFormat="1" ht="28.5" customHeight="1">
      <c r="A9" s="14" t="s">
        <v>886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2"/>
    </row>
    <row r="10" spans="1:22" s="202" customFormat="1" ht="28.5" customHeight="1">
      <c r="A10" s="14" t="s">
        <v>885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2"/>
    </row>
    <row r="11" spans="1:22" s="202" customFormat="1" ht="28.5" customHeight="1">
      <c r="A11" s="5" t="s">
        <v>933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3"/>
    </row>
    <row r="12" spans="1:22" s="202" customFormat="1" ht="28.5" customHeight="1">
      <c r="A12" s="14" t="s">
        <v>934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2"/>
    </row>
    <row r="13" spans="1:22" s="202" customFormat="1" ht="28.5" customHeight="1" thickBot="1">
      <c r="A13" s="11" t="s">
        <v>932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9"/>
    </row>
  </sheetData>
  <sheetProtection algorithmName="SHA-512" hashValue="3ldjdHu5u4f3tgfid4D82T/YqPDyY/uaxku8BrrAo6VTPYrpbr3XigBPbLluSILZH23IgbPhnwnMC8aB9bgO1Q==" saltValue="A44D0MTap+XM5J9zRXqTpQ==" spinCount="100000" sheet="1" objects="1" scenarios="1"/>
  <mergeCells count="13">
    <mergeCell ref="A3:V3"/>
    <mergeCell ref="A4:V4"/>
    <mergeCell ref="A1:V1"/>
    <mergeCell ref="A2:V2"/>
    <mergeCell ref="A8:V8"/>
    <mergeCell ref="A12:V12"/>
    <mergeCell ref="A13:V13"/>
    <mergeCell ref="A5:V5"/>
    <mergeCell ref="A6:V6"/>
    <mergeCell ref="A7:V7"/>
    <mergeCell ref="A9:V9"/>
    <mergeCell ref="A10:V10"/>
    <mergeCell ref="A11:V11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04"/>
  <sheetViews>
    <sheetView zoomScale="90" zoomScaleNormal="90" workbookViewId="0" topLeftCell="G1">
      <pane ySplit="6" topLeftCell="A7" activePane="bottomLeft" state="frozen"/>
      <selection pane="topLeft" activeCell="G1" sqref="G1"/>
      <selection pane="bottomLeft" activeCell="Y6" sqref="Y6"/>
    </sheetView>
  </sheetViews>
  <sheetFormatPr defaultColWidth="9.140625" defaultRowHeight="15"/>
  <cols>
    <col min="1" max="1" width="21.7142857142857" style="45" customWidth="1"/>
    <col min="2" max="2" width="21.5714285714286" style="46" customWidth="1"/>
    <col min="3" max="3" width="36.8571428571429" style="47" customWidth="1"/>
    <col min="4" max="4" width="25.4285714285714" style="48" customWidth="1"/>
    <col min="5" max="5" width="9.71428571428571" style="49" customWidth="1"/>
    <col min="6" max="6" width="44.7142857142857" style="48" customWidth="1"/>
    <col min="7" max="7" width="26.4285714285714" style="48" customWidth="1"/>
    <col min="8" max="8" width="24.7142857142857" style="50" customWidth="1"/>
    <col min="9" max="11" width="12.4285714285714" style="45" customWidth="1"/>
    <col min="12" max="12" width="12.7142857142857" style="45" customWidth="1"/>
    <col min="13" max="13" width="15.1428571428571" style="51" customWidth="1"/>
    <col min="14" max="14" width="17.2857142857143" style="51" customWidth="1"/>
    <col min="15" max="16" width="15.1428571428571" style="51" customWidth="1"/>
    <col min="17" max="17" width="17.1428571428571" style="51" customWidth="1"/>
    <col min="18" max="18" width="15.1428571428571" style="51" customWidth="1"/>
    <col min="19" max="21" width="14.8571428571429" style="52" customWidth="1"/>
    <col min="22" max="22" width="14.1428571428571" style="53" customWidth="1"/>
    <col min="23" max="25" width="9.14285714285714" style="45"/>
    <col min="26" max="26" width="0" style="45" hidden="1" customWidth="1"/>
    <col min="27" max="16384" width="9.14285714285714" style="45"/>
  </cols>
  <sheetData>
    <row r="1" spans="1:22" s="56" customFormat="1" ht="40.5" customHeight="1" thickBot="1">
      <c r="A1" s="55" t="s">
        <v>878</v>
      </c>
      <c r="B1" s="230">
        <v>317</v>
      </c>
      <c r="C1" s="153" t="str">
        <f>IFERROR(VLOOKUP(B1,'Číselník úřadů'!A1:C43,3,0),"")</f>
        <v>Ministerstvo pro místní rozvoj</v>
      </c>
      <c r="D1" s="57"/>
      <c r="E1" s="58"/>
      <c r="G1" s="231"/>
      <c r="H1" s="148" t="s">
        <v>879</v>
      </c>
      <c r="I1" s="148" t="s">
        <v>891</v>
      </c>
      <c r="J1" s="62" t="s">
        <v>892</v>
      </c>
      <c r="K1" s="62" t="s">
        <v>893</v>
      </c>
      <c r="L1" s="62" t="s">
        <v>894</v>
      </c>
      <c r="M1" s="62" t="s">
        <v>869</v>
      </c>
      <c r="N1" s="149" t="s">
        <v>870</v>
      </c>
      <c r="O1" s="149" t="s">
        <v>871</v>
      </c>
      <c r="P1" s="62" t="s">
        <v>915</v>
      </c>
      <c r="Q1" s="149" t="s">
        <v>916</v>
      </c>
      <c r="R1" s="149" t="s">
        <v>917</v>
      </c>
      <c r="S1" s="149" t="s">
        <v>872</v>
      </c>
      <c r="T1" s="149" t="s">
        <v>914</v>
      </c>
      <c r="U1" s="62" t="s">
        <v>858</v>
      </c>
      <c r="V1" s="63" t="s">
        <v>873</v>
      </c>
    </row>
    <row r="2" spans="4:26" s="43" customFormat="1" ht="29.25" customHeight="1" thickBot="1">
      <c r="D2" s="42"/>
      <c r="G2" s="231"/>
      <c r="H2" s="232"/>
      <c r="I2" s="144">
        <f>SUMIFS(J7:J704,$C$7:$C$704,$H$2)</f>
        <v>0</v>
      </c>
      <c r="J2" s="144">
        <f>SUMIFS(K7:K704,$C$7:$C$704,$H$2)</f>
        <v>0</v>
      </c>
      <c r="K2" s="144">
        <f>SUMIFS(L7:L704,$C$7:$C$704,$H$2)</f>
        <v>0</v>
      </c>
      <c r="L2" s="145">
        <f>I2+K2</f>
        <v>0</v>
      </c>
      <c r="M2" s="144">
        <f t="shared" si="0" ref="M2:R2">SUMIFS(M7:M704,$C$7:$C$704,$H$2)</f>
        <v>0</v>
      </c>
      <c r="N2" s="146">
        <f t="shared" si="0"/>
        <v>0</v>
      </c>
      <c r="O2" s="146">
        <f t="shared" si="0"/>
        <v>0</v>
      </c>
      <c r="P2" s="146">
        <f t="shared" si="0"/>
        <v>0</v>
      </c>
      <c r="Q2" s="146">
        <f t="shared" si="0"/>
        <v>0</v>
      </c>
      <c r="R2" s="146">
        <f t="shared" si="0"/>
        <v>0</v>
      </c>
      <c r="S2" s="147">
        <f>M2+N2+O2</f>
        <v>0</v>
      </c>
      <c r="T2" s="59">
        <f>P2+Q2+R2</f>
        <v>0</v>
      </c>
      <c r="U2" s="60">
        <f>S2+T2</f>
        <v>0</v>
      </c>
      <c r="V2" s="61">
        <f>M2+O2+P2+R2</f>
        <v>0</v>
      </c>
      <c r="Z2" s="233" t="str">
        <f>VLOOKUP(B1,'Číselník úřadů'!A1:B43,2,0)</f>
        <v>_317</v>
      </c>
    </row>
    <row r="3" spans="4:26" s="43" customFormat="1" ht="29.25" customHeight="1">
      <c r="D3" s="42"/>
      <c r="G3" s="231"/>
      <c r="H3"/>
      <c r="I3" s="273"/>
      <c r="J3" s="273"/>
      <c r="K3" s="273"/>
      <c r="L3" s="274"/>
      <c r="M3" s="273"/>
      <c r="N3" s="275"/>
      <c r="O3" s="275"/>
      <c r="P3" s="275"/>
      <c r="Q3" s="275"/>
      <c r="R3" s="275"/>
      <c r="S3" s="276"/>
      <c r="T3" s="277"/>
      <c r="U3" s="278"/>
      <c r="V3" s="278"/>
      <c r="Z3" s="233"/>
    </row>
    <row r="4" spans="9:21" s="231" customFormat="1" ht="15.95" customHeight="1">
      <c r="I4" s="363" t="s">
        <v>905</v>
      </c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</row>
    <row r="5" spans="1:26" ht="18" customHeight="1" thickBot="1">
      <c r="A5" s="300" t="s">
        <v>907</v>
      </c>
      <c r="B5" s="45"/>
      <c r="C5" s="234"/>
      <c r="D5" s="45"/>
      <c r="E5" s="45"/>
      <c r="F5" s="45"/>
      <c r="G5" s="45"/>
      <c r="H5" s="235"/>
      <c r="I5" s="235">
        <v>1</v>
      </c>
      <c r="J5" s="235">
        <v>2</v>
      </c>
      <c r="K5" s="235">
        <v>3</v>
      </c>
      <c r="L5" s="235">
        <v>4</v>
      </c>
      <c r="M5" s="235">
        <v>5</v>
      </c>
      <c r="N5" s="235">
        <v>6</v>
      </c>
      <c r="O5" s="235">
        <v>7</v>
      </c>
      <c r="P5" s="235">
        <v>8</v>
      </c>
      <c r="Q5" s="235">
        <v>9</v>
      </c>
      <c r="R5" s="235">
        <v>10</v>
      </c>
      <c r="S5" s="235">
        <v>11</v>
      </c>
      <c r="T5" s="235">
        <v>12</v>
      </c>
      <c r="U5" s="235">
        <v>13</v>
      </c>
      <c r="V5" s="235">
        <v>14</v>
      </c>
      <c r="Z5" s="45" t="str">
        <f>_xlfn.CONCAT("Kapitola","_",B1)</f>
        <v>Kapitola_317</v>
      </c>
    </row>
    <row r="6" spans="1:22" s="201" customFormat="1" ht="147.75" customHeight="1" thickBot="1">
      <c r="A6" s="35" t="s">
        <v>867</v>
      </c>
      <c r="B6" s="29" t="s">
        <v>262</v>
      </c>
      <c r="C6" s="29" t="s">
        <v>265</v>
      </c>
      <c r="D6" s="27" t="s">
        <v>264</v>
      </c>
      <c r="E6" s="36" t="s">
        <v>271</v>
      </c>
      <c r="F6" s="27" t="s">
        <v>263</v>
      </c>
      <c r="G6" s="27" t="s">
        <v>855</v>
      </c>
      <c r="H6" s="29" t="s">
        <v>266</v>
      </c>
      <c r="I6" s="37" t="s">
        <v>929</v>
      </c>
      <c r="J6" s="36" t="s">
        <v>888</v>
      </c>
      <c r="K6" s="36" t="s">
        <v>890</v>
      </c>
      <c r="L6" s="30" t="s">
        <v>889</v>
      </c>
      <c r="M6" s="38" t="s">
        <v>859</v>
      </c>
      <c r="N6" s="36" t="s">
        <v>899</v>
      </c>
      <c r="O6" s="39" t="s">
        <v>269</v>
      </c>
      <c r="P6" s="38" t="s">
        <v>911</v>
      </c>
      <c r="Q6" s="36" t="s">
        <v>912</v>
      </c>
      <c r="R6" s="39" t="s">
        <v>913</v>
      </c>
      <c r="S6" s="28" t="s">
        <v>880</v>
      </c>
      <c r="T6" s="29" t="s">
        <v>267</v>
      </c>
      <c r="U6" s="30" t="s">
        <v>268</v>
      </c>
      <c r="V6" s="26" t="s">
        <v>270</v>
      </c>
    </row>
    <row r="7" spans="1:22" s="114" customFormat="1" ht="27.75" customHeight="1">
      <c r="A7" s="65" t="s">
        <v>58</v>
      </c>
      <c r="B7" s="66" t="s">
        <v>10</v>
      </c>
      <c r="C7" s="67" t="s">
        <v>25</v>
      </c>
      <c r="D7" s="68" t="str">
        <f>IFERROR(VLOOKUP(C7,NM06!$A$2:$B$176,2,0),"")</f>
        <v>Ústřední orgány</v>
      </c>
      <c r="E7" s="69">
        <v>11000</v>
      </c>
      <c r="F7" s="70" t="str">
        <f>IFERROR(VLOOKUP('VZOR VYPLNĚNÍ'!$E7,'Číselník nástrojů'!$A$2:$D$569,4,0),"")</f>
        <v>Programy přeshraniční spolupráce INTERREG V-A TP 2014+</v>
      </c>
      <c r="G7" s="71"/>
      <c r="H7" s="72">
        <v>5011</v>
      </c>
      <c r="I7" s="73"/>
      <c r="J7" s="74">
        <v>20</v>
      </c>
      <c r="K7" s="74"/>
      <c r="L7" s="75">
        <v>1</v>
      </c>
      <c r="M7" s="76">
        <v>4884200</v>
      </c>
      <c r="N7" s="77"/>
      <c r="O7" s="78"/>
      <c r="P7" s="79">
        <v>9005060</v>
      </c>
      <c r="Q7" s="80"/>
      <c r="R7" s="81"/>
      <c r="S7" s="82" t="str">
        <f>IFERROR(('VZOR VYPLNĚNÍ'!$O7+'VZOR VYPLNĚNÍ'!$R7)/'VZOR VYPLNĚNÍ'!$I7,"")</f>
        <v/>
      </c>
      <c r="T7" s="83">
        <f>IF(J7+L7=0,"",ROUND((M7+'VZOR VYPLNĚNÍ'!$P7)/(L7+J7)/12,0))</f>
        <v>55116</v>
      </c>
      <c r="U7" s="84" t="str">
        <f>IF(K7=0,"",ROUND(('VZOR VYPLNĚNÍ'!$N7+'VZOR VYPLNĚNÍ'!$Q7)/'VZOR VYPLNĚNÍ'!$K7,0))</f>
        <v/>
      </c>
      <c r="V7" s="85"/>
    </row>
    <row r="8" spans="1:22" s="114" customFormat="1" ht="27.75" customHeight="1">
      <c r="A8" s="86" t="s">
        <v>59</v>
      </c>
      <c r="B8" s="70" t="s">
        <v>10</v>
      </c>
      <c r="C8" s="87" t="s">
        <v>253</v>
      </c>
      <c r="D8" s="88" t="str">
        <f>IFERROR(VLOOKUP(C8,NM06!$A$2:$B$176,2,0),"")</f>
        <v>SPO</v>
      </c>
      <c r="E8" s="89">
        <v>11000</v>
      </c>
      <c r="F8" s="70" t="str">
        <f>IFERROR(VLOOKUP('VZOR VYPLNĚNÍ'!$E8,'Číselník nástrojů'!$A$2:$D$569,4,0),"")</f>
        <v>Programy přeshraniční spolupráce INTERREG V-A TP 2014+</v>
      </c>
      <c r="G8" s="90"/>
      <c r="H8" s="91">
        <v>5013</v>
      </c>
      <c r="I8" s="73"/>
      <c r="J8" s="74">
        <v>12</v>
      </c>
      <c r="K8" s="74">
        <v>5</v>
      </c>
      <c r="L8" s="75">
        <v>8</v>
      </c>
      <c r="M8" s="76">
        <v>500000</v>
      </c>
      <c r="N8" s="77">
        <v>100000</v>
      </c>
      <c r="O8" s="78"/>
      <c r="P8" s="79">
        <v>8500000</v>
      </c>
      <c r="Q8" s="80">
        <v>256668</v>
      </c>
      <c r="R8" s="81"/>
      <c r="S8" s="92" t="str">
        <f>IFERROR(('VZOR VYPLNĚNÍ'!$O8+'VZOR VYPLNĚNÍ'!$R8)/'VZOR VYPLNĚNÍ'!$I8,"")</f>
        <v/>
      </c>
      <c r="T8" s="93">
        <f>IF(J8+L8=0,"",ROUND((M8+'VZOR VYPLNĚNÍ'!$P8)/(L8+J8)/12,0))</f>
        <v>37500</v>
      </c>
      <c r="U8" s="94">
        <f>IF(K8=0,"",ROUND(('VZOR VYPLNĚNÍ'!$N8+'VZOR VYPLNĚNÍ'!$Q8)/'VZOR VYPLNĚNÍ'!$K8,0))</f>
        <v>71334</v>
      </c>
      <c r="V8" s="85"/>
    </row>
    <row r="9" spans="1:22" s="114" customFormat="1" ht="27.75" customHeight="1">
      <c r="A9" s="86" t="s">
        <v>58</v>
      </c>
      <c r="B9" s="70" t="s">
        <v>11</v>
      </c>
      <c r="C9" s="87" t="s">
        <v>75</v>
      </c>
      <c r="D9" s="88" t="str">
        <f>IFERROR(VLOOKUP(C9,NM06!$A$2:$B$176,2,0),"")</f>
        <v>Ostatní OSS</v>
      </c>
      <c r="E9" s="89">
        <v>17000</v>
      </c>
      <c r="F9" s="70" t="str">
        <f>IFERROR(VLOOKUP('VZOR VYPLNĚNÍ'!$E9,'Číselník nástrojů'!$A$2:$D$569,4,0),"")</f>
        <v>Národní plán obnovy - Nástroj pro oživení a odolnosti (RRF)</v>
      </c>
      <c r="G9" s="90"/>
      <c r="H9" s="91" t="s">
        <v>57</v>
      </c>
      <c r="I9" s="73">
        <v>8500</v>
      </c>
      <c r="J9" s="74"/>
      <c r="K9" s="74"/>
      <c r="L9" s="75"/>
      <c r="M9" s="76"/>
      <c r="N9" s="77"/>
      <c r="O9" s="78">
        <v>2000000</v>
      </c>
      <c r="P9" s="79"/>
      <c r="Q9" s="80"/>
      <c r="R9" s="81">
        <v>1000000</v>
      </c>
      <c r="S9" s="92">
        <f>IFERROR(('VZOR VYPLNĚNÍ'!$O9+'VZOR VYPLNĚNÍ'!$R9)/'VZOR VYPLNĚNÍ'!$I9,"")</f>
        <v>352.94117647058823</v>
      </c>
      <c r="T9" s="93" t="str">
        <f>IF(J9+L9=0,"",ROUND((M9+'VZOR VYPLNĚNÍ'!$P9)/(L9+J9)/12,0))</f>
        <v/>
      </c>
      <c r="U9" s="94" t="str">
        <f>IF(K9=0,"",ROUND(('VZOR VYPLNĚNÍ'!$N9+'VZOR VYPLNĚNÍ'!$Q9)/'VZOR VYPLNĚNÍ'!$K9,0))</f>
        <v/>
      </c>
      <c r="V9" s="85"/>
    </row>
    <row r="10" spans="1:22" s="114" customFormat="1" ht="27.75" customHeight="1">
      <c r="A10" s="86" t="s">
        <v>58</v>
      </c>
      <c r="B10" s="70" t="s">
        <v>10</v>
      </c>
      <c r="C10" s="87" t="s">
        <v>75</v>
      </c>
      <c r="D10" s="88" t="str">
        <f>IFERROR(VLOOKUP(C10,NM06!$A$2:$B$176,2,0),"")</f>
        <v>Ostatní OSS</v>
      </c>
      <c r="E10" s="95">
        <v>15203</v>
      </c>
      <c r="F10" s="70" t="str">
        <f>IFERROR(VLOOKUP('VZOR VYPLNĚNÍ'!$E10,'Číselník nástrojů'!$A$2:$D$569,4,0),"")</f>
        <v>Program nadnárodní spolupráce Danube 2021+</v>
      </c>
      <c r="G10" s="90"/>
      <c r="H10" s="91" t="s">
        <v>57</v>
      </c>
      <c r="I10" s="73"/>
      <c r="J10" s="74"/>
      <c r="K10" s="74"/>
      <c r="L10" s="75"/>
      <c r="M10" s="76"/>
      <c r="N10" s="77"/>
      <c r="O10" s="78"/>
      <c r="P10" s="79"/>
      <c r="Q10" s="80"/>
      <c r="R10" s="81"/>
      <c r="S10" s="92" t="str">
        <f>IFERROR(('VZOR VYPLNĚNÍ'!$O10+'VZOR VYPLNĚNÍ'!$R10)/'VZOR VYPLNĚNÍ'!$I10,"")</f>
        <v/>
      </c>
      <c r="T10" s="93" t="str">
        <f>IF(J10+L10=0,"",ROUND((M10+'VZOR VYPLNĚNÍ'!$P10)/(L10+J10)/12,0))</f>
        <v/>
      </c>
      <c r="U10" s="94" t="str">
        <f>IF(K10=0,"",ROUND(('VZOR VYPLNĚNÍ'!$N10+'VZOR VYPLNĚNÍ'!$Q10)/'VZOR VYPLNĚNÍ'!$K10,0))</f>
        <v/>
      </c>
      <c r="V10" s="85"/>
    </row>
    <row r="11" spans="1:22" s="114" customFormat="1" ht="27.75" customHeight="1">
      <c r="A11" s="86" t="s">
        <v>58</v>
      </c>
      <c r="B11" s="70" t="s">
        <v>10</v>
      </c>
      <c r="C11" s="96" t="s">
        <v>25</v>
      </c>
      <c r="D11" s="70" t="str">
        <f>IFERROR(VLOOKUP(C11,NM06!$A$2:$B$176,2,0),"")</f>
        <v>Ústřední orgány</v>
      </c>
      <c r="E11" s="95">
        <v>15203</v>
      </c>
      <c r="F11" s="70" t="str">
        <f>IFERROR(VLOOKUP('VZOR VYPLNĚNÍ'!$E11,'Číselník nástrojů'!$A$2:$D$569,4,0),"")</f>
        <v>Program nadnárodní spolupráce Danube 2021+</v>
      </c>
      <c r="G11" s="90" t="s">
        <v>856</v>
      </c>
      <c r="H11" s="91"/>
      <c r="I11" s="73"/>
      <c r="J11" s="74">
        <v>10</v>
      </c>
      <c r="K11" s="74">
        <v>2</v>
      </c>
      <c r="L11" s="75"/>
      <c r="M11" s="76">
        <v>2000000</v>
      </c>
      <c r="N11" s="77"/>
      <c r="O11" s="78"/>
      <c r="P11" s="79">
        <v>1590000</v>
      </c>
      <c r="Q11" s="80"/>
      <c r="R11" s="81"/>
      <c r="S11" s="92" t="str">
        <f>IFERROR(('VZOR VYPLNĚNÍ'!$O11+'VZOR VYPLNĚNÍ'!$R11)/'VZOR VYPLNĚNÍ'!$I11,"")</f>
        <v/>
      </c>
      <c r="T11" s="93">
        <f>IF(J11+L11=0,"",ROUND((M11+'VZOR VYPLNĚNÍ'!$P11)/(L11+J11)/12,0))</f>
        <v>29917</v>
      </c>
      <c r="U11" s="94">
        <f>IF(K11=0,"",ROUND(('VZOR VYPLNĚNÍ'!$N11+'VZOR VYPLNĚNÍ'!$Q11)/'VZOR VYPLNĚNÍ'!$K11,0))</f>
        <v>0</v>
      </c>
      <c r="V11" s="85"/>
    </row>
    <row r="12" spans="1:22" s="114" customFormat="1" ht="27.75" customHeight="1">
      <c r="A12" s="86" t="s">
        <v>58</v>
      </c>
      <c r="B12" s="70" t="s">
        <v>10</v>
      </c>
      <c r="C12" s="96" t="s">
        <v>253</v>
      </c>
      <c r="D12" s="70" t="str">
        <f>IFERROR(VLOOKUP(C12,NM06!$A$2:$B$176,2,0),"")</f>
        <v>SPO</v>
      </c>
      <c r="E12" s="95">
        <v>15203</v>
      </c>
      <c r="F12" s="70" t="str">
        <f>IFERROR(VLOOKUP('VZOR VYPLNĚNÍ'!$E12,'Číselník nástrojů'!$A$2:$D$569,4,0),"")</f>
        <v>Program nadnárodní spolupráce Danube 2021+</v>
      </c>
      <c r="G12" s="90" t="s">
        <v>857</v>
      </c>
      <c r="H12" s="91"/>
      <c r="I12" s="73"/>
      <c r="J12" s="74"/>
      <c r="K12" s="74">
        <v>5</v>
      </c>
      <c r="L12" s="75"/>
      <c r="M12" s="76"/>
      <c r="N12" s="77">
        <v>200000</v>
      </c>
      <c r="O12" s="78"/>
      <c r="P12" s="79"/>
      <c r="Q12" s="80">
        <v>150000</v>
      </c>
      <c r="R12" s="81"/>
      <c r="S12" s="92" t="str">
        <f>IFERROR(('VZOR VYPLNĚNÍ'!$O12+'VZOR VYPLNĚNÍ'!$R12)/'VZOR VYPLNĚNÍ'!$I12,"")</f>
        <v/>
      </c>
      <c r="T12" s="93" t="str">
        <f>IF(J12+L12=0,"",ROUND((M12+'VZOR VYPLNĚNÍ'!$P12)/(L12+J12)/12,0))</f>
        <v/>
      </c>
      <c r="U12" s="94">
        <f>IF(K12=0,"",ROUND(('VZOR VYPLNĚNÍ'!$N12+'VZOR VYPLNĚNÍ'!$Q12)/'VZOR VYPLNĚNÍ'!$K12,0))</f>
        <v>70000</v>
      </c>
      <c r="V12" s="85"/>
    </row>
    <row r="13" spans="1:22" s="114" customFormat="1" ht="27.75" customHeight="1">
      <c r="A13" s="236"/>
      <c r="B13" s="237"/>
      <c r="C13" s="238"/>
      <c r="D13" s="70" t="str">
        <f>IFERROR(VLOOKUP(C13,NM06!$A$2:$B$176,2,0),"")</f>
        <v/>
      </c>
      <c r="E13" s="239"/>
      <c r="F13" s="70" t="str">
        <f>IFERROR(VLOOKUP('VZOR VYPLNĚNÍ'!$E13,'Číselník nástrojů'!$A$2:$D$569,4,0),"")</f>
        <v/>
      </c>
      <c r="G13" s="90"/>
      <c r="H13" s="240"/>
      <c r="I13" s="241"/>
      <c r="J13" s="242"/>
      <c r="K13" s="242"/>
      <c r="L13" s="243"/>
      <c r="M13" s="244"/>
      <c r="N13" s="245"/>
      <c r="O13" s="246"/>
      <c r="P13" s="247"/>
      <c r="Q13" s="248"/>
      <c r="R13" s="249"/>
      <c r="S13" s="92" t="str">
        <f>IFERROR(('VZOR VYPLNĚNÍ'!$O13+'VZOR VYPLNĚNÍ'!$R13)/'VZOR VYPLNĚNÍ'!$I13,"")</f>
        <v/>
      </c>
      <c r="T13" s="93" t="str">
        <f>IF(J13+L13=0,"",ROUND((M13+'VZOR VYPLNĚNÍ'!$P13)/(L13+J13)/12,0))</f>
        <v/>
      </c>
      <c r="U13" s="94" t="str">
        <f>IF(K13=0,"",ROUND(('VZOR VYPLNĚNÍ'!$N13+'VZOR VYPLNĚNÍ'!$Q13)/'VZOR VYPLNĚNÍ'!$K13,0))</f>
        <v/>
      </c>
      <c r="V13" s="85"/>
    </row>
    <row r="14" spans="1:22" s="114" customFormat="1" ht="27.75" customHeight="1">
      <c r="A14" s="236"/>
      <c r="B14" s="237"/>
      <c r="C14" s="238"/>
      <c r="D14" s="70" t="str">
        <f>IFERROR(VLOOKUP(C14,NM06!$A$2:$B$176,2,0),"")</f>
        <v/>
      </c>
      <c r="E14" s="239"/>
      <c r="F14" s="70" t="str">
        <f>IFERROR(VLOOKUP('VZOR VYPLNĚNÍ'!$E14,'Číselník nástrojů'!$A$2:$D$569,4,0),"")</f>
        <v/>
      </c>
      <c r="G14" s="90"/>
      <c r="H14" s="240"/>
      <c r="I14" s="241"/>
      <c r="J14" s="242"/>
      <c r="K14" s="242"/>
      <c r="L14" s="243"/>
      <c r="M14" s="244"/>
      <c r="N14" s="245"/>
      <c r="O14" s="246"/>
      <c r="P14" s="247"/>
      <c r="Q14" s="248"/>
      <c r="R14" s="249"/>
      <c r="S14" s="92" t="str">
        <f>IFERROR(('VZOR VYPLNĚNÍ'!$O14+'VZOR VYPLNĚNÍ'!$R14)/'VZOR VYPLNĚNÍ'!$I14,"")</f>
        <v/>
      </c>
      <c r="T14" s="93" t="str">
        <f>IF(J14+L14=0,"",ROUND((M14+'VZOR VYPLNĚNÍ'!$P14)/(L14+J14)/12,0))</f>
        <v/>
      </c>
      <c r="U14" s="94" t="str">
        <f>IF(K14=0,"",ROUND(('VZOR VYPLNĚNÍ'!$N14+'VZOR VYPLNĚNÍ'!$Q14)/'VZOR VYPLNĚNÍ'!$K14,0))</f>
        <v/>
      </c>
      <c r="V14" s="85"/>
    </row>
    <row r="15" spans="1:22" s="114" customFormat="1" ht="27.75" customHeight="1">
      <c r="A15" s="236"/>
      <c r="B15" s="237"/>
      <c r="C15" s="238"/>
      <c r="D15" s="70" t="str">
        <f>IFERROR(VLOOKUP(C15,NM06!$A$2:$B$176,2,0),"")</f>
        <v/>
      </c>
      <c r="E15" s="239"/>
      <c r="F15" s="70" t="str">
        <f>IFERROR(VLOOKUP('VZOR VYPLNĚNÍ'!$E15,'Číselník nástrojů'!$A$2:$D$569,4,0),"")</f>
        <v/>
      </c>
      <c r="G15" s="90"/>
      <c r="H15" s="240"/>
      <c r="I15" s="241"/>
      <c r="J15" s="242"/>
      <c r="K15" s="242"/>
      <c r="L15" s="243"/>
      <c r="M15" s="244"/>
      <c r="N15" s="245"/>
      <c r="O15" s="246"/>
      <c r="P15" s="247"/>
      <c r="Q15" s="248"/>
      <c r="R15" s="249"/>
      <c r="S15" s="92" t="str">
        <f>IFERROR(('VZOR VYPLNĚNÍ'!$O15+'VZOR VYPLNĚNÍ'!$R15)/'VZOR VYPLNĚNÍ'!$I15,"")</f>
        <v/>
      </c>
      <c r="T15" s="93" t="str">
        <f>IF(J15+L15=0,"",ROUND((M15+'VZOR VYPLNĚNÍ'!$P15)/(L15+J15)/12,0))</f>
        <v/>
      </c>
      <c r="U15" s="94" t="str">
        <f>IF(K15=0,"",ROUND(('VZOR VYPLNĚNÍ'!$N15+'VZOR VYPLNĚNÍ'!$Q15)/'VZOR VYPLNĚNÍ'!$K15,0))</f>
        <v/>
      </c>
      <c r="V15" s="85"/>
    </row>
    <row r="16" spans="1:22" s="114" customFormat="1" ht="27.75" customHeight="1">
      <c r="A16" s="236"/>
      <c r="B16" s="237"/>
      <c r="C16" s="238"/>
      <c r="D16" s="70" t="str">
        <f>IFERROR(VLOOKUP(C16,NM06!$A$2:$B$176,2,0),"")</f>
        <v/>
      </c>
      <c r="E16" s="239"/>
      <c r="F16" s="70" t="str">
        <f>IFERROR(VLOOKUP('VZOR VYPLNĚNÍ'!$E16,'Číselník nástrojů'!$A$2:$D$569,4,0),"")</f>
        <v/>
      </c>
      <c r="G16" s="90"/>
      <c r="H16" s="240"/>
      <c r="I16" s="241"/>
      <c r="J16" s="242"/>
      <c r="K16" s="242"/>
      <c r="L16" s="243"/>
      <c r="M16" s="244"/>
      <c r="N16" s="245"/>
      <c r="O16" s="246"/>
      <c r="P16" s="247"/>
      <c r="Q16" s="248"/>
      <c r="R16" s="249"/>
      <c r="S16" s="92" t="str">
        <f>IFERROR(('VZOR VYPLNĚNÍ'!$O16+'VZOR VYPLNĚNÍ'!$R16)/'VZOR VYPLNĚNÍ'!$I16,"")</f>
        <v/>
      </c>
      <c r="T16" s="93" t="str">
        <f>IF(J16+L16=0,"",ROUND((M16+'VZOR VYPLNĚNÍ'!$P16)/(L16+J16)/12,0))</f>
        <v/>
      </c>
      <c r="U16" s="94" t="str">
        <f>IF(K16=0,"",ROUND(('VZOR VYPLNĚNÍ'!$N16+'VZOR VYPLNĚNÍ'!$Q16)/'VZOR VYPLNĚNÍ'!$K16,0))</f>
        <v/>
      </c>
      <c r="V16" s="85"/>
    </row>
    <row r="17" spans="1:22" s="114" customFormat="1" ht="27.75" customHeight="1">
      <c r="A17" s="236"/>
      <c r="B17" s="237"/>
      <c r="C17" s="238"/>
      <c r="D17" s="70" t="str">
        <f>IFERROR(VLOOKUP(C17,NM06!$A$2:$B$176,2,0),"")</f>
        <v/>
      </c>
      <c r="E17" s="239"/>
      <c r="F17" s="70" t="str">
        <f>IFERROR(VLOOKUP('VZOR VYPLNĚNÍ'!$E17,'Číselník nástrojů'!$A$2:$D$569,4,0),"")</f>
        <v/>
      </c>
      <c r="G17" s="90"/>
      <c r="H17" s="240"/>
      <c r="I17" s="241"/>
      <c r="J17" s="242"/>
      <c r="K17" s="242"/>
      <c r="L17" s="243"/>
      <c r="M17" s="244"/>
      <c r="N17" s="245"/>
      <c r="O17" s="246"/>
      <c r="P17" s="247"/>
      <c r="Q17" s="248"/>
      <c r="R17" s="249"/>
      <c r="S17" s="92" t="str">
        <f>IFERROR(('VZOR VYPLNĚNÍ'!$O17+'VZOR VYPLNĚNÍ'!$R17)/'VZOR VYPLNĚNÍ'!$I17,"")</f>
        <v/>
      </c>
      <c r="T17" s="93" t="str">
        <f>IF(J17+L17=0,"",ROUND((M17+'VZOR VYPLNĚNÍ'!$P17)/(L17+J17)/12,0))</f>
        <v/>
      </c>
      <c r="U17" s="94" t="str">
        <f>IF(K17=0,"",ROUND(('VZOR VYPLNĚNÍ'!$N17+'VZOR VYPLNĚNÍ'!$Q17)/'VZOR VYPLNĚNÍ'!$K17,0))</f>
        <v/>
      </c>
      <c r="V17" s="85"/>
    </row>
    <row r="18" spans="1:22" s="114" customFormat="1" ht="27.75" customHeight="1">
      <c r="A18" s="236"/>
      <c r="B18" s="237"/>
      <c r="C18" s="238"/>
      <c r="D18" s="70" t="str">
        <f>IFERROR(VLOOKUP(C18,NM06!$A$2:$B$176,2,0),"")</f>
        <v/>
      </c>
      <c r="E18" s="239"/>
      <c r="F18" s="70" t="str">
        <f>IFERROR(VLOOKUP('VZOR VYPLNĚNÍ'!$E18,'Číselník nástrojů'!$A$2:$D$569,4,0),"")</f>
        <v/>
      </c>
      <c r="G18" s="90"/>
      <c r="H18" s="240"/>
      <c r="I18" s="241"/>
      <c r="J18" s="242"/>
      <c r="K18" s="242"/>
      <c r="L18" s="243"/>
      <c r="M18" s="244"/>
      <c r="N18" s="245"/>
      <c r="O18" s="246"/>
      <c r="P18" s="247"/>
      <c r="Q18" s="248"/>
      <c r="R18" s="249"/>
      <c r="S18" s="92" t="str">
        <f>IFERROR(('VZOR VYPLNĚNÍ'!$O18+'VZOR VYPLNĚNÍ'!$R18)/'VZOR VYPLNĚNÍ'!$I18,"")</f>
        <v/>
      </c>
      <c r="T18" s="93" t="str">
        <f>IF(J18+L18=0,"",ROUND((M18+'VZOR VYPLNĚNÍ'!$P18)/(L18+J18)/12,0))</f>
        <v/>
      </c>
      <c r="U18" s="94" t="str">
        <f>IF(K18=0,"",ROUND(('VZOR VYPLNĚNÍ'!$N18+'VZOR VYPLNĚNÍ'!$Q18)/'VZOR VYPLNĚNÍ'!$K18,0))</f>
        <v/>
      </c>
      <c r="V18" s="85"/>
    </row>
    <row r="19" spans="1:22" s="114" customFormat="1" ht="27.75" customHeight="1">
      <c r="A19" s="236"/>
      <c r="B19" s="237"/>
      <c r="C19" s="238"/>
      <c r="D19" s="70" t="str">
        <f>IFERROR(VLOOKUP(C19,NM06!$A$2:$B$176,2,0),"")</f>
        <v/>
      </c>
      <c r="E19" s="239"/>
      <c r="F19" s="70" t="str">
        <f>IFERROR(VLOOKUP('VZOR VYPLNĚNÍ'!$E19,'Číselník nástrojů'!$A$2:$D$569,4,0),"")</f>
        <v/>
      </c>
      <c r="G19" s="90"/>
      <c r="H19" s="240"/>
      <c r="I19" s="241"/>
      <c r="J19" s="242"/>
      <c r="K19" s="242"/>
      <c r="L19" s="243"/>
      <c r="M19" s="244"/>
      <c r="N19" s="245"/>
      <c r="O19" s="246"/>
      <c r="P19" s="247"/>
      <c r="Q19" s="248"/>
      <c r="R19" s="249"/>
      <c r="S19" s="92" t="str">
        <f>IFERROR(('VZOR VYPLNĚNÍ'!$O19+'VZOR VYPLNĚNÍ'!$R19)/'VZOR VYPLNĚNÍ'!$I19,"")</f>
        <v/>
      </c>
      <c r="T19" s="93" t="str">
        <f>IF(J19+L19=0,"",ROUND((M19+'VZOR VYPLNĚNÍ'!$P19)/(L19+J19)/12,0))</f>
        <v/>
      </c>
      <c r="U19" s="94" t="str">
        <f>IF(K19=0,"",ROUND(('VZOR VYPLNĚNÍ'!$N19+'VZOR VYPLNĚNÍ'!$Q19)/'VZOR VYPLNĚNÍ'!$K19,0))</f>
        <v/>
      </c>
      <c r="V19" s="85"/>
    </row>
    <row r="20" spans="1:22" s="114" customFormat="1" ht="27.75" customHeight="1">
      <c r="A20" s="236"/>
      <c r="B20" s="237"/>
      <c r="C20" s="238"/>
      <c r="D20" s="70" t="str">
        <f>IFERROR(VLOOKUP(C20,NM06!$A$2:$B$176,2,0),"")</f>
        <v/>
      </c>
      <c r="E20" s="239"/>
      <c r="F20" s="70" t="str">
        <f>IFERROR(VLOOKUP('VZOR VYPLNĚNÍ'!$E20,'Číselník nástrojů'!$A$2:$D$569,4,0),"")</f>
        <v/>
      </c>
      <c r="G20" s="90"/>
      <c r="H20" s="240"/>
      <c r="I20" s="241"/>
      <c r="J20" s="242"/>
      <c r="K20" s="242"/>
      <c r="L20" s="243"/>
      <c r="M20" s="244"/>
      <c r="N20" s="245"/>
      <c r="O20" s="246"/>
      <c r="P20" s="247"/>
      <c r="Q20" s="248"/>
      <c r="R20" s="249"/>
      <c r="S20" s="92" t="str">
        <f>IFERROR(('VZOR VYPLNĚNÍ'!$O20+'VZOR VYPLNĚNÍ'!$R20)/'VZOR VYPLNĚNÍ'!$I20,"")</f>
        <v/>
      </c>
      <c r="T20" s="93" t="str">
        <f>IF(J20+L20=0,"",ROUND((M20+'VZOR VYPLNĚNÍ'!$P20)/(L20+J20)/12,0))</f>
        <v/>
      </c>
      <c r="U20" s="94" t="str">
        <f>IF(K20=0,"",ROUND(('VZOR VYPLNĚNÍ'!$N20+'VZOR VYPLNĚNÍ'!$Q20)/'VZOR VYPLNĚNÍ'!$K20,0))</f>
        <v/>
      </c>
      <c r="V20" s="85"/>
    </row>
    <row r="21" spans="1:22" s="114" customFormat="1" ht="27.75" customHeight="1">
      <c r="A21" s="236"/>
      <c r="B21" s="237"/>
      <c r="C21" s="238"/>
      <c r="D21" s="70" t="str">
        <f>IFERROR(VLOOKUP(C21,NM06!$A$2:$B$176,2,0),"")</f>
        <v/>
      </c>
      <c r="E21" s="239"/>
      <c r="F21" s="70" t="str">
        <f>IFERROR(VLOOKUP('VZOR VYPLNĚNÍ'!$E21,'Číselník nástrojů'!$A$2:$D$569,4,0),"")</f>
        <v/>
      </c>
      <c r="G21" s="90"/>
      <c r="H21" s="240"/>
      <c r="I21" s="241"/>
      <c r="J21" s="242"/>
      <c r="K21" s="242"/>
      <c r="L21" s="243"/>
      <c r="M21" s="244"/>
      <c r="N21" s="245"/>
      <c r="O21" s="246"/>
      <c r="P21" s="247"/>
      <c r="Q21" s="248"/>
      <c r="R21" s="249"/>
      <c r="S21" s="92" t="str">
        <f>IFERROR(('VZOR VYPLNĚNÍ'!$O21+'VZOR VYPLNĚNÍ'!$R21)/'VZOR VYPLNĚNÍ'!$I21,"")</f>
        <v/>
      </c>
      <c r="T21" s="93" t="str">
        <f>IF(J21+L21=0,"",ROUND((M21+'VZOR VYPLNĚNÍ'!$P21)/(L21+J21)/12,0))</f>
        <v/>
      </c>
      <c r="U21" s="94" t="str">
        <f>IF(K21=0,"",ROUND(('VZOR VYPLNĚNÍ'!$N21+'VZOR VYPLNĚNÍ'!$Q21)/'VZOR VYPLNĚNÍ'!$K21,0))</f>
        <v/>
      </c>
      <c r="V21" s="85"/>
    </row>
    <row r="22" spans="1:22" s="114" customFormat="1" ht="27.75" customHeight="1">
      <c r="A22" s="236"/>
      <c r="B22" s="237"/>
      <c r="C22" s="238"/>
      <c r="D22" s="70" t="str">
        <f>IFERROR(VLOOKUP(C22,NM06!$A$2:$B$176,2,0),"")</f>
        <v/>
      </c>
      <c r="E22" s="239"/>
      <c r="F22" s="70" t="str">
        <f>IFERROR(VLOOKUP('VZOR VYPLNĚNÍ'!$E22,'Číselník nástrojů'!$A$2:$D$569,4,0),"")</f>
        <v/>
      </c>
      <c r="G22" s="90"/>
      <c r="H22" s="240"/>
      <c r="I22" s="241"/>
      <c r="J22" s="242"/>
      <c r="K22" s="242"/>
      <c r="L22" s="243"/>
      <c r="M22" s="244"/>
      <c r="N22" s="245"/>
      <c r="O22" s="246"/>
      <c r="P22" s="247"/>
      <c r="Q22" s="248"/>
      <c r="R22" s="249"/>
      <c r="S22" s="92" t="str">
        <f>IFERROR(('VZOR VYPLNĚNÍ'!$O22+'VZOR VYPLNĚNÍ'!$R22)/'VZOR VYPLNĚNÍ'!$I22,"")</f>
        <v/>
      </c>
      <c r="T22" s="93" t="str">
        <f>IF(J22+L22=0,"",ROUND((M22+'VZOR VYPLNĚNÍ'!$P22)/(L22+J22)/12,0))</f>
        <v/>
      </c>
      <c r="U22" s="94" t="str">
        <f>IF(K22=0,"",ROUND(('VZOR VYPLNĚNÍ'!$N22+'VZOR VYPLNĚNÍ'!$Q22)/'VZOR VYPLNĚNÍ'!$K22,0))</f>
        <v/>
      </c>
      <c r="V22" s="85"/>
    </row>
    <row r="23" spans="1:22" s="114" customFormat="1" ht="27.75" customHeight="1">
      <c r="A23" s="236"/>
      <c r="B23" s="237"/>
      <c r="C23" s="238"/>
      <c r="D23" s="70" t="str">
        <f>IFERROR(VLOOKUP(C23,NM06!$A$2:$B$176,2,0),"")</f>
        <v/>
      </c>
      <c r="E23" s="239"/>
      <c r="F23" s="70" t="str">
        <f>IFERROR(VLOOKUP('VZOR VYPLNĚNÍ'!$E23,'Číselník nástrojů'!$A$2:$D$569,4,0),"")</f>
        <v/>
      </c>
      <c r="G23" s="90"/>
      <c r="H23" s="240"/>
      <c r="I23" s="241"/>
      <c r="J23" s="242"/>
      <c r="K23" s="242"/>
      <c r="L23" s="243"/>
      <c r="M23" s="244"/>
      <c r="N23" s="245"/>
      <c r="O23" s="246"/>
      <c r="P23" s="247"/>
      <c r="Q23" s="248"/>
      <c r="R23" s="249"/>
      <c r="S23" s="92" t="str">
        <f>IFERROR(('VZOR VYPLNĚNÍ'!$O23+'VZOR VYPLNĚNÍ'!$R23)/'VZOR VYPLNĚNÍ'!$I23,"")</f>
        <v/>
      </c>
      <c r="T23" s="93" t="str">
        <f>IF(J23+L23=0,"",ROUND((M23+'VZOR VYPLNĚNÍ'!$P23)/(L23+J23)/12,0))</f>
        <v/>
      </c>
      <c r="U23" s="94" t="str">
        <f>IF(K23=0,"",ROUND(('VZOR VYPLNĚNÍ'!$N23+'VZOR VYPLNĚNÍ'!$Q23)/'VZOR VYPLNĚNÍ'!$K23,0))</f>
        <v/>
      </c>
      <c r="V23" s="85"/>
    </row>
    <row r="24" spans="1:22" s="114" customFormat="1" ht="27.75" customHeight="1">
      <c r="A24" s="236"/>
      <c r="B24" s="237"/>
      <c r="C24" s="238"/>
      <c r="D24" s="70" t="str">
        <f>IFERROR(VLOOKUP(C24,NM06!$A$2:$B$176,2,0),"")</f>
        <v/>
      </c>
      <c r="E24" s="239"/>
      <c r="F24" s="70" t="str">
        <f>IFERROR(VLOOKUP('VZOR VYPLNĚNÍ'!$E24,'Číselník nástrojů'!$A$2:$D$569,4,0),"")</f>
        <v/>
      </c>
      <c r="G24" s="90"/>
      <c r="H24" s="240"/>
      <c r="I24" s="241"/>
      <c r="J24" s="242"/>
      <c r="K24" s="242"/>
      <c r="L24" s="243"/>
      <c r="M24" s="244"/>
      <c r="N24" s="245"/>
      <c r="O24" s="246"/>
      <c r="P24" s="247"/>
      <c r="Q24" s="248"/>
      <c r="R24" s="249"/>
      <c r="S24" s="92" t="str">
        <f>IFERROR(('VZOR VYPLNĚNÍ'!$O24+'VZOR VYPLNĚNÍ'!$R24)/'VZOR VYPLNĚNÍ'!$I24,"")</f>
        <v/>
      </c>
      <c r="T24" s="93" t="str">
        <f>IF(J24+L24=0,"",ROUND((M24+'VZOR VYPLNĚNÍ'!$P24)/(L24+J24)/12,0))</f>
        <v/>
      </c>
      <c r="U24" s="94" t="str">
        <f>IF(K24=0,"",ROUND(('VZOR VYPLNĚNÍ'!$N24+'VZOR VYPLNĚNÍ'!$Q24)/'VZOR VYPLNĚNÍ'!$K24,0))</f>
        <v/>
      </c>
      <c r="V24" s="85"/>
    </row>
    <row r="25" spans="1:22" s="114" customFormat="1" ht="27.75" customHeight="1">
      <c r="A25" s="236"/>
      <c r="B25" s="237"/>
      <c r="C25" s="238"/>
      <c r="D25" s="70" t="str">
        <f>IFERROR(VLOOKUP(C25,NM06!$A$2:$B$176,2,0),"")</f>
        <v/>
      </c>
      <c r="E25" s="239"/>
      <c r="F25" s="70" t="str">
        <f>IFERROR(VLOOKUP('VZOR VYPLNĚNÍ'!$E25,'Číselník nástrojů'!$A$2:$D$569,4,0),"")</f>
        <v/>
      </c>
      <c r="G25" s="90"/>
      <c r="H25" s="240"/>
      <c r="I25" s="241"/>
      <c r="J25" s="242"/>
      <c r="K25" s="242"/>
      <c r="L25" s="243"/>
      <c r="M25" s="244"/>
      <c r="N25" s="245"/>
      <c r="O25" s="246"/>
      <c r="P25" s="247"/>
      <c r="Q25" s="248"/>
      <c r="R25" s="249"/>
      <c r="S25" s="92" t="str">
        <f>IFERROR(('VZOR VYPLNĚNÍ'!$O25+'VZOR VYPLNĚNÍ'!$R25)/'VZOR VYPLNĚNÍ'!$I25,"")</f>
        <v/>
      </c>
      <c r="T25" s="93" t="str">
        <f>IF(J25+L25=0,"",ROUND((M25+'VZOR VYPLNĚNÍ'!$P25)/(L25+J25)/12,0))</f>
        <v/>
      </c>
      <c r="U25" s="94" t="str">
        <f>IF(K25=0,"",ROUND(('VZOR VYPLNĚNÍ'!$N25+'VZOR VYPLNĚNÍ'!$Q25)/'VZOR VYPLNĚNÍ'!$K25,0))</f>
        <v/>
      </c>
      <c r="V25" s="85"/>
    </row>
    <row r="26" spans="1:22" s="114" customFormat="1" ht="27.75" customHeight="1">
      <c r="A26" s="236"/>
      <c r="B26" s="237"/>
      <c r="C26" s="238"/>
      <c r="D26" s="70" t="str">
        <f>IFERROR(VLOOKUP(C26,NM06!$A$2:$B$176,2,0),"")</f>
        <v/>
      </c>
      <c r="E26" s="239"/>
      <c r="F26" s="70" t="str">
        <f>IFERROR(VLOOKUP('VZOR VYPLNĚNÍ'!$E26,'Číselník nástrojů'!$A$2:$D$569,4,0),"")</f>
        <v/>
      </c>
      <c r="G26" s="90"/>
      <c r="H26" s="240"/>
      <c r="I26" s="241"/>
      <c r="J26" s="242"/>
      <c r="K26" s="242"/>
      <c r="L26" s="243"/>
      <c r="M26" s="244"/>
      <c r="N26" s="245"/>
      <c r="O26" s="246"/>
      <c r="P26" s="247"/>
      <c r="Q26" s="248"/>
      <c r="R26" s="249"/>
      <c r="S26" s="92" t="str">
        <f>IFERROR(('VZOR VYPLNĚNÍ'!$O26+'VZOR VYPLNĚNÍ'!$R26)/'VZOR VYPLNĚNÍ'!$I26,"")</f>
        <v/>
      </c>
      <c r="T26" s="93" t="str">
        <f>IF(J26+L26=0,"",ROUND((M26+'VZOR VYPLNĚNÍ'!$P26)/(L26+J26)/12,0))</f>
        <v/>
      </c>
      <c r="U26" s="94" t="str">
        <f>IF(K26=0,"",ROUND(('VZOR VYPLNĚNÍ'!$N26+'VZOR VYPLNĚNÍ'!$Q26)/'VZOR VYPLNĚNÍ'!$K26,0))</f>
        <v/>
      </c>
      <c r="V26" s="85"/>
    </row>
    <row r="27" spans="1:22" s="114" customFormat="1" ht="27.75" customHeight="1">
      <c r="A27" s="236"/>
      <c r="B27" s="237"/>
      <c r="C27" s="238"/>
      <c r="D27" s="70" t="str">
        <f>IFERROR(VLOOKUP(C27,NM06!$A$2:$B$176,2,0),"")</f>
        <v/>
      </c>
      <c r="E27" s="239"/>
      <c r="F27" s="70" t="str">
        <f>IFERROR(VLOOKUP('VZOR VYPLNĚNÍ'!$E27,'Číselník nástrojů'!$A$2:$D$569,4,0),"")</f>
        <v/>
      </c>
      <c r="G27" s="90"/>
      <c r="H27" s="240"/>
      <c r="I27" s="241"/>
      <c r="J27" s="242"/>
      <c r="K27" s="242"/>
      <c r="L27" s="243"/>
      <c r="M27" s="244"/>
      <c r="N27" s="245"/>
      <c r="O27" s="246"/>
      <c r="P27" s="247"/>
      <c r="Q27" s="248"/>
      <c r="R27" s="249"/>
      <c r="S27" s="92" t="str">
        <f>IFERROR(('VZOR VYPLNĚNÍ'!$O27+'VZOR VYPLNĚNÍ'!$R27)/'VZOR VYPLNĚNÍ'!$I27,"")</f>
        <v/>
      </c>
      <c r="T27" s="93" t="str">
        <f>IF(J27+L27=0,"",ROUND((M27+'VZOR VYPLNĚNÍ'!$P27)/(L27+J27)/12,0))</f>
        <v/>
      </c>
      <c r="U27" s="94" t="str">
        <f>IF(K27=0,"",ROUND(('VZOR VYPLNĚNÍ'!$N27+'VZOR VYPLNĚNÍ'!$Q27)/'VZOR VYPLNĚNÍ'!$K27,0))</f>
        <v/>
      </c>
      <c r="V27" s="85"/>
    </row>
    <row r="28" spans="1:22" s="114" customFormat="1" ht="27.75" customHeight="1">
      <c r="A28" s="236"/>
      <c r="B28" s="237"/>
      <c r="C28" s="238"/>
      <c r="D28" s="70" t="str">
        <f>IFERROR(VLOOKUP(C28,NM06!$A$2:$B$176,2,0),"")</f>
        <v/>
      </c>
      <c r="E28" s="239"/>
      <c r="F28" s="70" t="str">
        <f>IFERROR(VLOOKUP('VZOR VYPLNĚNÍ'!$E28,'Číselník nástrojů'!$A$2:$D$569,4,0),"")</f>
        <v/>
      </c>
      <c r="G28" s="90"/>
      <c r="H28" s="240"/>
      <c r="I28" s="241"/>
      <c r="J28" s="242"/>
      <c r="K28" s="242"/>
      <c r="L28" s="243"/>
      <c r="M28" s="244"/>
      <c r="N28" s="245"/>
      <c r="O28" s="246"/>
      <c r="P28" s="247"/>
      <c r="Q28" s="248"/>
      <c r="R28" s="249"/>
      <c r="S28" s="92" t="str">
        <f>IFERROR(('VZOR VYPLNĚNÍ'!$O28+'VZOR VYPLNĚNÍ'!$R28)/'VZOR VYPLNĚNÍ'!$I28,"")</f>
        <v/>
      </c>
      <c r="T28" s="93" t="str">
        <f>IF(J28+L28=0,"",ROUND((M28+'VZOR VYPLNĚNÍ'!$P28)/(L28+J28)/12,0))</f>
        <v/>
      </c>
      <c r="U28" s="94" t="str">
        <f>IF(K28=0,"",ROUND(('VZOR VYPLNĚNÍ'!$N28+'VZOR VYPLNĚNÍ'!$Q28)/'VZOR VYPLNĚNÍ'!$K28,0))</f>
        <v/>
      </c>
      <c r="V28" s="85"/>
    </row>
    <row r="29" spans="1:22" s="114" customFormat="1" ht="27.75" customHeight="1">
      <c r="A29" s="236"/>
      <c r="B29" s="237"/>
      <c r="C29" s="238"/>
      <c r="D29" s="70" t="str">
        <f>IFERROR(VLOOKUP(C29,NM06!$A$2:$B$176,2,0),"")</f>
        <v/>
      </c>
      <c r="E29" s="239"/>
      <c r="F29" s="70" t="str">
        <f>IFERROR(VLOOKUP('VZOR VYPLNĚNÍ'!$E29,'Číselník nástrojů'!$A$2:$D$569,4,0),"")</f>
        <v/>
      </c>
      <c r="G29" s="90"/>
      <c r="H29" s="240"/>
      <c r="I29" s="241"/>
      <c r="J29" s="242"/>
      <c r="K29" s="242"/>
      <c r="L29" s="243"/>
      <c r="M29" s="244"/>
      <c r="N29" s="245"/>
      <c r="O29" s="246"/>
      <c r="P29" s="247"/>
      <c r="Q29" s="248"/>
      <c r="R29" s="249"/>
      <c r="S29" s="92" t="str">
        <f>IFERROR(('VZOR VYPLNĚNÍ'!$O29+'VZOR VYPLNĚNÍ'!$R29)/'VZOR VYPLNĚNÍ'!$I29,"")</f>
        <v/>
      </c>
      <c r="T29" s="93" t="str">
        <f>IF(J29+L29=0,"",ROUND((M29+'VZOR VYPLNĚNÍ'!$P29)/(L29+J29)/12,0))</f>
        <v/>
      </c>
      <c r="U29" s="94" t="str">
        <f>IF(K29=0,"",ROUND(('VZOR VYPLNĚNÍ'!$N29+'VZOR VYPLNĚNÍ'!$Q29)/'VZOR VYPLNĚNÍ'!$K29,0))</f>
        <v/>
      </c>
      <c r="V29" s="85"/>
    </row>
    <row r="30" spans="1:22" s="114" customFormat="1" ht="27.75" customHeight="1">
      <c r="A30" s="236"/>
      <c r="B30" s="237"/>
      <c r="C30" s="238"/>
      <c r="D30" s="70" t="str">
        <f>IFERROR(VLOOKUP(C30,NM06!$A$2:$B$176,2,0),"")</f>
        <v/>
      </c>
      <c r="E30" s="239"/>
      <c r="F30" s="70" t="str">
        <f>IFERROR(VLOOKUP('VZOR VYPLNĚNÍ'!$E30,'Číselník nástrojů'!$A$2:$D$569,4,0),"")</f>
        <v/>
      </c>
      <c r="G30" s="90"/>
      <c r="H30" s="240"/>
      <c r="I30" s="241"/>
      <c r="J30" s="242"/>
      <c r="K30" s="242"/>
      <c r="L30" s="243"/>
      <c r="M30" s="244"/>
      <c r="N30" s="245"/>
      <c r="O30" s="246"/>
      <c r="P30" s="247"/>
      <c r="Q30" s="248"/>
      <c r="R30" s="249"/>
      <c r="S30" s="92" t="str">
        <f>IFERROR(('VZOR VYPLNĚNÍ'!$O30+'VZOR VYPLNĚNÍ'!$R30)/'VZOR VYPLNĚNÍ'!$I30,"")</f>
        <v/>
      </c>
      <c r="T30" s="93" t="str">
        <f>IF(J30+L30=0,"",ROUND((M30+'VZOR VYPLNĚNÍ'!$P30)/(L30+J30)/12,0))</f>
        <v/>
      </c>
      <c r="U30" s="94" t="str">
        <f>IF(K30=0,"",ROUND(('VZOR VYPLNĚNÍ'!$N30+'VZOR VYPLNĚNÍ'!$Q30)/'VZOR VYPLNĚNÍ'!$K30,0))</f>
        <v/>
      </c>
      <c r="V30" s="85"/>
    </row>
    <row r="31" spans="1:22" s="114" customFormat="1" ht="27.75" customHeight="1">
      <c r="A31" s="236"/>
      <c r="B31" s="237"/>
      <c r="C31" s="238"/>
      <c r="D31" s="70" t="str">
        <f>IFERROR(VLOOKUP(C31,NM06!$A$2:$B$176,2,0),"")</f>
        <v/>
      </c>
      <c r="E31" s="239"/>
      <c r="F31" s="70" t="str">
        <f>IFERROR(VLOOKUP('VZOR VYPLNĚNÍ'!$E31,'Číselník nástrojů'!$A$2:$D$569,4,0),"")</f>
        <v/>
      </c>
      <c r="G31" s="90"/>
      <c r="H31" s="240"/>
      <c r="I31" s="241"/>
      <c r="J31" s="242"/>
      <c r="K31" s="242"/>
      <c r="L31" s="243"/>
      <c r="M31" s="244"/>
      <c r="N31" s="245"/>
      <c r="O31" s="246"/>
      <c r="P31" s="247"/>
      <c r="Q31" s="248"/>
      <c r="R31" s="249"/>
      <c r="S31" s="92" t="str">
        <f>IFERROR(('VZOR VYPLNĚNÍ'!$O31+'VZOR VYPLNĚNÍ'!$R31)/'VZOR VYPLNĚNÍ'!$I31,"")</f>
        <v/>
      </c>
      <c r="T31" s="93" t="str">
        <f>IF(J31+L31=0,"",ROUND((M31+'VZOR VYPLNĚNÍ'!$P31)/(L31+J31)/12,0))</f>
        <v/>
      </c>
      <c r="U31" s="94" t="str">
        <f>IF(K31=0,"",ROUND(('VZOR VYPLNĚNÍ'!$N31+'VZOR VYPLNĚNÍ'!$Q31)/'VZOR VYPLNĚNÍ'!$K31,0))</f>
        <v/>
      </c>
      <c r="V31" s="85"/>
    </row>
    <row r="32" spans="1:22" s="114" customFormat="1" ht="27.75" customHeight="1">
      <c r="A32" s="236"/>
      <c r="B32" s="237"/>
      <c r="C32" s="238"/>
      <c r="D32" s="70" t="str">
        <f>IFERROR(VLOOKUP(C32,NM06!$A$2:$B$176,2,0),"")</f>
        <v/>
      </c>
      <c r="E32" s="239"/>
      <c r="F32" s="70" t="str">
        <f>IFERROR(VLOOKUP('VZOR VYPLNĚNÍ'!$E32,'Číselník nástrojů'!$A$2:$D$569,4,0),"")</f>
        <v/>
      </c>
      <c r="G32" s="90"/>
      <c r="H32" s="240"/>
      <c r="I32" s="241"/>
      <c r="J32" s="242"/>
      <c r="K32" s="242"/>
      <c r="L32" s="243"/>
      <c r="M32" s="244"/>
      <c r="N32" s="245"/>
      <c r="O32" s="246"/>
      <c r="P32" s="247"/>
      <c r="Q32" s="248"/>
      <c r="R32" s="249"/>
      <c r="S32" s="92" t="str">
        <f>IFERROR(('VZOR VYPLNĚNÍ'!$O32+'VZOR VYPLNĚNÍ'!$R32)/'VZOR VYPLNĚNÍ'!$I32,"")</f>
        <v/>
      </c>
      <c r="T32" s="93" t="str">
        <f>IF(J32+L32=0,"",ROUND((M32+'VZOR VYPLNĚNÍ'!$P32)/(L32+J32)/12,0))</f>
        <v/>
      </c>
      <c r="U32" s="94" t="str">
        <f>IF(K32=0,"",ROUND(('VZOR VYPLNĚNÍ'!$N32+'VZOR VYPLNĚNÍ'!$Q32)/'VZOR VYPLNĚNÍ'!$K32,0))</f>
        <v/>
      </c>
      <c r="V32" s="85"/>
    </row>
    <row r="33" spans="1:22" s="114" customFormat="1" ht="27.75" customHeight="1">
      <c r="A33" s="236"/>
      <c r="B33" s="237"/>
      <c r="C33" s="238"/>
      <c r="D33" s="70" t="str">
        <f>IFERROR(VLOOKUP(C33,NM06!$A$2:$B$176,2,0),"")</f>
        <v/>
      </c>
      <c r="E33" s="239"/>
      <c r="F33" s="70" t="str">
        <f>IFERROR(VLOOKUP('VZOR VYPLNĚNÍ'!$E33,'Číselník nástrojů'!$A$2:$D$569,4,0),"")</f>
        <v/>
      </c>
      <c r="G33" s="90"/>
      <c r="H33" s="240"/>
      <c r="I33" s="241"/>
      <c r="J33" s="242"/>
      <c r="K33" s="242"/>
      <c r="L33" s="243"/>
      <c r="M33" s="244"/>
      <c r="N33" s="245"/>
      <c r="O33" s="246"/>
      <c r="P33" s="247"/>
      <c r="Q33" s="248"/>
      <c r="R33" s="249"/>
      <c r="S33" s="92" t="str">
        <f>IFERROR(('VZOR VYPLNĚNÍ'!$O33+'VZOR VYPLNĚNÍ'!$R33)/'VZOR VYPLNĚNÍ'!$I33,"")</f>
        <v/>
      </c>
      <c r="T33" s="93" t="str">
        <f>IF(J33+L33=0,"",ROUND((M33+'VZOR VYPLNĚNÍ'!$P33)/(L33+J33)/12,0))</f>
        <v/>
      </c>
      <c r="U33" s="94" t="str">
        <f>IF(K33=0,"",ROUND(('VZOR VYPLNĚNÍ'!$N33+'VZOR VYPLNĚNÍ'!$Q33)/'VZOR VYPLNĚNÍ'!$K33,0))</f>
        <v/>
      </c>
      <c r="V33" s="85"/>
    </row>
    <row r="34" spans="1:22" s="114" customFormat="1" ht="27.75" customHeight="1">
      <c r="A34" s="236"/>
      <c r="B34" s="237"/>
      <c r="C34" s="238"/>
      <c r="D34" s="70" t="str">
        <f>IFERROR(VLOOKUP(C34,NM06!$A$2:$B$176,2,0),"")</f>
        <v/>
      </c>
      <c r="E34" s="239"/>
      <c r="F34" s="70" t="str">
        <f>IFERROR(VLOOKUP('VZOR VYPLNĚNÍ'!$E34,'Číselník nástrojů'!$A$2:$D$569,4,0),"")</f>
        <v/>
      </c>
      <c r="G34" s="90"/>
      <c r="H34" s="240"/>
      <c r="I34" s="241"/>
      <c r="J34" s="242"/>
      <c r="K34" s="242"/>
      <c r="L34" s="243"/>
      <c r="M34" s="244"/>
      <c r="N34" s="245"/>
      <c r="O34" s="246"/>
      <c r="P34" s="247"/>
      <c r="Q34" s="248"/>
      <c r="R34" s="249"/>
      <c r="S34" s="92" t="str">
        <f>IFERROR(('VZOR VYPLNĚNÍ'!$O34+'VZOR VYPLNĚNÍ'!$R34)/'VZOR VYPLNĚNÍ'!$I34,"")</f>
        <v/>
      </c>
      <c r="T34" s="93" t="str">
        <f>IF(J34+L34=0,"",ROUND((M34+'VZOR VYPLNĚNÍ'!$P34)/(L34+J34)/12,0))</f>
        <v/>
      </c>
      <c r="U34" s="94" t="str">
        <f>IF(K34=0,"",ROUND(('VZOR VYPLNĚNÍ'!$N34+'VZOR VYPLNĚNÍ'!$Q34)/'VZOR VYPLNĚNÍ'!$K34,0))</f>
        <v/>
      </c>
      <c r="V34" s="85"/>
    </row>
    <row r="35" spans="1:22" s="114" customFormat="1" ht="27.75" customHeight="1">
      <c r="A35" s="236"/>
      <c r="B35" s="237"/>
      <c r="C35" s="238"/>
      <c r="D35" s="70" t="str">
        <f>IFERROR(VLOOKUP(C35,NM06!$A$2:$B$176,2,0),"")</f>
        <v/>
      </c>
      <c r="E35" s="239"/>
      <c r="F35" s="70" t="str">
        <f>IFERROR(VLOOKUP('VZOR VYPLNĚNÍ'!$E35,'Číselník nástrojů'!$A$2:$D$569,4,0),"")</f>
        <v/>
      </c>
      <c r="G35" s="90"/>
      <c r="H35" s="240"/>
      <c r="I35" s="241"/>
      <c r="J35" s="242"/>
      <c r="K35" s="242"/>
      <c r="L35" s="243"/>
      <c r="M35" s="244"/>
      <c r="N35" s="245"/>
      <c r="O35" s="246"/>
      <c r="P35" s="247"/>
      <c r="Q35" s="248"/>
      <c r="R35" s="249"/>
      <c r="S35" s="92" t="str">
        <f>IFERROR(('VZOR VYPLNĚNÍ'!$O35+'VZOR VYPLNĚNÍ'!$R35)/'VZOR VYPLNĚNÍ'!$I35,"")</f>
        <v/>
      </c>
      <c r="T35" s="93" t="str">
        <f>IF(J35+L35=0,"",ROUND((M35+'VZOR VYPLNĚNÍ'!$P35)/(L35+J35)/12,0))</f>
        <v/>
      </c>
      <c r="U35" s="94" t="str">
        <f>IF(K35=0,"",ROUND(('VZOR VYPLNĚNÍ'!$N35+'VZOR VYPLNĚNÍ'!$Q35)/'VZOR VYPLNĚNÍ'!$K35,0))</f>
        <v/>
      </c>
      <c r="V35" s="85"/>
    </row>
    <row r="36" spans="1:22" s="114" customFormat="1" ht="27.75" customHeight="1">
      <c r="A36" s="236"/>
      <c r="B36" s="237"/>
      <c r="C36" s="238"/>
      <c r="D36" s="70" t="str">
        <f>IFERROR(VLOOKUP(C36,NM06!$A$2:$B$176,2,0),"")</f>
        <v/>
      </c>
      <c r="E36" s="239"/>
      <c r="F36" s="70" t="str">
        <f>IFERROR(VLOOKUP('VZOR VYPLNĚNÍ'!$E36,'Číselník nástrojů'!$A$2:$D$569,4,0),"")</f>
        <v/>
      </c>
      <c r="G36" s="90"/>
      <c r="H36" s="240"/>
      <c r="I36" s="241"/>
      <c r="J36" s="242"/>
      <c r="K36" s="242"/>
      <c r="L36" s="243"/>
      <c r="M36" s="244"/>
      <c r="N36" s="245"/>
      <c r="O36" s="246"/>
      <c r="P36" s="247"/>
      <c r="Q36" s="248"/>
      <c r="R36" s="249"/>
      <c r="S36" s="92" t="str">
        <f>IFERROR(('VZOR VYPLNĚNÍ'!$O36+'VZOR VYPLNĚNÍ'!$R36)/'VZOR VYPLNĚNÍ'!$I36,"")</f>
        <v/>
      </c>
      <c r="T36" s="93" t="str">
        <f>IF(J36+L36=0,"",ROUND((M36+'VZOR VYPLNĚNÍ'!$P36)/(L36+J36)/12,0))</f>
        <v/>
      </c>
      <c r="U36" s="94" t="str">
        <f>IF(K36=0,"",ROUND(('VZOR VYPLNĚNÍ'!$N36+'VZOR VYPLNĚNÍ'!$Q36)/'VZOR VYPLNĚNÍ'!$K36,0))</f>
        <v/>
      </c>
      <c r="V36" s="85"/>
    </row>
    <row r="37" spans="1:22" s="114" customFormat="1" ht="27.75" customHeight="1">
      <c r="A37" s="236"/>
      <c r="B37" s="237"/>
      <c r="C37" s="238"/>
      <c r="D37" s="70" t="str">
        <f>IFERROR(VLOOKUP(C37,NM06!$A$2:$B$176,2,0),"")</f>
        <v/>
      </c>
      <c r="E37" s="239"/>
      <c r="F37" s="70" t="str">
        <f>IFERROR(VLOOKUP('VZOR VYPLNĚNÍ'!$E37,'Číselník nástrojů'!$A$2:$D$569,4,0),"")</f>
        <v/>
      </c>
      <c r="G37" s="90"/>
      <c r="H37" s="240"/>
      <c r="I37" s="241"/>
      <c r="J37" s="242"/>
      <c r="K37" s="242"/>
      <c r="L37" s="243"/>
      <c r="M37" s="244"/>
      <c r="N37" s="245"/>
      <c r="O37" s="246"/>
      <c r="P37" s="247"/>
      <c r="Q37" s="248"/>
      <c r="R37" s="249"/>
      <c r="S37" s="92" t="str">
        <f>IFERROR(('VZOR VYPLNĚNÍ'!$O37+'VZOR VYPLNĚNÍ'!$R37)/'VZOR VYPLNĚNÍ'!$I37,"")</f>
        <v/>
      </c>
      <c r="T37" s="93" t="str">
        <f>IF(J37+L37=0,"",ROUND((M37+'VZOR VYPLNĚNÍ'!$P37)/(L37+J37)/12,0))</f>
        <v/>
      </c>
      <c r="U37" s="94" t="str">
        <f>IF(K37=0,"",ROUND(('VZOR VYPLNĚNÍ'!$N37+'VZOR VYPLNĚNÍ'!$Q37)/'VZOR VYPLNĚNÍ'!$K37,0))</f>
        <v/>
      </c>
      <c r="V37" s="85"/>
    </row>
    <row r="38" spans="1:22" s="114" customFormat="1" ht="27.75" customHeight="1">
      <c r="A38" s="236"/>
      <c r="B38" s="237"/>
      <c r="C38" s="238"/>
      <c r="D38" s="70" t="str">
        <f>IFERROR(VLOOKUP(C38,NM06!$A$2:$B$176,2,0),"")</f>
        <v/>
      </c>
      <c r="E38" s="239"/>
      <c r="F38" s="70" t="str">
        <f>IFERROR(VLOOKUP('VZOR VYPLNĚNÍ'!$E38,'Číselník nástrojů'!$A$2:$D$569,4,0),"")</f>
        <v/>
      </c>
      <c r="G38" s="90"/>
      <c r="H38" s="240"/>
      <c r="I38" s="241"/>
      <c r="J38" s="242"/>
      <c r="K38" s="242"/>
      <c r="L38" s="243"/>
      <c r="M38" s="250"/>
      <c r="N38" s="251"/>
      <c r="O38" s="252"/>
      <c r="P38" s="253"/>
      <c r="Q38" s="254"/>
      <c r="R38" s="255"/>
      <c r="S38" s="92" t="str">
        <f>IFERROR(('VZOR VYPLNĚNÍ'!$O38+'VZOR VYPLNĚNÍ'!$R38)/'VZOR VYPLNĚNÍ'!$I38,"")</f>
        <v/>
      </c>
      <c r="T38" s="93" t="str">
        <f>IF(J38+L38=0,"",ROUND((M38+'VZOR VYPLNĚNÍ'!$P38)/(L38+J38)/12,0))</f>
        <v/>
      </c>
      <c r="U38" s="94" t="str">
        <f>IF(K38=0,"",ROUND(('VZOR VYPLNĚNÍ'!$N38+'VZOR VYPLNĚNÍ'!$Q38)/'VZOR VYPLNĚNÍ'!$K38,0))</f>
        <v/>
      </c>
      <c r="V38" s="85"/>
    </row>
    <row r="39" spans="1:22" s="114" customFormat="1" ht="27.75" customHeight="1">
      <c r="A39" s="236"/>
      <c r="B39" s="237"/>
      <c r="C39" s="238"/>
      <c r="D39" s="70" t="str">
        <f>IFERROR(VLOOKUP(C39,NM06!$A$2:$B$176,2,0),"")</f>
        <v/>
      </c>
      <c r="E39" s="239"/>
      <c r="F39" s="70" t="str">
        <f>IFERROR(VLOOKUP('VZOR VYPLNĚNÍ'!$E39,'Číselník nástrojů'!$A$2:$D$569,4,0),"")</f>
        <v/>
      </c>
      <c r="G39" s="90"/>
      <c r="H39" s="240"/>
      <c r="I39" s="241"/>
      <c r="J39" s="242"/>
      <c r="K39" s="242"/>
      <c r="L39" s="243"/>
      <c r="M39" s="250"/>
      <c r="N39" s="251"/>
      <c r="O39" s="252"/>
      <c r="P39" s="253"/>
      <c r="Q39" s="254"/>
      <c r="R39" s="255"/>
      <c r="S39" s="92" t="str">
        <f>IFERROR(('VZOR VYPLNĚNÍ'!$O39+'VZOR VYPLNĚNÍ'!$R39)/'VZOR VYPLNĚNÍ'!$I39,"")</f>
        <v/>
      </c>
      <c r="T39" s="93" t="str">
        <f>IF(J39+L39=0,"",ROUND((M39+'VZOR VYPLNĚNÍ'!$P39)/(L39+J39)/12,0))</f>
        <v/>
      </c>
      <c r="U39" s="94" t="str">
        <f>IF(K39=0,"",ROUND(('VZOR VYPLNĚNÍ'!$N39+'VZOR VYPLNĚNÍ'!$Q39)/'VZOR VYPLNĚNÍ'!$K39,0))</f>
        <v/>
      </c>
      <c r="V39" s="85"/>
    </row>
    <row r="40" spans="1:22" s="114" customFormat="1" ht="27.75" customHeight="1">
      <c r="A40" s="236"/>
      <c r="B40" s="237"/>
      <c r="C40" s="238"/>
      <c r="D40" s="70" t="str">
        <f>IFERROR(VLOOKUP(C40,NM06!$A$2:$B$176,2,0),"")</f>
        <v/>
      </c>
      <c r="E40" s="239"/>
      <c r="F40" s="70" t="str">
        <f>IFERROR(VLOOKUP('VZOR VYPLNĚNÍ'!$E40,'Číselník nástrojů'!$A$2:$D$569,4,0),"")</f>
        <v/>
      </c>
      <c r="G40" s="90"/>
      <c r="H40" s="240"/>
      <c r="I40" s="241"/>
      <c r="J40" s="242"/>
      <c r="K40" s="242"/>
      <c r="L40" s="243"/>
      <c r="M40" s="250"/>
      <c r="N40" s="251"/>
      <c r="O40" s="252"/>
      <c r="P40" s="253"/>
      <c r="Q40" s="254"/>
      <c r="R40" s="255"/>
      <c r="S40" s="92" t="str">
        <f>IFERROR(('VZOR VYPLNĚNÍ'!$O40+'VZOR VYPLNĚNÍ'!$R40)/'VZOR VYPLNĚNÍ'!$I40,"")</f>
        <v/>
      </c>
      <c r="T40" s="93" t="str">
        <f>IF(J40+L40=0,"",ROUND((M40+'VZOR VYPLNĚNÍ'!$P40)/(L40+J40)/12,0))</f>
        <v/>
      </c>
      <c r="U40" s="94" t="str">
        <f>IF(K40=0,"",ROUND(('VZOR VYPLNĚNÍ'!$N40+'VZOR VYPLNĚNÍ'!$Q40)/'VZOR VYPLNĚNÍ'!$K40,0))</f>
        <v/>
      </c>
      <c r="V40" s="85"/>
    </row>
    <row r="41" spans="1:22" s="114" customFormat="1" ht="27.75" customHeight="1">
      <c r="A41" s="236"/>
      <c r="B41" s="237"/>
      <c r="C41" s="238"/>
      <c r="D41" s="70" t="str">
        <f>IFERROR(VLOOKUP(C41,NM06!$A$2:$B$176,2,0),"")</f>
        <v/>
      </c>
      <c r="E41" s="239"/>
      <c r="F41" s="70" t="str">
        <f>IFERROR(VLOOKUP('VZOR VYPLNĚNÍ'!$E41,'Číselník nástrojů'!$A$2:$D$569,4,0),"")</f>
        <v/>
      </c>
      <c r="G41" s="90"/>
      <c r="H41" s="240"/>
      <c r="I41" s="241"/>
      <c r="J41" s="242"/>
      <c r="K41" s="242"/>
      <c r="L41" s="243"/>
      <c r="M41" s="250"/>
      <c r="N41" s="251"/>
      <c r="O41" s="252"/>
      <c r="P41" s="253"/>
      <c r="Q41" s="254"/>
      <c r="R41" s="255"/>
      <c r="S41" s="92" t="str">
        <f>IFERROR(('VZOR VYPLNĚNÍ'!$O41+'VZOR VYPLNĚNÍ'!$R41)/'VZOR VYPLNĚNÍ'!$I41,"")</f>
        <v/>
      </c>
      <c r="T41" s="93" t="str">
        <f>IF(J41+L41=0,"",ROUND((M41+'VZOR VYPLNĚNÍ'!$P41)/(L41+J41)/12,0))</f>
        <v/>
      </c>
      <c r="U41" s="94" t="str">
        <f>IF(K41=0,"",ROUND(('VZOR VYPLNĚNÍ'!$N41+'VZOR VYPLNĚNÍ'!$Q41)/'VZOR VYPLNĚNÍ'!$K41,0))</f>
        <v/>
      </c>
      <c r="V41" s="85"/>
    </row>
    <row r="42" spans="1:22" s="114" customFormat="1" ht="27.75" customHeight="1">
      <c r="A42" s="236"/>
      <c r="B42" s="237"/>
      <c r="C42" s="238"/>
      <c r="D42" s="70" t="str">
        <f>IFERROR(VLOOKUP(C42,NM06!$A$2:$B$176,2,0),"")</f>
        <v/>
      </c>
      <c r="E42" s="239"/>
      <c r="F42" s="70" t="str">
        <f>IFERROR(VLOOKUP('VZOR VYPLNĚNÍ'!$E42,'Číselník nástrojů'!$A$2:$D$569,4,0),"")</f>
        <v/>
      </c>
      <c r="G42" s="90"/>
      <c r="H42" s="240"/>
      <c r="I42" s="241"/>
      <c r="J42" s="242"/>
      <c r="K42" s="242"/>
      <c r="L42" s="243"/>
      <c r="M42" s="250"/>
      <c r="N42" s="251"/>
      <c r="O42" s="252"/>
      <c r="P42" s="253"/>
      <c r="Q42" s="254"/>
      <c r="R42" s="255"/>
      <c r="S42" s="92" t="str">
        <f>IFERROR(('VZOR VYPLNĚNÍ'!$O42+'VZOR VYPLNĚNÍ'!$R42)/'VZOR VYPLNĚNÍ'!$I42,"")</f>
        <v/>
      </c>
      <c r="T42" s="93" t="str">
        <f>IF(J42+L42=0,"",ROUND((M42+'VZOR VYPLNĚNÍ'!$P42)/(L42+J42)/12,0))</f>
        <v/>
      </c>
      <c r="U42" s="94" t="str">
        <f>IF(K42=0,"",ROUND(('VZOR VYPLNĚNÍ'!$N42+'VZOR VYPLNĚNÍ'!$Q42)/'VZOR VYPLNĚNÍ'!$K42,0))</f>
        <v/>
      </c>
      <c r="V42" s="85"/>
    </row>
    <row r="43" spans="1:22" s="114" customFormat="1" ht="27.75" customHeight="1">
      <c r="A43" s="236"/>
      <c r="B43" s="237"/>
      <c r="C43" s="238"/>
      <c r="D43" s="70" t="str">
        <f>IFERROR(VLOOKUP(C43,NM06!$A$2:$B$176,2,0),"")</f>
        <v/>
      </c>
      <c r="E43" s="239"/>
      <c r="F43" s="70" t="str">
        <f>IFERROR(VLOOKUP('VZOR VYPLNĚNÍ'!$E43,'Číselník nástrojů'!$A$2:$D$569,4,0),"")</f>
        <v/>
      </c>
      <c r="G43" s="90"/>
      <c r="H43" s="240"/>
      <c r="I43" s="241"/>
      <c r="J43" s="242"/>
      <c r="K43" s="242"/>
      <c r="L43" s="243"/>
      <c r="M43" s="250"/>
      <c r="N43" s="251"/>
      <c r="O43" s="252"/>
      <c r="P43" s="253"/>
      <c r="Q43" s="254"/>
      <c r="R43" s="255"/>
      <c r="S43" s="92" t="str">
        <f>IFERROR(('VZOR VYPLNĚNÍ'!$O43+'VZOR VYPLNĚNÍ'!$R43)/'VZOR VYPLNĚNÍ'!$I43,"")</f>
        <v/>
      </c>
      <c r="T43" s="93" t="str">
        <f>IF(J43+L43=0,"",ROUND((M43+'VZOR VYPLNĚNÍ'!$P43)/(L43+J43)/12,0))</f>
        <v/>
      </c>
      <c r="U43" s="94" t="str">
        <f>IF(K43=0,"",ROUND(('VZOR VYPLNĚNÍ'!$N43+'VZOR VYPLNĚNÍ'!$Q43)/'VZOR VYPLNĚNÍ'!$K43,0))</f>
        <v/>
      </c>
      <c r="V43" s="85"/>
    </row>
    <row r="44" spans="1:22" s="114" customFormat="1" ht="27.75" customHeight="1">
      <c r="A44" s="236"/>
      <c r="B44" s="237"/>
      <c r="C44" s="238"/>
      <c r="D44" s="70" t="str">
        <f>IFERROR(VLOOKUP(C44,NM06!$A$2:$B$176,2,0),"")</f>
        <v/>
      </c>
      <c r="E44" s="239"/>
      <c r="F44" s="70" t="str">
        <f>IFERROR(VLOOKUP('VZOR VYPLNĚNÍ'!$E44,'Číselník nástrojů'!$A$2:$D$569,4,0),"")</f>
        <v/>
      </c>
      <c r="G44" s="90"/>
      <c r="H44" s="240"/>
      <c r="I44" s="241"/>
      <c r="J44" s="242"/>
      <c r="K44" s="242"/>
      <c r="L44" s="243"/>
      <c r="M44" s="250"/>
      <c r="N44" s="251"/>
      <c r="O44" s="252"/>
      <c r="P44" s="253"/>
      <c r="Q44" s="254"/>
      <c r="R44" s="255"/>
      <c r="S44" s="92" t="str">
        <f>IFERROR(('VZOR VYPLNĚNÍ'!$O44+'VZOR VYPLNĚNÍ'!$R44)/'VZOR VYPLNĚNÍ'!$I44,"")</f>
        <v/>
      </c>
      <c r="T44" s="93" t="str">
        <f>IF(J44+L44=0,"",ROUND((M44+'VZOR VYPLNĚNÍ'!$P44)/(L44+J44)/12,0))</f>
        <v/>
      </c>
      <c r="U44" s="94" t="str">
        <f>IF(K44=0,"",ROUND(('VZOR VYPLNĚNÍ'!$N44+'VZOR VYPLNĚNÍ'!$Q44)/'VZOR VYPLNĚNÍ'!$K44,0))</f>
        <v/>
      </c>
      <c r="V44" s="85"/>
    </row>
    <row r="45" spans="1:22" s="114" customFormat="1" ht="27.75" customHeight="1">
      <c r="A45" s="236"/>
      <c r="B45" s="237"/>
      <c r="C45" s="238"/>
      <c r="D45" s="70" t="str">
        <f>IFERROR(VLOOKUP(C45,NM06!$A$2:$B$176,2,0),"")</f>
        <v/>
      </c>
      <c r="E45" s="239"/>
      <c r="F45" s="70" t="str">
        <f>IFERROR(VLOOKUP('VZOR VYPLNĚNÍ'!$E45,'Číselník nástrojů'!$A$2:$D$569,4,0),"")</f>
        <v/>
      </c>
      <c r="G45" s="90"/>
      <c r="H45" s="240"/>
      <c r="I45" s="241"/>
      <c r="J45" s="242"/>
      <c r="K45" s="242"/>
      <c r="L45" s="243"/>
      <c r="M45" s="250"/>
      <c r="N45" s="251"/>
      <c r="O45" s="252"/>
      <c r="P45" s="253"/>
      <c r="Q45" s="254"/>
      <c r="R45" s="255"/>
      <c r="S45" s="92" t="str">
        <f>IFERROR(('VZOR VYPLNĚNÍ'!$O45+'VZOR VYPLNĚNÍ'!$R45)/'VZOR VYPLNĚNÍ'!$I45,"")</f>
        <v/>
      </c>
      <c r="T45" s="93" t="str">
        <f>IF(J45+L45=0,"",ROUND((M45+'VZOR VYPLNĚNÍ'!$P45)/(L45+J45)/12,0))</f>
        <v/>
      </c>
      <c r="U45" s="94" t="str">
        <f>IF(K45=0,"",ROUND(('VZOR VYPLNĚNÍ'!$N45+'VZOR VYPLNĚNÍ'!$Q45)/'VZOR VYPLNĚNÍ'!$K45,0))</f>
        <v/>
      </c>
      <c r="V45" s="85"/>
    </row>
    <row r="46" spans="1:22" s="114" customFormat="1" ht="27.75" customHeight="1">
      <c r="A46" s="236"/>
      <c r="B46" s="237"/>
      <c r="C46" s="238"/>
      <c r="D46" s="70" t="str">
        <f>IFERROR(VLOOKUP(C46,NM06!$A$2:$B$176,2,0),"")</f>
        <v/>
      </c>
      <c r="E46" s="239"/>
      <c r="F46" s="70" t="str">
        <f>IFERROR(VLOOKUP('VZOR VYPLNĚNÍ'!$E46,'Číselník nástrojů'!$A$2:$D$569,4,0),"")</f>
        <v/>
      </c>
      <c r="G46" s="90"/>
      <c r="H46" s="240"/>
      <c r="I46" s="241"/>
      <c r="J46" s="242"/>
      <c r="K46" s="242"/>
      <c r="L46" s="243"/>
      <c r="M46" s="250"/>
      <c r="N46" s="251"/>
      <c r="O46" s="252"/>
      <c r="P46" s="253"/>
      <c r="Q46" s="254"/>
      <c r="R46" s="255"/>
      <c r="S46" s="92" t="str">
        <f>IFERROR(('VZOR VYPLNĚNÍ'!$O46+'VZOR VYPLNĚNÍ'!$R46)/'VZOR VYPLNĚNÍ'!$I46,"")</f>
        <v/>
      </c>
      <c r="T46" s="93" t="str">
        <f>IF(J46+L46=0,"",ROUND((M46+'VZOR VYPLNĚNÍ'!$P46)/(L46+J46)/12,0))</f>
        <v/>
      </c>
      <c r="U46" s="94" t="str">
        <f>IF(K46=0,"",ROUND(('VZOR VYPLNĚNÍ'!$N46+'VZOR VYPLNĚNÍ'!$Q46)/'VZOR VYPLNĚNÍ'!$K46,0))</f>
        <v/>
      </c>
      <c r="V46" s="85"/>
    </row>
    <row r="47" spans="1:22" s="114" customFormat="1" ht="27.75" customHeight="1">
      <c r="A47" s="236"/>
      <c r="B47" s="237"/>
      <c r="C47" s="238"/>
      <c r="D47" s="70" t="str">
        <f>IFERROR(VLOOKUP(C47,NM06!$A$2:$B$176,2,0),"")</f>
        <v/>
      </c>
      <c r="E47" s="239"/>
      <c r="F47" s="70" t="str">
        <f>IFERROR(VLOOKUP('VZOR VYPLNĚNÍ'!$E47,'Číselník nástrojů'!$A$2:$D$569,4,0),"")</f>
        <v/>
      </c>
      <c r="G47" s="90"/>
      <c r="H47" s="240"/>
      <c r="I47" s="241"/>
      <c r="J47" s="242"/>
      <c r="K47" s="242"/>
      <c r="L47" s="243"/>
      <c r="M47" s="250"/>
      <c r="N47" s="251"/>
      <c r="O47" s="252"/>
      <c r="P47" s="253"/>
      <c r="Q47" s="254"/>
      <c r="R47" s="255"/>
      <c r="S47" s="92" t="str">
        <f>IFERROR(('VZOR VYPLNĚNÍ'!$O47+'VZOR VYPLNĚNÍ'!$R47)/'VZOR VYPLNĚNÍ'!$I47,"")</f>
        <v/>
      </c>
      <c r="T47" s="93" t="str">
        <f>IF(J47+L47=0,"",ROUND((M47+'VZOR VYPLNĚNÍ'!$P47)/(L47+J47)/12,0))</f>
        <v/>
      </c>
      <c r="U47" s="94" t="str">
        <f>IF(K47=0,"",ROUND(('VZOR VYPLNĚNÍ'!$N47+'VZOR VYPLNĚNÍ'!$Q47)/'VZOR VYPLNĚNÍ'!$K47,0))</f>
        <v/>
      </c>
      <c r="V47" s="85"/>
    </row>
    <row r="48" spans="1:22" s="114" customFormat="1" ht="27.75" customHeight="1">
      <c r="A48" s="236"/>
      <c r="B48" s="237"/>
      <c r="C48" s="238"/>
      <c r="D48" s="70" t="str">
        <f>IFERROR(VLOOKUP(C48,NM06!$A$2:$B$176,2,0),"")</f>
        <v/>
      </c>
      <c r="E48" s="239"/>
      <c r="F48" s="70" t="str">
        <f>IFERROR(VLOOKUP('VZOR VYPLNĚNÍ'!$E48,'Číselník nástrojů'!$A$2:$D$569,4,0),"")</f>
        <v/>
      </c>
      <c r="G48" s="90"/>
      <c r="H48" s="240"/>
      <c r="I48" s="241"/>
      <c r="J48" s="242"/>
      <c r="K48" s="242"/>
      <c r="L48" s="243"/>
      <c r="M48" s="250"/>
      <c r="N48" s="251"/>
      <c r="O48" s="252"/>
      <c r="P48" s="253"/>
      <c r="Q48" s="254"/>
      <c r="R48" s="255"/>
      <c r="S48" s="92" t="str">
        <f>IFERROR(('VZOR VYPLNĚNÍ'!$O48+'VZOR VYPLNĚNÍ'!$R48)/'VZOR VYPLNĚNÍ'!$I48,"")</f>
        <v/>
      </c>
      <c r="T48" s="93" t="str">
        <f>IF(J48+L48=0,"",ROUND((M48+'VZOR VYPLNĚNÍ'!$P48)/(L48+J48)/12,0))</f>
        <v/>
      </c>
      <c r="U48" s="94" t="str">
        <f>IF(K48=0,"",ROUND(('VZOR VYPLNĚNÍ'!$N48+'VZOR VYPLNĚNÍ'!$Q48)/'VZOR VYPLNĚNÍ'!$K48,0))</f>
        <v/>
      </c>
      <c r="V48" s="85"/>
    </row>
    <row r="49" spans="1:22" s="114" customFormat="1" ht="27.75" customHeight="1">
      <c r="A49" s="236"/>
      <c r="B49" s="237"/>
      <c r="C49" s="238"/>
      <c r="D49" s="70" t="str">
        <f>IFERROR(VLOOKUP(C49,NM06!$A$2:$B$176,2,0),"")</f>
        <v/>
      </c>
      <c r="E49" s="239"/>
      <c r="F49" s="70" t="str">
        <f>IFERROR(VLOOKUP('VZOR VYPLNĚNÍ'!$E49,'Číselník nástrojů'!$A$2:$D$569,4,0),"")</f>
        <v/>
      </c>
      <c r="G49" s="90"/>
      <c r="H49" s="240"/>
      <c r="I49" s="241"/>
      <c r="J49" s="242"/>
      <c r="K49" s="242"/>
      <c r="L49" s="243"/>
      <c r="M49" s="250"/>
      <c r="N49" s="251"/>
      <c r="O49" s="252"/>
      <c r="P49" s="253"/>
      <c r="Q49" s="254"/>
      <c r="R49" s="255"/>
      <c r="S49" s="92" t="str">
        <f>IFERROR(('VZOR VYPLNĚNÍ'!$O49+'VZOR VYPLNĚNÍ'!$R49)/'VZOR VYPLNĚNÍ'!$I49,"")</f>
        <v/>
      </c>
      <c r="T49" s="93" t="str">
        <f>IF(J49+L49=0,"",ROUND((M49+'VZOR VYPLNĚNÍ'!$P49)/(L49+J49)/12,0))</f>
        <v/>
      </c>
      <c r="U49" s="94" t="str">
        <f>IF(K49=0,"",ROUND(('VZOR VYPLNĚNÍ'!$N49+'VZOR VYPLNĚNÍ'!$Q49)/'VZOR VYPLNĚNÍ'!$K49,0))</f>
        <v/>
      </c>
      <c r="V49" s="85"/>
    </row>
    <row r="50" spans="1:22" s="114" customFormat="1" ht="27.75" customHeight="1">
      <c r="A50" s="236"/>
      <c r="B50" s="237"/>
      <c r="C50" s="238"/>
      <c r="D50" s="70" t="str">
        <f>IFERROR(VLOOKUP(C50,NM06!$A$2:$B$176,2,0),"")</f>
        <v/>
      </c>
      <c r="E50" s="239"/>
      <c r="F50" s="70" t="str">
        <f>IFERROR(VLOOKUP('VZOR VYPLNĚNÍ'!$E50,'Číselník nástrojů'!$A$2:$D$569,4,0),"")</f>
        <v/>
      </c>
      <c r="G50" s="90"/>
      <c r="H50" s="240"/>
      <c r="I50" s="241"/>
      <c r="J50" s="242"/>
      <c r="K50" s="242"/>
      <c r="L50" s="243"/>
      <c r="M50" s="250"/>
      <c r="N50" s="251"/>
      <c r="O50" s="252"/>
      <c r="P50" s="253"/>
      <c r="Q50" s="254"/>
      <c r="R50" s="255"/>
      <c r="S50" s="92" t="str">
        <f>IFERROR(('VZOR VYPLNĚNÍ'!$O50+'VZOR VYPLNĚNÍ'!$R50)/'VZOR VYPLNĚNÍ'!$I50,"")</f>
        <v/>
      </c>
      <c r="T50" s="93" t="str">
        <f>IF(J50+L50=0,"",ROUND((M50+'VZOR VYPLNĚNÍ'!$P50)/(L50+J50)/12,0))</f>
        <v/>
      </c>
      <c r="U50" s="94" t="str">
        <f>IF(K50=0,"",ROUND(('VZOR VYPLNĚNÍ'!$N50+'VZOR VYPLNĚNÍ'!$Q50)/'VZOR VYPLNĚNÍ'!$K50,0))</f>
        <v/>
      </c>
      <c r="V50" s="85"/>
    </row>
    <row r="51" spans="1:22" s="114" customFormat="1" ht="27.75" customHeight="1">
      <c r="A51" s="236"/>
      <c r="B51" s="237"/>
      <c r="C51" s="238"/>
      <c r="D51" s="70" t="str">
        <f>IFERROR(VLOOKUP(C51,NM06!$A$2:$B$176,2,0),"")</f>
        <v/>
      </c>
      <c r="E51" s="239"/>
      <c r="F51" s="70" t="str">
        <f>IFERROR(VLOOKUP('VZOR VYPLNĚNÍ'!$E51,'Číselník nástrojů'!$A$2:$D$569,4,0),"")</f>
        <v/>
      </c>
      <c r="G51" s="90"/>
      <c r="H51" s="240"/>
      <c r="I51" s="241"/>
      <c r="J51" s="242"/>
      <c r="K51" s="242"/>
      <c r="L51" s="243"/>
      <c r="M51" s="250"/>
      <c r="N51" s="251"/>
      <c r="O51" s="252"/>
      <c r="P51" s="253"/>
      <c r="Q51" s="254"/>
      <c r="R51" s="255"/>
      <c r="S51" s="92" t="str">
        <f>IFERROR(('VZOR VYPLNĚNÍ'!$O51+'VZOR VYPLNĚNÍ'!$R51)/'VZOR VYPLNĚNÍ'!$I51,"")</f>
        <v/>
      </c>
      <c r="T51" s="93" t="str">
        <f>IF(J51+L51=0,"",ROUND((M51+'VZOR VYPLNĚNÍ'!$P51)/(L51+J51)/12,0))</f>
        <v/>
      </c>
      <c r="U51" s="94" t="str">
        <f>IF(K51=0,"",ROUND(('VZOR VYPLNĚNÍ'!$N51+'VZOR VYPLNĚNÍ'!$Q51)/'VZOR VYPLNĚNÍ'!$K51,0))</f>
        <v/>
      </c>
      <c r="V51" s="85"/>
    </row>
    <row r="52" spans="1:22" s="114" customFormat="1" ht="27.75" customHeight="1">
      <c r="A52" s="236"/>
      <c r="B52" s="237"/>
      <c r="C52" s="238"/>
      <c r="D52" s="70" t="str">
        <f>IFERROR(VLOOKUP(C52,NM06!$A$2:$B$176,2,0),"")</f>
        <v/>
      </c>
      <c r="E52" s="239"/>
      <c r="F52" s="70" t="str">
        <f>IFERROR(VLOOKUP('VZOR VYPLNĚNÍ'!$E52,'Číselník nástrojů'!$A$2:$D$569,4,0),"")</f>
        <v/>
      </c>
      <c r="G52" s="90"/>
      <c r="H52" s="240"/>
      <c r="I52" s="241"/>
      <c r="J52" s="242"/>
      <c r="K52" s="242"/>
      <c r="L52" s="243"/>
      <c r="M52" s="250"/>
      <c r="N52" s="251"/>
      <c r="O52" s="252"/>
      <c r="P52" s="253"/>
      <c r="Q52" s="254"/>
      <c r="R52" s="255"/>
      <c r="S52" s="92" t="str">
        <f>IFERROR(('VZOR VYPLNĚNÍ'!$O52+'VZOR VYPLNĚNÍ'!$R52)/'VZOR VYPLNĚNÍ'!$I52,"")</f>
        <v/>
      </c>
      <c r="T52" s="93" t="str">
        <f>IF(J52+L52=0,"",ROUND((M52+'VZOR VYPLNĚNÍ'!$P52)/(L52+J52)/12,0))</f>
        <v/>
      </c>
      <c r="U52" s="94" t="str">
        <f>IF(K52=0,"",ROUND(('VZOR VYPLNĚNÍ'!$N52+'VZOR VYPLNĚNÍ'!$Q52)/'VZOR VYPLNĚNÍ'!$K52,0))</f>
        <v/>
      </c>
      <c r="V52" s="85"/>
    </row>
    <row r="53" spans="1:22" s="114" customFormat="1" ht="27.75" customHeight="1">
      <c r="A53" s="236"/>
      <c r="B53" s="237"/>
      <c r="C53" s="238"/>
      <c r="D53" s="70" t="str">
        <f>IFERROR(VLOOKUP(C53,NM06!$A$2:$B$176,2,0),"")</f>
        <v/>
      </c>
      <c r="E53" s="239"/>
      <c r="F53" s="70" t="str">
        <f>IFERROR(VLOOKUP('VZOR VYPLNĚNÍ'!$E53,'Číselník nástrojů'!$A$2:$D$569,4,0),"")</f>
        <v/>
      </c>
      <c r="G53" s="90"/>
      <c r="H53" s="240"/>
      <c r="I53" s="241"/>
      <c r="J53" s="242"/>
      <c r="K53" s="242"/>
      <c r="L53" s="243"/>
      <c r="M53" s="250"/>
      <c r="N53" s="251"/>
      <c r="O53" s="252"/>
      <c r="P53" s="253"/>
      <c r="Q53" s="254"/>
      <c r="R53" s="255"/>
      <c r="S53" s="92" t="str">
        <f>IFERROR(('VZOR VYPLNĚNÍ'!$O53+'VZOR VYPLNĚNÍ'!$R53)/'VZOR VYPLNĚNÍ'!$I53,"")</f>
        <v/>
      </c>
      <c r="T53" s="93" t="str">
        <f>IF(J53+L53=0,"",ROUND((M53+'VZOR VYPLNĚNÍ'!$P53)/(L53+J53)/12,0))</f>
        <v/>
      </c>
      <c r="U53" s="94" t="str">
        <f>IF(K53=0,"",ROUND(('VZOR VYPLNĚNÍ'!$N53+'VZOR VYPLNĚNÍ'!$Q53)/'VZOR VYPLNĚNÍ'!$K53,0))</f>
        <v/>
      </c>
      <c r="V53" s="85"/>
    </row>
    <row r="54" spans="1:22" s="114" customFormat="1" ht="27.75" customHeight="1">
      <c r="A54" s="236"/>
      <c r="B54" s="237"/>
      <c r="C54" s="238"/>
      <c r="D54" s="70" t="str">
        <f>IFERROR(VLOOKUP(C54,NM06!$A$2:$B$176,2,0),"")</f>
        <v/>
      </c>
      <c r="E54" s="239"/>
      <c r="F54" s="70" t="str">
        <f>IFERROR(VLOOKUP('VZOR VYPLNĚNÍ'!$E54,'Číselník nástrojů'!$A$2:$D$569,4,0),"")</f>
        <v/>
      </c>
      <c r="G54" s="90"/>
      <c r="H54" s="240"/>
      <c r="I54" s="241"/>
      <c r="J54" s="242"/>
      <c r="K54" s="242"/>
      <c r="L54" s="243"/>
      <c r="M54" s="250"/>
      <c r="N54" s="251"/>
      <c r="O54" s="252"/>
      <c r="P54" s="253"/>
      <c r="Q54" s="254"/>
      <c r="R54" s="255"/>
      <c r="S54" s="92" t="str">
        <f>IFERROR(('VZOR VYPLNĚNÍ'!$O54+'VZOR VYPLNĚNÍ'!$R54)/'VZOR VYPLNĚNÍ'!$I54,"")</f>
        <v/>
      </c>
      <c r="T54" s="93" t="str">
        <f>IF(J54+L54=0,"",ROUND((M54+'VZOR VYPLNĚNÍ'!$P54)/(L54+J54)/12,0))</f>
        <v/>
      </c>
      <c r="U54" s="94" t="str">
        <f>IF(K54=0,"",ROUND(('VZOR VYPLNĚNÍ'!$N54+'VZOR VYPLNĚNÍ'!$Q54)/'VZOR VYPLNĚNÍ'!$K54,0))</f>
        <v/>
      </c>
      <c r="V54" s="85"/>
    </row>
    <row r="55" spans="1:22" s="114" customFormat="1" ht="27.75" customHeight="1">
      <c r="A55" s="236"/>
      <c r="B55" s="237"/>
      <c r="C55" s="238"/>
      <c r="D55" s="70" t="str">
        <f>IFERROR(VLOOKUP(C55,NM06!$A$2:$B$176,2,0),"")</f>
        <v/>
      </c>
      <c r="E55" s="239"/>
      <c r="F55" s="70" t="str">
        <f>IFERROR(VLOOKUP('VZOR VYPLNĚNÍ'!$E55,'Číselník nástrojů'!$A$2:$D$569,4,0),"")</f>
        <v/>
      </c>
      <c r="G55" s="90"/>
      <c r="H55" s="240"/>
      <c r="I55" s="241"/>
      <c r="J55" s="242"/>
      <c r="K55" s="242"/>
      <c r="L55" s="243"/>
      <c r="M55" s="250"/>
      <c r="N55" s="251"/>
      <c r="O55" s="252"/>
      <c r="P55" s="253"/>
      <c r="Q55" s="254"/>
      <c r="R55" s="255"/>
      <c r="S55" s="92" t="str">
        <f>IFERROR(('VZOR VYPLNĚNÍ'!$O55+'VZOR VYPLNĚNÍ'!$R55)/'VZOR VYPLNĚNÍ'!$I55,"")</f>
        <v/>
      </c>
      <c r="T55" s="93" t="str">
        <f>IF(J55+L55=0,"",ROUND((M55+'VZOR VYPLNĚNÍ'!$P55)/(L55+J55)/12,0))</f>
        <v/>
      </c>
      <c r="U55" s="94" t="str">
        <f>IF(K55=0,"",ROUND(('VZOR VYPLNĚNÍ'!$N55+'VZOR VYPLNĚNÍ'!$Q55)/'VZOR VYPLNĚNÍ'!$K55,0))</f>
        <v/>
      </c>
      <c r="V55" s="85"/>
    </row>
    <row r="56" spans="1:22" s="114" customFormat="1" ht="27.75" customHeight="1">
      <c r="A56" s="236"/>
      <c r="B56" s="237"/>
      <c r="C56" s="238"/>
      <c r="D56" s="70" t="str">
        <f>IFERROR(VLOOKUP(C56,NM06!$A$2:$B$176,2,0),"")</f>
        <v/>
      </c>
      <c r="E56" s="239"/>
      <c r="F56" s="70" t="str">
        <f>IFERROR(VLOOKUP('VZOR VYPLNĚNÍ'!$E56,'Číselník nástrojů'!$A$2:$D$569,4,0),"")</f>
        <v/>
      </c>
      <c r="G56" s="90"/>
      <c r="H56" s="240"/>
      <c r="I56" s="241"/>
      <c r="J56" s="242"/>
      <c r="K56" s="242"/>
      <c r="L56" s="243"/>
      <c r="M56" s="250"/>
      <c r="N56" s="251"/>
      <c r="O56" s="252"/>
      <c r="P56" s="253"/>
      <c r="Q56" s="254"/>
      <c r="R56" s="255"/>
      <c r="S56" s="92" t="str">
        <f>IFERROR(('VZOR VYPLNĚNÍ'!$O56+'VZOR VYPLNĚNÍ'!$R56)/'VZOR VYPLNĚNÍ'!$I56,"")</f>
        <v/>
      </c>
      <c r="T56" s="93" t="str">
        <f>IF(J56+L56=0,"",ROUND((M56+'VZOR VYPLNĚNÍ'!$P56)/(L56+J56)/12,0))</f>
        <v/>
      </c>
      <c r="U56" s="94" t="str">
        <f>IF(K56=0,"",ROUND(('VZOR VYPLNĚNÍ'!$N56+'VZOR VYPLNĚNÍ'!$Q56)/'VZOR VYPLNĚNÍ'!$K56,0))</f>
        <v/>
      </c>
      <c r="V56" s="85"/>
    </row>
    <row r="57" spans="1:22" s="114" customFormat="1" ht="27.75" customHeight="1">
      <c r="A57" s="236"/>
      <c r="B57" s="237"/>
      <c r="C57" s="238"/>
      <c r="D57" s="70" t="str">
        <f>IFERROR(VLOOKUP(C57,NM06!$A$2:$B$176,2,0),"")</f>
        <v/>
      </c>
      <c r="E57" s="239"/>
      <c r="F57" s="70" t="str">
        <f>IFERROR(VLOOKUP('VZOR VYPLNĚNÍ'!$E57,'Číselník nástrojů'!$A$2:$D$569,4,0),"")</f>
        <v/>
      </c>
      <c r="G57" s="90"/>
      <c r="H57" s="240"/>
      <c r="I57" s="241"/>
      <c r="J57" s="242"/>
      <c r="K57" s="242"/>
      <c r="L57" s="243"/>
      <c r="M57" s="250"/>
      <c r="N57" s="251"/>
      <c r="O57" s="252"/>
      <c r="P57" s="253"/>
      <c r="Q57" s="254"/>
      <c r="R57" s="255"/>
      <c r="S57" s="92" t="str">
        <f>IFERROR(('VZOR VYPLNĚNÍ'!$O57+'VZOR VYPLNĚNÍ'!$R57)/'VZOR VYPLNĚNÍ'!$I57,"")</f>
        <v/>
      </c>
      <c r="T57" s="93" t="str">
        <f>IF(J57+L57=0,"",ROUND((M57+'VZOR VYPLNĚNÍ'!$P57)/(L57+J57)/12,0))</f>
        <v/>
      </c>
      <c r="U57" s="94" t="str">
        <f>IF(K57=0,"",ROUND(('VZOR VYPLNĚNÍ'!$N57+'VZOR VYPLNĚNÍ'!$Q57)/'VZOR VYPLNĚNÍ'!$K57,0))</f>
        <v/>
      </c>
      <c r="V57" s="85"/>
    </row>
    <row r="58" spans="1:22" s="114" customFormat="1" ht="27.75" customHeight="1">
      <c r="A58" s="236"/>
      <c r="B58" s="237"/>
      <c r="C58" s="238"/>
      <c r="D58" s="70" t="str">
        <f>IFERROR(VLOOKUP(C58,NM06!$A$2:$B$176,2,0),"")</f>
        <v/>
      </c>
      <c r="E58" s="239"/>
      <c r="F58" s="70" t="str">
        <f>IFERROR(VLOOKUP('VZOR VYPLNĚNÍ'!$E58,'Číselník nástrojů'!$A$2:$D$569,4,0),"")</f>
        <v/>
      </c>
      <c r="G58" s="90"/>
      <c r="H58" s="240"/>
      <c r="I58" s="241"/>
      <c r="J58" s="242"/>
      <c r="K58" s="242"/>
      <c r="L58" s="243"/>
      <c r="M58" s="250"/>
      <c r="N58" s="251"/>
      <c r="O58" s="252"/>
      <c r="P58" s="253"/>
      <c r="Q58" s="254"/>
      <c r="R58" s="255"/>
      <c r="S58" s="92" t="str">
        <f>IFERROR(('VZOR VYPLNĚNÍ'!$O58+'VZOR VYPLNĚNÍ'!$R58)/'VZOR VYPLNĚNÍ'!$I58,"")</f>
        <v/>
      </c>
      <c r="T58" s="93" t="str">
        <f>IF(J58+L58=0,"",ROUND((M58+'VZOR VYPLNĚNÍ'!$P58)/(L58+J58)/12,0))</f>
        <v/>
      </c>
      <c r="U58" s="94" t="str">
        <f>IF(K58=0,"",ROUND(('VZOR VYPLNĚNÍ'!$N58+'VZOR VYPLNĚNÍ'!$Q58)/'VZOR VYPLNĚNÍ'!$K58,0))</f>
        <v/>
      </c>
      <c r="V58" s="85"/>
    </row>
    <row r="59" spans="1:22" s="114" customFormat="1" ht="27.75" customHeight="1">
      <c r="A59" s="236"/>
      <c r="B59" s="237"/>
      <c r="C59" s="238"/>
      <c r="D59" s="70" t="str">
        <f>IFERROR(VLOOKUP(C59,NM06!$A$2:$B$176,2,0),"")</f>
        <v/>
      </c>
      <c r="E59" s="239"/>
      <c r="F59" s="70" t="str">
        <f>IFERROR(VLOOKUP('VZOR VYPLNĚNÍ'!$E59,'Číselník nástrojů'!$A$2:$D$569,4,0),"")</f>
        <v/>
      </c>
      <c r="G59" s="90"/>
      <c r="H59" s="240"/>
      <c r="I59" s="241"/>
      <c r="J59" s="242"/>
      <c r="K59" s="242"/>
      <c r="L59" s="243"/>
      <c r="M59" s="250"/>
      <c r="N59" s="251"/>
      <c r="O59" s="252"/>
      <c r="P59" s="253"/>
      <c r="Q59" s="254"/>
      <c r="R59" s="255"/>
      <c r="S59" s="92" t="str">
        <f>IFERROR(('VZOR VYPLNĚNÍ'!$O59+'VZOR VYPLNĚNÍ'!$R59)/'VZOR VYPLNĚNÍ'!$I59,"")</f>
        <v/>
      </c>
      <c r="T59" s="93" t="str">
        <f>IF(J59+L59=0,"",ROUND((M59+'VZOR VYPLNĚNÍ'!$P59)/(L59+J59)/12,0))</f>
        <v/>
      </c>
      <c r="U59" s="94" t="str">
        <f>IF(K59=0,"",ROUND(('VZOR VYPLNĚNÍ'!$N59+'VZOR VYPLNĚNÍ'!$Q59)/'VZOR VYPLNĚNÍ'!$K59,0))</f>
        <v/>
      </c>
      <c r="V59" s="85"/>
    </row>
    <row r="60" spans="1:22" s="114" customFormat="1" ht="27.75" customHeight="1">
      <c r="A60" s="236"/>
      <c r="B60" s="237"/>
      <c r="C60" s="238"/>
      <c r="D60" s="70" t="str">
        <f>IFERROR(VLOOKUP(C60,NM06!$A$2:$B$176,2,0),"")</f>
        <v/>
      </c>
      <c r="E60" s="239"/>
      <c r="F60" s="70" t="str">
        <f>IFERROR(VLOOKUP('VZOR VYPLNĚNÍ'!$E60,'Číselník nástrojů'!$A$2:$D$569,4,0),"")</f>
        <v/>
      </c>
      <c r="G60" s="90"/>
      <c r="H60" s="240"/>
      <c r="I60" s="241"/>
      <c r="J60" s="242"/>
      <c r="K60" s="242"/>
      <c r="L60" s="243"/>
      <c r="M60" s="250"/>
      <c r="N60" s="251"/>
      <c r="O60" s="252"/>
      <c r="P60" s="253"/>
      <c r="Q60" s="254"/>
      <c r="R60" s="255"/>
      <c r="S60" s="92" t="str">
        <f>IFERROR(('VZOR VYPLNĚNÍ'!$O60+'VZOR VYPLNĚNÍ'!$R60)/'VZOR VYPLNĚNÍ'!$I60,"")</f>
        <v/>
      </c>
      <c r="T60" s="93" t="str">
        <f>IF(J60+L60=0,"",ROUND((M60+'VZOR VYPLNĚNÍ'!$P60)/(L60+J60)/12,0))</f>
        <v/>
      </c>
      <c r="U60" s="94" t="str">
        <f>IF(K60=0,"",ROUND(('VZOR VYPLNĚNÍ'!$N60+'VZOR VYPLNĚNÍ'!$Q60)/'VZOR VYPLNĚNÍ'!$K60,0))</f>
        <v/>
      </c>
      <c r="V60" s="85"/>
    </row>
    <row r="61" spans="1:22" s="114" customFormat="1" ht="27.75" customHeight="1">
      <c r="A61" s="236"/>
      <c r="B61" s="237"/>
      <c r="C61" s="238"/>
      <c r="D61" s="70" t="str">
        <f>IFERROR(VLOOKUP(C61,NM06!$A$2:$B$176,2,0),"")</f>
        <v/>
      </c>
      <c r="E61" s="239"/>
      <c r="F61" s="70" t="str">
        <f>IFERROR(VLOOKUP('VZOR VYPLNĚNÍ'!$E61,'Číselník nástrojů'!$A$2:$D$569,4,0),"")</f>
        <v/>
      </c>
      <c r="G61" s="90"/>
      <c r="H61" s="240"/>
      <c r="I61" s="241"/>
      <c r="J61" s="242"/>
      <c r="K61" s="242"/>
      <c r="L61" s="243"/>
      <c r="M61" s="250"/>
      <c r="N61" s="251"/>
      <c r="O61" s="252"/>
      <c r="P61" s="253"/>
      <c r="Q61" s="254"/>
      <c r="R61" s="255"/>
      <c r="S61" s="92" t="str">
        <f>IFERROR(('VZOR VYPLNĚNÍ'!$O61+'VZOR VYPLNĚNÍ'!$R61)/'VZOR VYPLNĚNÍ'!$I61,"")</f>
        <v/>
      </c>
      <c r="T61" s="93" t="str">
        <f>IF(J61+L61=0,"",ROUND((M61+'VZOR VYPLNĚNÍ'!$P61)/(L61+J61)/12,0))</f>
        <v/>
      </c>
      <c r="U61" s="94" t="str">
        <f>IF(K61=0,"",ROUND(('VZOR VYPLNĚNÍ'!$N61+'VZOR VYPLNĚNÍ'!$Q61)/'VZOR VYPLNĚNÍ'!$K61,0))</f>
        <v/>
      </c>
      <c r="V61" s="85"/>
    </row>
    <row r="62" spans="1:22" s="114" customFormat="1" ht="27.75" customHeight="1">
      <c r="A62" s="236"/>
      <c r="B62" s="237"/>
      <c r="C62" s="238"/>
      <c r="D62" s="70" t="str">
        <f>IFERROR(VLOOKUP(C62,NM06!$A$2:$B$176,2,0),"")</f>
        <v/>
      </c>
      <c r="E62" s="239"/>
      <c r="F62" s="70" t="str">
        <f>IFERROR(VLOOKUP('VZOR VYPLNĚNÍ'!$E62,'Číselník nástrojů'!$A$2:$D$569,4,0),"")</f>
        <v/>
      </c>
      <c r="G62" s="90"/>
      <c r="H62" s="240"/>
      <c r="I62" s="241"/>
      <c r="J62" s="242"/>
      <c r="K62" s="242"/>
      <c r="L62" s="243"/>
      <c r="M62" s="250"/>
      <c r="N62" s="251"/>
      <c r="O62" s="252"/>
      <c r="P62" s="253"/>
      <c r="Q62" s="254"/>
      <c r="R62" s="255"/>
      <c r="S62" s="92" t="str">
        <f>IFERROR(('VZOR VYPLNĚNÍ'!$O62+'VZOR VYPLNĚNÍ'!$R62)/'VZOR VYPLNĚNÍ'!$I62,"")</f>
        <v/>
      </c>
      <c r="T62" s="93" t="str">
        <f>IF(J62+L62=0,"",ROUND((M62+'VZOR VYPLNĚNÍ'!$P62)/(L62+J62)/12,0))</f>
        <v/>
      </c>
      <c r="U62" s="94" t="str">
        <f>IF(K62=0,"",ROUND(('VZOR VYPLNĚNÍ'!$N62+'VZOR VYPLNĚNÍ'!$Q62)/'VZOR VYPLNĚNÍ'!$K62,0))</f>
        <v/>
      </c>
      <c r="V62" s="85"/>
    </row>
    <row r="63" spans="1:22" s="114" customFormat="1" ht="27.75" customHeight="1">
      <c r="A63" s="236"/>
      <c r="B63" s="237"/>
      <c r="C63" s="238"/>
      <c r="D63" s="70" t="str">
        <f>IFERROR(VLOOKUP(C63,NM06!$A$2:$B$176,2,0),"")</f>
        <v/>
      </c>
      <c r="E63" s="239"/>
      <c r="F63" s="70" t="str">
        <f>IFERROR(VLOOKUP('VZOR VYPLNĚNÍ'!$E63,'Číselník nástrojů'!$A$2:$D$569,4,0),"")</f>
        <v/>
      </c>
      <c r="G63" s="90"/>
      <c r="H63" s="240"/>
      <c r="I63" s="241"/>
      <c r="J63" s="242"/>
      <c r="K63" s="242"/>
      <c r="L63" s="243"/>
      <c r="M63" s="250"/>
      <c r="N63" s="251"/>
      <c r="O63" s="252"/>
      <c r="P63" s="253"/>
      <c r="Q63" s="254"/>
      <c r="R63" s="255"/>
      <c r="S63" s="92" t="str">
        <f>IFERROR(('VZOR VYPLNĚNÍ'!$O63+'VZOR VYPLNĚNÍ'!$R63)/'VZOR VYPLNĚNÍ'!$I63,"")</f>
        <v/>
      </c>
      <c r="T63" s="93" t="str">
        <f>IF(J63+L63=0,"",ROUND((M63+'VZOR VYPLNĚNÍ'!$P63)/(L63+J63)/12,0))</f>
        <v/>
      </c>
      <c r="U63" s="94" t="str">
        <f>IF(K63=0,"",ROUND(('VZOR VYPLNĚNÍ'!$N63+'VZOR VYPLNĚNÍ'!$Q63)/'VZOR VYPLNĚNÍ'!$K63,0))</f>
        <v/>
      </c>
      <c r="V63" s="85"/>
    </row>
    <row r="64" spans="1:22" s="114" customFormat="1" ht="27.75" customHeight="1">
      <c r="A64" s="236"/>
      <c r="B64" s="237"/>
      <c r="C64" s="238"/>
      <c r="D64" s="70" t="str">
        <f>IFERROR(VLOOKUP(C64,NM06!$A$2:$B$176,2,0),"")</f>
        <v/>
      </c>
      <c r="E64" s="239"/>
      <c r="F64" s="70" t="str">
        <f>IFERROR(VLOOKUP('VZOR VYPLNĚNÍ'!$E64,'Číselník nástrojů'!$A$2:$D$569,4,0),"")</f>
        <v/>
      </c>
      <c r="G64" s="90"/>
      <c r="H64" s="240"/>
      <c r="I64" s="241"/>
      <c r="J64" s="242"/>
      <c r="K64" s="242"/>
      <c r="L64" s="243"/>
      <c r="M64" s="250"/>
      <c r="N64" s="251"/>
      <c r="O64" s="252"/>
      <c r="P64" s="253"/>
      <c r="Q64" s="254"/>
      <c r="R64" s="255"/>
      <c r="S64" s="92" t="str">
        <f>IFERROR(('VZOR VYPLNĚNÍ'!$O64+'VZOR VYPLNĚNÍ'!$R64)/'VZOR VYPLNĚNÍ'!$I64,"")</f>
        <v/>
      </c>
      <c r="T64" s="93" t="str">
        <f>IF(J64+L64=0,"",ROUND((M64+'VZOR VYPLNĚNÍ'!$P64)/(L64+J64)/12,0))</f>
        <v/>
      </c>
      <c r="U64" s="94" t="str">
        <f>IF(K64=0,"",ROUND(('VZOR VYPLNĚNÍ'!$N64+'VZOR VYPLNĚNÍ'!$Q64)/'VZOR VYPLNĚNÍ'!$K64,0))</f>
        <v/>
      </c>
      <c r="V64" s="85"/>
    </row>
    <row r="65" spans="1:22" s="114" customFormat="1" ht="27.75" customHeight="1">
      <c r="A65" s="236"/>
      <c r="B65" s="237"/>
      <c r="C65" s="238"/>
      <c r="D65" s="70" t="str">
        <f>IFERROR(VLOOKUP(C65,NM06!$A$2:$B$176,2,0),"")</f>
        <v/>
      </c>
      <c r="E65" s="239"/>
      <c r="F65" s="70" t="str">
        <f>IFERROR(VLOOKUP('VZOR VYPLNĚNÍ'!$E65,'Číselník nástrojů'!$A$2:$D$569,4,0),"")</f>
        <v/>
      </c>
      <c r="G65" s="90"/>
      <c r="H65" s="240"/>
      <c r="I65" s="241"/>
      <c r="J65" s="242"/>
      <c r="K65" s="242"/>
      <c r="L65" s="243"/>
      <c r="M65" s="250"/>
      <c r="N65" s="251"/>
      <c r="O65" s="252"/>
      <c r="P65" s="253"/>
      <c r="Q65" s="254"/>
      <c r="R65" s="255"/>
      <c r="S65" s="92" t="str">
        <f>IFERROR(('VZOR VYPLNĚNÍ'!$O65+'VZOR VYPLNĚNÍ'!$R65)/'VZOR VYPLNĚNÍ'!$I65,"")</f>
        <v/>
      </c>
      <c r="T65" s="93" t="str">
        <f>IF(J65+L65=0,"",ROUND((M65+'VZOR VYPLNĚNÍ'!$P65)/(L65+J65)/12,0))</f>
        <v/>
      </c>
      <c r="U65" s="94" t="str">
        <f>IF(K65=0,"",ROUND(('VZOR VYPLNĚNÍ'!$N65+'VZOR VYPLNĚNÍ'!$Q65)/'VZOR VYPLNĚNÍ'!$K65,0))</f>
        <v/>
      </c>
      <c r="V65" s="85"/>
    </row>
    <row r="66" spans="1:22" s="114" customFormat="1" ht="27.75" customHeight="1">
      <c r="A66" s="236"/>
      <c r="B66" s="237"/>
      <c r="C66" s="238"/>
      <c r="D66" s="70" t="str">
        <f>IFERROR(VLOOKUP(C66,NM06!$A$2:$B$176,2,0),"")</f>
        <v/>
      </c>
      <c r="E66" s="239"/>
      <c r="F66" s="70" t="str">
        <f>IFERROR(VLOOKUP('VZOR VYPLNĚNÍ'!$E66,'Číselník nástrojů'!$A$2:$D$569,4,0),"")</f>
        <v/>
      </c>
      <c r="G66" s="90"/>
      <c r="H66" s="240"/>
      <c r="I66" s="241"/>
      <c r="J66" s="242"/>
      <c r="K66" s="242"/>
      <c r="L66" s="243"/>
      <c r="M66" s="250"/>
      <c r="N66" s="251"/>
      <c r="O66" s="252"/>
      <c r="P66" s="253"/>
      <c r="Q66" s="254"/>
      <c r="R66" s="255"/>
      <c r="S66" s="92" t="str">
        <f>IFERROR(('VZOR VYPLNĚNÍ'!$O66+'VZOR VYPLNĚNÍ'!$R66)/'VZOR VYPLNĚNÍ'!$I66,"")</f>
        <v/>
      </c>
      <c r="T66" s="93" t="str">
        <f>IF(J66+L66=0,"",ROUND((M66+'VZOR VYPLNĚNÍ'!$P66)/(L66+J66)/12,0))</f>
        <v/>
      </c>
      <c r="U66" s="94" t="str">
        <f>IF(K66=0,"",ROUND(('VZOR VYPLNĚNÍ'!$N66+'VZOR VYPLNĚNÍ'!$Q66)/'VZOR VYPLNĚNÍ'!$K66,0))</f>
        <v/>
      </c>
      <c r="V66" s="85"/>
    </row>
    <row r="67" spans="1:22" s="114" customFormat="1" ht="27.75" customHeight="1">
      <c r="A67" s="236"/>
      <c r="B67" s="237"/>
      <c r="C67" s="238"/>
      <c r="D67" s="70" t="str">
        <f>IFERROR(VLOOKUP(C67,NM06!$A$2:$B$176,2,0),"")</f>
        <v/>
      </c>
      <c r="E67" s="239"/>
      <c r="F67" s="70" t="str">
        <f>IFERROR(VLOOKUP('VZOR VYPLNĚNÍ'!$E67,'Číselník nástrojů'!$A$2:$D$569,4,0),"")</f>
        <v/>
      </c>
      <c r="G67" s="90"/>
      <c r="H67" s="240"/>
      <c r="I67" s="241"/>
      <c r="J67" s="242"/>
      <c r="K67" s="242"/>
      <c r="L67" s="243"/>
      <c r="M67" s="250"/>
      <c r="N67" s="251"/>
      <c r="O67" s="252"/>
      <c r="P67" s="253"/>
      <c r="Q67" s="254"/>
      <c r="R67" s="255"/>
      <c r="S67" s="92" t="str">
        <f>IFERROR(('VZOR VYPLNĚNÍ'!$O67+'VZOR VYPLNĚNÍ'!$R67)/'VZOR VYPLNĚNÍ'!$I67,"")</f>
        <v/>
      </c>
      <c r="T67" s="93" t="str">
        <f>IF(J67+L67=0,"",ROUND((M67+'VZOR VYPLNĚNÍ'!$P67)/(L67+J67)/12,0))</f>
        <v/>
      </c>
      <c r="U67" s="94" t="str">
        <f>IF(K67=0,"",ROUND(('VZOR VYPLNĚNÍ'!$N67+'VZOR VYPLNĚNÍ'!$Q67)/'VZOR VYPLNĚNÍ'!$K67,0))</f>
        <v/>
      </c>
      <c r="V67" s="85"/>
    </row>
    <row r="68" spans="1:22" s="114" customFormat="1" ht="27.75" customHeight="1">
      <c r="A68" s="236"/>
      <c r="B68" s="237"/>
      <c r="C68" s="238"/>
      <c r="D68" s="70" t="str">
        <f>IFERROR(VLOOKUP(C68,NM06!$A$2:$B$176,2,0),"")</f>
        <v/>
      </c>
      <c r="E68" s="239"/>
      <c r="F68" s="70" t="str">
        <f>IFERROR(VLOOKUP('VZOR VYPLNĚNÍ'!$E68,'Číselník nástrojů'!$A$2:$D$569,4,0),"")</f>
        <v/>
      </c>
      <c r="G68" s="90"/>
      <c r="H68" s="240"/>
      <c r="I68" s="241"/>
      <c r="J68" s="242"/>
      <c r="K68" s="242"/>
      <c r="L68" s="243"/>
      <c r="M68" s="250"/>
      <c r="N68" s="251"/>
      <c r="O68" s="252"/>
      <c r="P68" s="253"/>
      <c r="Q68" s="254"/>
      <c r="R68" s="255"/>
      <c r="S68" s="92" t="str">
        <f>IFERROR(('VZOR VYPLNĚNÍ'!$O68+'VZOR VYPLNĚNÍ'!$R68)/'VZOR VYPLNĚNÍ'!$I68,"")</f>
        <v/>
      </c>
      <c r="T68" s="93" t="str">
        <f>IF(J68+L68=0,"",ROUND((M68+'VZOR VYPLNĚNÍ'!$P68)/(L68+J68)/12,0))</f>
        <v/>
      </c>
      <c r="U68" s="94" t="str">
        <f>IF(K68=0,"",ROUND(('VZOR VYPLNĚNÍ'!$N68+'VZOR VYPLNĚNÍ'!$Q68)/'VZOR VYPLNĚNÍ'!$K68,0))</f>
        <v/>
      </c>
      <c r="V68" s="85"/>
    </row>
    <row r="69" spans="1:22" s="114" customFormat="1" ht="27.75" customHeight="1">
      <c r="A69" s="236"/>
      <c r="B69" s="237"/>
      <c r="C69" s="238"/>
      <c r="D69" s="70" t="str">
        <f>IFERROR(VLOOKUP(C69,NM06!$A$2:$B$176,2,0),"")</f>
        <v/>
      </c>
      <c r="E69" s="239"/>
      <c r="F69" s="70" t="str">
        <f>IFERROR(VLOOKUP('VZOR VYPLNĚNÍ'!$E69,'Číselník nástrojů'!$A$2:$D$569,4,0),"")</f>
        <v/>
      </c>
      <c r="G69" s="90"/>
      <c r="H69" s="240"/>
      <c r="I69" s="241"/>
      <c r="J69" s="242"/>
      <c r="K69" s="242"/>
      <c r="L69" s="243"/>
      <c r="M69" s="250"/>
      <c r="N69" s="251"/>
      <c r="O69" s="252"/>
      <c r="P69" s="253"/>
      <c r="Q69" s="254"/>
      <c r="R69" s="255"/>
      <c r="S69" s="92" t="str">
        <f>IFERROR(('VZOR VYPLNĚNÍ'!$O69+'VZOR VYPLNĚNÍ'!$R69)/'VZOR VYPLNĚNÍ'!$I69,"")</f>
        <v/>
      </c>
      <c r="T69" s="93" t="str">
        <f>IF(J69+L69=0,"",ROUND((M69+'VZOR VYPLNĚNÍ'!$P69)/(L69+J69)/12,0))</f>
        <v/>
      </c>
      <c r="U69" s="94" t="str">
        <f>IF(K69=0,"",ROUND(('VZOR VYPLNĚNÍ'!$N69+'VZOR VYPLNĚNÍ'!$Q69)/'VZOR VYPLNĚNÍ'!$K69,0))</f>
        <v/>
      </c>
      <c r="V69" s="85"/>
    </row>
    <row r="70" spans="1:22" s="114" customFormat="1" ht="27.75" customHeight="1">
      <c r="A70" s="236"/>
      <c r="B70" s="237"/>
      <c r="C70" s="238"/>
      <c r="D70" s="70" t="str">
        <f>IFERROR(VLOOKUP(C70,NM06!$A$2:$B$176,2,0),"")</f>
        <v/>
      </c>
      <c r="E70" s="239"/>
      <c r="F70" s="70" t="str">
        <f>IFERROR(VLOOKUP('VZOR VYPLNĚNÍ'!$E70,'Číselník nástrojů'!$A$2:$D$569,4,0),"")</f>
        <v/>
      </c>
      <c r="G70" s="90"/>
      <c r="H70" s="240"/>
      <c r="I70" s="241"/>
      <c r="J70" s="242"/>
      <c r="K70" s="242"/>
      <c r="L70" s="243"/>
      <c r="M70" s="250"/>
      <c r="N70" s="251"/>
      <c r="O70" s="252"/>
      <c r="P70" s="253"/>
      <c r="Q70" s="254"/>
      <c r="R70" s="255"/>
      <c r="S70" s="92" t="str">
        <f>IFERROR(('VZOR VYPLNĚNÍ'!$O70+'VZOR VYPLNĚNÍ'!$R70)/'VZOR VYPLNĚNÍ'!$I70,"")</f>
        <v/>
      </c>
      <c r="T70" s="93" t="str">
        <f>IF(J70+L70=0,"",ROUND((M70+'VZOR VYPLNĚNÍ'!$P70)/(L70+J70)/12,0))</f>
        <v/>
      </c>
      <c r="U70" s="94" t="str">
        <f>IF(K70=0,"",ROUND(('VZOR VYPLNĚNÍ'!$N70+'VZOR VYPLNĚNÍ'!$Q70)/'VZOR VYPLNĚNÍ'!$K70,0))</f>
        <v/>
      </c>
      <c r="V70" s="85"/>
    </row>
    <row r="71" spans="1:22" s="114" customFormat="1" ht="27.75" customHeight="1">
      <c r="A71" s="236"/>
      <c r="B71" s="237"/>
      <c r="C71" s="238"/>
      <c r="D71" s="70" t="str">
        <f>IFERROR(VLOOKUP(C71,NM06!$A$2:$B$176,2,0),"")</f>
        <v/>
      </c>
      <c r="E71" s="239"/>
      <c r="F71" s="70" t="str">
        <f>IFERROR(VLOOKUP('VZOR VYPLNĚNÍ'!$E71,'Číselník nástrojů'!$A$2:$D$569,4,0),"")</f>
        <v/>
      </c>
      <c r="G71" s="90"/>
      <c r="H71" s="240"/>
      <c r="I71" s="241"/>
      <c r="J71" s="242"/>
      <c r="K71" s="242"/>
      <c r="L71" s="243"/>
      <c r="M71" s="250"/>
      <c r="N71" s="251"/>
      <c r="O71" s="252"/>
      <c r="P71" s="253"/>
      <c r="Q71" s="254"/>
      <c r="R71" s="255"/>
      <c r="S71" s="92" t="str">
        <f>IFERROR(('VZOR VYPLNĚNÍ'!$O71+'VZOR VYPLNĚNÍ'!$R71)/'VZOR VYPLNĚNÍ'!$I71,"")</f>
        <v/>
      </c>
      <c r="T71" s="93" t="str">
        <f>IF(J71+L71=0,"",ROUND((M71+'VZOR VYPLNĚNÍ'!$P71)/(L71+J71)/12,0))</f>
        <v/>
      </c>
      <c r="U71" s="94" t="str">
        <f>IF(K71=0,"",ROUND(('VZOR VYPLNĚNÍ'!$N71+'VZOR VYPLNĚNÍ'!$Q71)/'VZOR VYPLNĚNÍ'!$K71,0))</f>
        <v/>
      </c>
      <c r="V71" s="85"/>
    </row>
    <row r="72" spans="1:22" s="114" customFormat="1" ht="27.75" customHeight="1">
      <c r="A72" s="236"/>
      <c r="B72" s="237"/>
      <c r="C72" s="238"/>
      <c r="D72" s="70" t="str">
        <f>IFERROR(VLOOKUP(C72,NM06!$A$2:$B$176,2,0),"")</f>
        <v/>
      </c>
      <c r="E72" s="239"/>
      <c r="F72" s="70" t="str">
        <f>IFERROR(VLOOKUP('VZOR VYPLNĚNÍ'!$E72,'Číselník nástrojů'!$A$2:$D$569,4,0),"")</f>
        <v/>
      </c>
      <c r="G72" s="90"/>
      <c r="H72" s="240"/>
      <c r="I72" s="241"/>
      <c r="J72" s="242"/>
      <c r="K72" s="242"/>
      <c r="L72" s="243"/>
      <c r="M72" s="250"/>
      <c r="N72" s="251"/>
      <c r="O72" s="252"/>
      <c r="P72" s="253"/>
      <c r="Q72" s="254"/>
      <c r="R72" s="255"/>
      <c r="S72" s="92" t="str">
        <f>IFERROR(('VZOR VYPLNĚNÍ'!$O72+'VZOR VYPLNĚNÍ'!$R72)/'VZOR VYPLNĚNÍ'!$I72,"")</f>
        <v/>
      </c>
      <c r="T72" s="93" t="str">
        <f>IF(J72+L72=0,"",ROUND((M72+'VZOR VYPLNĚNÍ'!$P72)/(L72+J72)/12,0))</f>
        <v/>
      </c>
      <c r="U72" s="94" t="str">
        <f>IF(K72=0,"",ROUND(('VZOR VYPLNĚNÍ'!$N72+'VZOR VYPLNĚNÍ'!$Q72)/'VZOR VYPLNĚNÍ'!$K72,0))</f>
        <v/>
      </c>
      <c r="V72" s="85"/>
    </row>
    <row r="73" spans="1:22" s="114" customFormat="1" ht="27.75" customHeight="1">
      <c r="A73" s="236"/>
      <c r="B73" s="237"/>
      <c r="C73" s="238"/>
      <c r="D73" s="70" t="str">
        <f>IFERROR(VLOOKUP(C73,NM06!$A$2:$B$176,2,0),"")</f>
        <v/>
      </c>
      <c r="E73" s="239"/>
      <c r="F73" s="70" t="str">
        <f>IFERROR(VLOOKUP('VZOR VYPLNĚNÍ'!$E73,'Číselník nástrojů'!$A$2:$D$569,4,0),"")</f>
        <v/>
      </c>
      <c r="G73" s="90"/>
      <c r="H73" s="240"/>
      <c r="I73" s="241"/>
      <c r="J73" s="242"/>
      <c r="K73" s="242"/>
      <c r="L73" s="243"/>
      <c r="M73" s="250"/>
      <c r="N73" s="251"/>
      <c r="O73" s="252"/>
      <c r="P73" s="253"/>
      <c r="Q73" s="254"/>
      <c r="R73" s="255"/>
      <c r="S73" s="92" t="str">
        <f>IFERROR(('VZOR VYPLNĚNÍ'!$O73+'VZOR VYPLNĚNÍ'!$R73)/'VZOR VYPLNĚNÍ'!$I73,"")</f>
        <v/>
      </c>
      <c r="T73" s="93" t="str">
        <f>IF(J73+L73=0,"",ROUND((M73+'VZOR VYPLNĚNÍ'!$P73)/(L73+J73)/12,0))</f>
        <v/>
      </c>
      <c r="U73" s="94" t="str">
        <f>IF(K73=0,"",ROUND(('VZOR VYPLNĚNÍ'!$N73+'VZOR VYPLNĚNÍ'!$Q73)/'VZOR VYPLNĚNÍ'!$K73,0))</f>
        <v/>
      </c>
      <c r="V73" s="85"/>
    </row>
    <row r="74" spans="1:22" s="114" customFormat="1" ht="27.75" customHeight="1">
      <c r="A74" s="236"/>
      <c r="B74" s="237"/>
      <c r="C74" s="238"/>
      <c r="D74" s="70" t="str">
        <f>IFERROR(VLOOKUP(C74,NM06!$A$2:$B$176,2,0),"")</f>
        <v/>
      </c>
      <c r="E74" s="239"/>
      <c r="F74" s="70" t="str">
        <f>IFERROR(VLOOKUP('VZOR VYPLNĚNÍ'!$E74,'Číselník nástrojů'!$A$2:$D$569,4,0),"")</f>
        <v/>
      </c>
      <c r="G74" s="90"/>
      <c r="H74" s="240"/>
      <c r="I74" s="241"/>
      <c r="J74" s="242"/>
      <c r="K74" s="242"/>
      <c r="L74" s="243"/>
      <c r="M74" s="250"/>
      <c r="N74" s="251"/>
      <c r="O74" s="252"/>
      <c r="P74" s="253"/>
      <c r="Q74" s="254"/>
      <c r="R74" s="255"/>
      <c r="S74" s="92" t="str">
        <f>IFERROR(('VZOR VYPLNĚNÍ'!$O74+'VZOR VYPLNĚNÍ'!$R74)/'VZOR VYPLNĚNÍ'!$I74,"")</f>
        <v/>
      </c>
      <c r="T74" s="93" t="str">
        <f>IF(J74+L74=0,"",ROUND((M74+'VZOR VYPLNĚNÍ'!$P74)/(L74+J74)/12,0))</f>
        <v/>
      </c>
      <c r="U74" s="94" t="str">
        <f>IF(K74=0,"",ROUND(('VZOR VYPLNĚNÍ'!$N74+'VZOR VYPLNĚNÍ'!$Q74)/'VZOR VYPLNĚNÍ'!$K74,0))</f>
        <v/>
      </c>
      <c r="V74" s="85"/>
    </row>
    <row r="75" spans="1:22" s="114" customFormat="1" ht="27.75" customHeight="1">
      <c r="A75" s="236"/>
      <c r="B75" s="237"/>
      <c r="C75" s="238"/>
      <c r="D75" s="70" t="str">
        <f>IFERROR(VLOOKUP(C75,NM06!$A$2:$B$176,2,0),"")</f>
        <v/>
      </c>
      <c r="E75" s="239"/>
      <c r="F75" s="70" t="str">
        <f>IFERROR(VLOOKUP('VZOR VYPLNĚNÍ'!$E75,'Číselník nástrojů'!$A$2:$D$569,4,0),"")</f>
        <v/>
      </c>
      <c r="G75" s="90"/>
      <c r="H75" s="240"/>
      <c r="I75" s="241"/>
      <c r="J75" s="242"/>
      <c r="K75" s="242"/>
      <c r="L75" s="243"/>
      <c r="M75" s="250"/>
      <c r="N75" s="251"/>
      <c r="O75" s="252"/>
      <c r="P75" s="253"/>
      <c r="Q75" s="254"/>
      <c r="R75" s="255"/>
      <c r="S75" s="92" t="str">
        <f>IFERROR(('VZOR VYPLNĚNÍ'!$O75+'VZOR VYPLNĚNÍ'!$R75)/'VZOR VYPLNĚNÍ'!$I75,"")</f>
        <v/>
      </c>
      <c r="T75" s="93" t="str">
        <f>IF(J75+L75=0,"",ROUND((M75+'VZOR VYPLNĚNÍ'!$P75)/(L75+J75)/12,0))</f>
        <v/>
      </c>
      <c r="U75" s="94" t="str">
        <f>IF(K75=0,"",ROUND(('VZOR VYPLNĚNÍ'!$N75+'VZOR VYPLNĚNÍ'!$Q75)/'VZOR VYPLNĚNÍ'!$K75,0))</f>
        <v/>
      </c>
      <c r="V75" s="85"/>
    </row>
    <row r="76" spans="1:22" s="114" customFormat="1" ht="27.75" customHeight="1">
      <c r="A76" s="236"/>
      <c r="B76" s="237"/>
      <c r="C76" s="238"/>
      <c r="D76" s="70" t="str">
        <f>IFERROR(VLOOKUP(C76,NM06!$A$2:$B$176,2,0),"")</f>
        <v/>
      </c>
      <c r="E76" s="239"/>
      <c r="F76" s="70" t="str">
        <f>IFERROR(VLOOKUP('VZOR VYPLNĚNÍ'!$E76,'Číselník nástrojů'!$A$2:$D$569,4,0),"")</f>
        <v/>
      </c>
      <c r="G76" s="90"/>
      <c r="H76" s="240"/>
      <c r="I76" s="241"/>
      <c r="J76" s="242"/>
      <c r="K76" s="242"/>
      <c r="L76" s="243"/>
      <c r="M76" s="250"/>
      <c r="N76" s="251"/>
      <c r="O76" s="252"/>
      <c r="P76" s="253"/>
      <c r="Q76" s="254"/>
      <c r="R76" s="255"/>
      <c r="S76" s="92" t="str">
        <f>IFERROR(('VZOR VYPLNĚNÍ'!$O76+'VZOR VYPLNĚNÍ'!$R76)/'VZOR VYPLNĚNÍ'!$I76,"")</f>
        <v/>
      </c>
      <c r="T76" s="93" t="str">
        <f>IF(J76+L76=0,"",ROUND((M76+'VZOR VYPLNĚNÍ'!$P76)/(L76+J76)/12,0))</f>
        <v/>
      </c>
      <c r="U76" s="94" t="str">
        <f>IF(K76=0,"",ROUND(('VZOR VYPLNĚNÍ'!$N76+'VZOR VYPLNĚNÍ'!$Q76)/'VZOR VYPLNĚNÍ'!$K76,0))</f>
        <v/>
      </c>
      <c r="V76" s="85"/>
    </row>
    <row r="77" spans="1:22" s="114" customFormat="1" ht="27.75" customHeight="1">
      <c r="A77" s="236"/>
      <c r="B77" s="237"/>
      <c r="C77" s="238"/>
      <c r="D77" s="70" t="str">
        <f>IFERROR(VLOOKUP(C77,NM06!$A$2:$B$176,2,0),"")</f>
        <v/>
      </c>
      <c r="E77" s="239"/>
      <c r="F77" s="70" t="str">
        <f>IFERROR(VLOOKUP('VZOR VYPLNĚNÍ'!$E77,'Číselník nástrojů'!$A$2:$D$569,4,0),"")</f>
        <v/>
      </c>
      <c r="G77" s="90"/>
      <c r="H77" s="240"/>
      <c r="I77" s="241"/>
      <c r="J77" s="242"/>
      <c r="K77" s="242"/>
      <c r="L77" s="243"/>
      <c r="M77" s="250"/>
      <c r="N77" s="251"/>
      <c r="O77" s="252"/>
      <c r="P77" s="253"/>
      <c r="Q77" s="254"/>
      <c r="R77" s="255"/>
      <c r="S77" s="92" t="str">
        <f>IFERROR(('VZOR VYPLNĚNÍ'!$O77+'VZOR VYPLNĚNÍ'!$R77)/'VZOR VYPLNĚNÍ'!$I77,"")</f>
        <v/>
      </c>
      <c r="T77" s="93" t="str">
        <f>IF(J77+L77=0,"",ROUND((M77+'VZOR VYPLNĚNÍ'!$P77)/(L77+J77)/12,0))</f>
        <v/>
      </c>
      <c r="U77" s="94" t="str">
        <f>IF(K77=0,"",ROUND(('VZOR VYPLNĚNÍ'!$N77+'VZOR VYPLNĚNÍ'!$Q77)/'VZOR VYPLNĚNÍ'!$K77,0))</f>
        <v/>
      </c>
      <c r="V77" s="85"/>
    </row>
    <row r="78" spans="1:22" s="114" customFormat="1" ht="27.75" customHeight="1">
      <c r="A78" s="236"/>
      <c r="B78" s="237"/>
      <c r="C78" s="238"/>
      <c r="D78" s="70" t="str">
        <f>IFERROR(VLOOKUP(C78,NM06!$A$2:$B$176,2,0),"")</f>
        <v/>
      </c>
      <c r="E78" s="239"/>
      <c r="F78" s="70" t="str">
        <f>IFERROR(VLOOKUP('VZOR VYPLNĚNÍ'!$E78,'Číselník nástrojů'!$A$2:$D$569,4,0),"")</f>
        <v/>
      </c>
      <c r="G78" s="90"/>
      <c r="H78" s="240"/>
      <c r="I78" s="241"/>
      <c r="J78" s="242"/>
      <c r="K78" s="242"/>
      <c r="L78" s="243"/>
      <c r="M78" s="250"/>
      <c r="N78" s="251"/>
      <c r="O78" s="252"/>
      <c r="P78" s="253"/>
      <c r="Q78" s="254"/>
      <c r="R78" s="255"/>
      <c r="S78" s="92" t="str">
        <f>IFERROR(('VZOR VYPLNĚNÍ'!$O78+'VZOR VYPLNĚNÍ'!$R78)/'VZOR VYPLNĚNÍ'!$I78,"")</f>
        <v/>
      </c>
      <c r="T78" s="93" t="str">
        <f>IF(J78+L78=0,"",ROUND((M78+'VZOR VYPLNĚNÍ'!$P78)/(L78+J78)/12,0))</f>
        <v/>
      </c>
      <c r="U78" s="94" t="str">
        <f>IF(K78=0,"",ROUND(('VZOR VYPLNĚNÍ'!$N78+'VZOR VYPLNĚNÍ'!$Q78)/'VZOR VYPLNĚNÍ'!$K78,0))</f>
        <v/>
      </c>
      <c r="V78" s="85"/>
    </row>
    <row r="79" spans="1:22" s="114" customFormat="1" ht="27.75" customHeight="1">
      <c r="A79" s="236"/>
      <c r="B79" s="237"/>
      <c r="C79" s="238"/>
      <c r="D79" s="70" t="str">
        <f>IFERROR(VLOOKUP(C79,NM06!$A$2:$B$176,2,0),"")</f>
        <v/>
      </c>
      <c r="E79" s="239"/>
      <c r="F79" s="70" t="str">
        <f>IFERROR(VLOOKUP('VZOR VYPLNĚNÍ'!$E79,'Číselník nástrojů'!$A$2:$D$569,4,0),"")</f>
        <v/>
      </c>
      <c r="G79" s="90"/>
      <c r="H79" s="240"/>
      <c r="I79" s="241"/>
      <c r="J79" s="242"/>
      <c r="K79" s="242"/>
      <c r="L79" s="243"/>
      <c r="M79" s="250"/>
      <c r="N79" s="251"/>
      <c r="O79" s="252"/>
      <c r="P79" s="253"/>
      <c r="Q79" s="254"/>
      <c r="R79" s="255"/>
      <c r="S79" s="92" t="str">
        <f>IFERROR(('VZOR VYPLNĚNÍ'!$O79+'VZOR VYPLNĚNÍ'!$R79)/'VZOR VYPLNĚNÍ'!$I79,"")</f>
        <v/>
      </c>
      <c r="T79" s="93" t="str">
        <f>IF(J79+L79=0,"",ROUND((M79+'VZOR VYPLNĚNÍ'!$P79)/(L79+J79)/12,0))</f>
        <v/>
      </c>
      <c r="U79" s="94" t="str">
        <f>IF(K79=0,"",ROUND(('VZOR VYPLNĚNÍ'!$N79+'VZOR VYPLNĚNÍ'!$Q79)/'VZOR VYPLNĚNÍ'!$K79,0))</f>
        <v/>
      </c>
      <c r="V79" s="85"/>
    </row>
    <row r="80" spans="1:22" s="114" customFormat="1" ht="27.75" customHeight="1">
      <c r="A80" s="236"/>
      <c r="B80" s="237"/>
      <c r="C80" s="238"/>
      <c r="D80" s="70" t="str">
        <f>IFERROR(VLOOKUP(C80,NM06!$A$2:$B$176,2,0),"")</f>
        <v/>
      </c>
      <c r="E80" s="239"/>
      <c r="F80" s="70" t="str">
        <f>IFERROR(VLOOKUP('VZOR VYPLNĚNÍ'!$E80,'Číselník nástrojů'!$A$2:$D$569,4,0),"")</f>
        <v/>
      </c>
      <c r="G80" s="90"/>
      <c r="H80" s="240"/>
      <c r="I80" s="241"/>
      <c r="J80" s="242"/>
      <c r="K80" s="242"/>
      <c r="L80" s="243"/>
      <c r="M80" s="250"/>
      <c r="N80" s="251"/>
      <c r="O80" s="252"/>
      <c r="P80" s="253"/>
      <c r="Q80" s="254"/>
      <c r="R80" s="255"/>
      <c r="S80" s="92" t="str">
        <f>IFERROR(('VZOR VYPLNĚNÍ'!$O80+'VZOR VYPLNĚNÍ'!$R80)/'VZOR VYPLNĚNÍ'!$I80,"")</f>
        <v/>
      </c>
      <c r="T80" s="93" t="str">
        <f>IF(J80+L80=0,"",ROUND((M80+'VZOR VYPLNĚNÍ'!$P80)/(L80+J80)/12,0))</f>
        <v/>
      </c>
      <c r="U80" s="94" t="str">
        <f>IF(K80=0,"",ROUND(('VZOR VYPLNĚNÍ'!$N80+'VZOR VYPLNĚNÍ'!$Q80)/'VZOR VYPLNĚNÍ'!$K80,0))</f>
        <v/>
      </c>
      <c r="V80" s="85"/>
    </row>
    <row r="81" spans="1:22" s="114" customFormat="1" ht="27.75" customHeight="1">
      <c r="A81" s="236"/>
      <c r="B81" s="237"/>
      <c r="C81" s="238"/>
      <c r="D81" s="70" t="str">
        <f>IFERROR(VLOOKUP(C81,NM06!$A$2:$B$176,2,0),"")</f>
        <v/>
      </c>
      <c r="E81" s="239"/>
      <c r="F81" s="70" t="str">
        <f>IFERROR(VLOOKUP('VZOR VYPLNĚNÍ'!$E81,'Číselník nástrojů'!$A$2:$D$569,4,0),"")</f>
        <v/>
      </c>
      <c r="G81" s="90"/>
      <c r="H81" s="240"/>
      <c r="I81" s="241"/>
      <c r="J81" s="242"/>
      <c r="K81" s="242"/>
      <c r="L81" s="243"/>
      <c r="M81" s="250"/>
      <c r="N81" s="251"/>
      <c r="O81" s="252"/>
      <c r="P81" s="253"/>
      <c r="Q81" s="254"/>
      <c r="R81" s="255"/>
      <c r="S81" s="92" t="str">
        <f>IFERROR(('VZOR VYPLNĚNÍ'!$O81+'VZOR VYPLNĚNÍ'!$R81)/'VZOR VYPLNĚNÍ'!$I81,"")</f>
        <v/>
      </c>
      <c r="T81" s="93" t="str">
        <f>IF(J81+L81=0,"",ROUND((M81+'VZOR VYPLNĚNÍ'!$P81)/(L81+J81)/12,0))</f>
        <v/>
      </c>
      <c r="U81" s="94" t="str">
        <f>IF(K81=0,"",ROUND(('VZOR VYPLNĚNÍ'!$N81+'VZOR VYPLNĚNÍ'!$Q81)/'VZOR VYPLNĚNÍ'!$K81,0))</f>
        <v/>
      </c>
      <c r="V81" s="85"/>
    </row>
    <row r="82" spans="1:22" s="114" customFormat="1" ht="27.75" customHeight="1">
      <c r="A82" s="236"/>
      <c r="B82" s="237"/>
      <c r="C82" s="238"/>
      <c r="D82" s="70" t="str">
        <f>IFERROR(VLOOKUP(C82,NM06!$A$2:$B$176,2,0),"")</f>
        <v/>
      </c>
      <c r="E82" s="239"/>
      <c r="F82" s="70" t="str">
        <f>IFERROR(VLOOKUP('VZOR VYPLNĚNÍ'!$E82,'Číselník nástrojů'!$A$2:$D$569,4,0),"")</f>
        <v/>
      </c>
      <c r="G82" s="90"/>
      <c r="H82" s="240"/>
      <c r="I82" s="241"/>
      <c r="J82" s="242"/>
      <c r="K82" s="242"/>
      <c r="L82" s="243"/>
      <c r="M82" s="250"/>
      <c r="N82" s="251"/>
      <c r="O82" s="252"/>
      <c r="P82" s="253"/>
      <c r="Q82" s="254"/>
      <c r="R82" s="255"/>
      <c r="S82" s="92" t="str">
        <f>IFERROR(('VZOR VYPLNĚNÍ'!$O82+'VZOR VYPLNĚNÍ'!$R82)/'VZOR VYPLNĚNÍ'!$I82,"")</f>
        <v/>
      </c>
      <c r="T82" s="93" t="str">
        <f>IF(J82+L82=0,"",ROUND((M82+'VZOR VYPLNĚNÍ'!$P82)/(L82+J82)/12,0))</f>
        <v/>
      </c>
      <c r="U82" s="94" t="str">
        <f>IF(K82=0,"",ROUND(('VZOR VYPLNĚNÍ'!$N82+'VZOR VYPLNĚNÍ'!$Q82)/'VZOR VYPLNĚNÍ'!$K82,0))</f>
        <v/>
      </c>
      <c r="V82" s="85"/>
    </row>
    <row r="83" spans="1:22" s="114" customFormat="1" ht="27.75" customHeight="1">
      <c r="A83" s="236"/>
      <c r="B83" s="237"/>
      <c r="C83" s="238"/>
      <c r="D83" s="70" t="str">
        <f>IFERROR(VLOOKUP(C83,NM06!$A$2:$B$176,2,0),"")</f>
        <v/>
      </c>
      <c r="E83" s="239"/>
      <c r="F83" s="70" t="str">
        <f>IFERROR(VLOOKUP('VZOR VYPLNĚNÍ'!$E83,'Číselník nástrojů'!$A$2:$D$569,4,0),"")</f>
        <v/>
      </c>
      <c r="G83" s="90"/>
      <c r="H83" s="240"/>
      <c r="I83" s="241"/>
      <c r="J83" s="242"/>
      <c r="K83" s="242"/>
      <c r="L83" s="243"/>
      <c r="M83" s="250"/>
      <c r="N83" s="251"/>
      <c r="O83" s="252"/>
      <c r="P83" s="253"/>
      <c r="Q83" s="254"/>
      <c r="R83" s="255"/>
      <c r="S83" s="92" t="str">
        <f>IFERROR(('VZOR VYPLNĚNÍ'!$O83+'VZOR VYPLNĚNÍ'!$R83)/'VZOR VYPLNĚNÍ'!$I83,"")</f>
        <v/>
      </c>
      <c r="T83" s="93" t="str">
        <f>IF(J83+L83=0,"",ROUND((M83+'VZOR VYPLNĚNÍ'!$P83)/(L83+J83)/12,0))</f>
        <v/>
      </c>
      <c r="U83" s="94" t="str">
        <f>IF(K83=0,"",ROUND(('VZOR VYPLNĚNÍ'!$N83+'VZOR VYPLNĚNÍ'!$Q83)/'VZOR VYPLNĚNÍ'!$K83,0))</f>
        <v/>
      </c>
      <c r="V83" s="85"/>
    </row>
    <row r="84" spans="1:22" s="114" customFormat="1" ht="27.75" customHeight="1">
      <c r="A84" s="236"/>
      <c r="B84" s="237"/>
      <c r="C84" s="238"/>
      <c r="D84" s="70" t="str">
        <f>IFERROR(VLOOKUP(C84,NM06!$A$2:$B$176,2,0),"")</f>
        <v/>
      </c>
      <c r="E84" s="239"/>
      <c r="F84" s="70" t="str">
        <f>IFERROR(VLOOKUP('VZOR VYPLNĚNÍ'!$E84,'Číselník nástrojů'!$A$2:$D$569,4,0),"")</f>
        <v/>
      </c>
      <c r="G84" s="90"/>
      <c r="H84" s="240"/>
      <c r="I84" s="241"/>
      <c r="J84" s="242"/>
      <c r="K84" s="242"/>
      <c r="L84" s="243"/>
      <c r="M84" s="250"/>
      <c r="N84" s="251"/>
      <c r="O84" s="252"/>
      <c r="P84" s="253"/>
      <c r="Q84" s="254"/>
      <c r="R84" s="255"/>
      <c r="S84" s="92" t="str">
        <f>IFERROR(('VZOR VYPLNĚNÍ'!$O84+'VZOR VYPLNĚNÍ'!$R84)/'VZOR VYPLNĚNÍ'!$I84,"")</f>
        <v/>
      </c>
      <c r="T84" s="93" t="str">
        <f>IF(J84+L84=0,"",ROUND((M84+'VZOR VYPLNĚNÍ'!$P84)/(L84+J84)/12,0))</f>
        <v/>
      </c>
      <c r="U84" s="94" t="str">
        <f>IF(K84=0,"",ROUND(('VZOR VYPLNĚNÍ'!$N84+'VZOR VYPLNĚNÍ'!$Q84)/'VZOR VYPLNĚNÍ'!$K84,0))</f>
        <v/>
      </c>
      <c r="V84" s="85"/>
    </row>
    <row r="85" spans="1:22" s="114" customFormat="1" ht="27.75" customHeight="1">
      <c r="A85" s="236"/>
      <c r="B85" s="237"/>
      <c r="C85" s="238"/>
      <c r="D85" s="70" t="str">
        <f>IFERROR(VLOOKUP(C85,NM06!$A$2:$B$176,2,0),"")</f>
        <v/>
      </c>
      <c r="E85" s="239"/>
      <c r="F85" s="70" t="str">
        <f>IFERROR(VLOOKUP('VZOR VYPLNĚNÍ'!$E85,'Číselník nástrojů'!$A$2:$D$569,4,0),"")</f>
        <v/>
      </c>
      <c r="G85" s="90"/>
      <c r="H85" s="240"/>
      <c r="I85" s="241"/>
      <c r="J85" s="242"/>
      <c r="K85" s="242"/>
      <c r="L85" s="243"/>
      <c r="M85" s="250"/>
      <c r="N85" s="251"/>
      <c r="O85" s="252"/>
      <c r="P85" s="253"/>
      <c r="Q85" s="254"/>
      <c r="R85" s="255"/>
      <c r="S85" s="92" t="str">
        <f>IFERROR(('VZOR VYPLNĚNÍ'!$O85+'VZOR VYPLNĚNÍ'!$R85)/'VZOR VYPLNĚNÍ'!$I85,"")</f>
        <v/>
      </c>
      <c r="T85" s="93" t="str">
        <f>IF(J85+L85=0,"",ROUND((M85+'VZOR VYPLNĚNÍ'!$P85)/(L85+J85)/12,0))</f>
        <v/>
      </c>
      <c r="U85" s="94" t="str">
        <f>IF(K85=0,"",ROUND(('VZOR VYPLNĚNÍ'!$N85+'VZOR VYPLNĚNÍ'!$Q85)/'VZOR VYPLNĚNÍ'!$K85,0))</f>
        <v/>
      </c>
      <c r="V85" s="85"/>
    </row>
    <row r="86" spans="1:22" s="114" customFormat="1" ht="27.75" customHeight="1">
      <c r="A86" s="236"/>
      <c r="B86" s="237"/>
      <c r="C86" s="238"/>
      <c r="D86" s="70" t="str">
        <f>IFERROR(VLOOKUP(C86,NM06!$A$2:$B$176,2,0),"")</f>
        <v/>
      </c>
      <c r="E86" s="239"/>
      <c r="F86" s="70" t="str">
        <f>IFERROR(VLOOKUP('VZOR VYPLNĚNÍ'!$E86,'Číselník nástrojů'!$A$2:$D$569,4,0),"")</f>
        <v/>
      </c>
      <c r="G86" s="90"/>
      <c r="H86" s="240"/>
      <c r="I86" s="241"/>
      <c r="J86" s="242"/>
      <c r="K86" s="242"/>
      <c r="L86" s="243"/>
      <c r="M86" s="250"/>
      <c r="N86" s="251"/>
      <c r="O86" s="252"/>
      <c r="P86" s="253"/>
      <c r="Q86" s="254"/>
      <c r="R86" s="255"/>
      <c r="S86" s="92" t="str">
        <f>IFERROR(('VZOR VYPLNĚNÍ'!$O86+'VZOR VYPLNĚNÍ'!$R86)/'VZOR VYPLNĚNÍ'!$I86,"")</f>
        <v/>
      </c>
      <c r="T86" s="93" t="str">
        <f>IF(J86+L86=0,"",ROUND((M86+'VZOR VYPLNĚNÍ'!$P86)/(L86+J86)/12,0))</f>
        <v/>
      </c>
      <c r="U86" s="94" t="str">
        <f>IF(K86=0,"",ROUND(('VZOR VYPLNĚNÍ'!$N86+'VZOR VYPLNĚNÍ'!$Q86)/'VZOR VYPLNĚNÍ'!$K86,0))</f>
        <v/>
      </c>
      <c r="V86" s="85"/>
    </row>
    <row r="87" spans="1:22" s="114" customFormat="1" ht="27.75" customHeight="1">
      <c r="A87" s="236"/>
      <c r="B87" s="237"/>
      <c r="C87" s="238"/>
      <c r="D87" s="70" t="str">
        <f>IFERROR(VLOOKUP(C87,NM06!$A$2:$B$176,2,0),"")</f>
        <v/>
      </c>
      <c r="E87" s="239"/>
      <c r="F87" s="70" t="str">
        <f>IFERROR(VLOOKUP('VZOR VYPLNĚNÍ'!$E87,'Číselník nástrojů'!$A$2:$D$569,4,0),"")</f>
        <v/>
      </c>
      <c r="G87" s="90"/>
      <c r="H87" s="240"/>
      <c r="I87" s="241"/>
      <c r="J87" s="242"/>
      <c r="K87" s="242"/>
      <c r="L87" s="243"/>
      <c r="M87" s="250"/>
      <c r="N87" s="251"/>
      <c r="O87" s="252"/>
      <c r="P87" s="253"/>
      <c r="Q87" s="254"/>
      <c r="R87" s="255"/>
      <c r="S87" s="92" t="str">
        <f>IFERROR(('VZOR VYPLNĚNÍ'!$O87+'VZOR VYPLNĚNÍ'!$R87)/'VZOR VYPLNĚNÍ'!$I87,"")</f>
        <v/>
      </c>
      <c r="T87" s="93" t="str">
        <f>IF(J87+L87=0,"",ROUND((M87+'VZOR VYPLNĚNÍ'!$P87)/(L87+J87)/12,0))</f>
        <v/>
      </c>
      <c r="U87" s="94" t="str">
        <f>IF(K87=0,"",ROUND(('VZOR VYPLNĚNÍ'!$N87+'VZOR VYPLNĚNÍ'!$Q87)/'VZOR VYPLNĚNÍ'!$K87,0))</f>
        <v/>
      </c>
      <c r="V87" s="85"/>
    </row>
    <row r="88" spans="1:22" s="114" customFormat="1" ht="27.75" customHeight="1">
      <c r="A88" s="236"/>
      <c r="B88" s="237"/>
      <c r="C88" s="238"/>
      <c r="D88" s="70" t="str">
        <f>IFERROR(VLOOKUP(C88,NM06!$A$2:$B$176,2,0),"")</f>
        <v/>
      </c>
      <c r="E88" s="239"/>
      <c r="F88" s="70" t="str">
        <f>IFERROR(VLOOKUP('VZOR VYPLNĚNÍ'!$E88,'Číselník nástrojů'!$A$2:$D$569,4,0),"")</f>
        <v/>
      </c>
      <c r="G88" s="90"/>
      <c r="H88" s="240"/>
      <c r="I88" s="241"/>
      <c r="J88" s="242"/>
      <c r="K88" s="242"/>
      <c r="L88" s="243"/>
      <c r="M88" s="250"/>
      <c r="N88" s="251"/>
      <c r="O88" s="252"/>
      <c r="P88" s="253"/>
      <c r="Q88" s="254"/>
      <c r="R88" s="255"/>
      <c r="S88" s="92" t="str">
        <f>IFERROR(('VZOR VYPLNĚNÍ'!$O88+'VZOR VYPLNĚNÍ'!$R88)/'VZOR VYPLNĚNÍ'!$I88,"")</f>
        <v/>
      </c>
      <c r="T88" s="93" t="str">
        <f>IF(J88+L88=0,"",ROUND((M88+'VZOR VYPLNĚNÍ'!$P88)/(L88+J88)/12,0))</f>
        <v/>
      </c>
      <c r="U88" s="94" t="str">
        <f>IF(K88=0,"",ROUND(('VZOR VYPLNĚNÍ'!$N88+'VZOR VYPLNĚNÍ'!$Q88)/'VZOR VYPLNĚNÍ'!$K88,0))</f>
        <v/>
      </c>
      <c r="V88" s="85"/>
    </row>
    <row r="89" spans="1:22" s="114" customFormat="1" ht="27.75" customHeight="1">
      <c r="A89" s="236"/>
      <c r="B89" s="237"/>
      <c r="C89" s="238"/>
      <c r="D89" s="70" t="str">
        <f>IFERROR(VLOOKUP(C89,NM06!$A$2:$B$176,2,0),"")</f>
        <v/>
      </c>
      <c r="E89" s="239"/>
      <c r="F89" s="70" t="str">
        <f>IFERROR(VLOOKUP('VZOR VYPLNĚNÍ'!$E89,'Číselník nástrojů'!$A$2:$D$569,4,0),"")</f>
        <v/>
      </c>
      <c r="G89" s="90"/>
      <c r="H89" s="240"/>
      <c r="I89" s="241"/>
      <c r="J89" s="242"/>
      <c r="K89" s="242"/>
      <c r="L89" s="243"/>
      <c r="M89" s="250"/>
      <c r="N89" s="251"/>
      <c r="O89" s="252"/>
      <c r="P89" s="253"/>
      <c r="Q89" s="254"/>
      <c r="R89" s="255"/>
      <c r="S89" s="92" t="str">
        <f>IFERROR(('VZOR VYPLNĚNÍ'!$O89+'VZOR VYPLNĚNÍ'!$R89)/'VZOR VYPLNĚNÍ'!$I89,"")</f>
        <v/>
      </c>
      <c r="T89" s="93" t="str">
        <f>IF(J89+L89=0,"",ROUND((M89+'VZOR VYPLNĚNÍ'!$P89)/(L89+J89)/12,0))</f>
        <v/>
      </c>
      <c r="U89" s="94" t="str">
        <f>IF(K89=0,"",ROUND(('VZOR VYPLNĚNÍ'!$N89+'VZOR VYPLNĚNÍ'!$Q89)/'VZOR VYPLNĚNÍ'!$K89,0))</f>
        <v/>
      </c>
      <c r="V89" s="85"/>
    </row>
    <row r="90" spans="1:22" s="114" customFormat="1" ht="27.75" customHeight="1">
      <c r="A90" s="236"/>
      <c r="B90" s="237"/>
      <c r="C90" s="238"/>
      <c r="D90" s="70" t="str">
        <f>IFERROR(VLOOKUP(C90,NM06!$A$2:$B$176,2,0),"")</f>
        <v/>
      </c>
      <c r="E90" s="239"/>
      <c r="F90" s="70" t="str">
        <f>IFERROR(VLOOKUP('VZOR VYPLNĚNÍ'!$E90,'Číselník nástrojů'!$A$2:$D$569,4,0),"")</f>
        <v/>
      </c>
      <c r="G90" s="90"/>
      <c r="H90" s="240"/>
      <c r="I90" s="241"/>
      <c r="J90" s="242"/>
      <c r="K90" s="242"/>
      <c r="L90" s="243"/>
      <c r="M90" s="250"/>
      <c r="N90" s="251"/>
      <c r="O90" s="252"/>
      <c r="P90" s="253"/>
      <c r="Q90" s="254"/>
      <c r="R90" s="255"/>
      <c r="S90" s="92" t="str">
        <f>IFERROR(('VZOR VYPLNĚNÍ'!$O90+'VZOR VYPLNĚNÍ'!$R90)/'VZOR VYPLNĚNÍ'!$I90,"")</f>
        <v/>
      </c>
      <c r="T90" s="93" t="str">
        <f>IF(J90+L90=0,"",ROUND((M90+'VZOR VYPLNĚNÍ'!$P90)/(L90+J90)/12,0))</f>
        <v/>
      </c>
      <c r="U90" s="94" t="str">
        <f>IF(K90=0,"",ROUND(('VZOR VYPLNĚNÍ'!$N90+'VZOR VYPLNĚNÍ'!$Q90)/'VZOR VYPLNĚNÍ'!$K90,0))</f>
        <v/>
      </c>
      <c r="V90" s="85"/>
    </row>
    <row r="91" spans="1:22" s="114" customFormat="1" ht="27.75" customHeight="1">
      <c r="A91" s="236"/>
      <c r="B91" s="237"/>
      <c r="C91" s="238"/>
      <c r="D91" s="70" t="str">
        <f>IFERROR(VLOOKUP(C91,NM06!$A$2:$B$176,2,0),"")</f>
        <v/>
      </c>
      <c r="E91" s="239"/>
      <c r="F91" s="70" t="str">
        <f>IFERROR(VLOOKUP('VZOR VYPLNĚNÍ'!$E91,'Číselník nástrojů'!$A$2:$D$569,4,0),"")</f>
        <v/>
      </c>
      <c r="G91" s="90"/>
      <c r="H91" s="240"/>
      <c r="I91" s="241"/>
      <c r="J91" s="242"/>
      <c r="K91" s="242"/>
      <c r="L91" s="243"/>
      <c r="M91" s="250"/>
      <c r="N91" s="251"/>
      <c r="O91" s="252"/>
      <c r="P91" s="253"/>
      <c r="Q91" s="254"/>
      <c r="R91" s="255"/>
      <c r="S91" s="92" t="str">
        <f>IFERROR(('VZOR VYPLNĚNÍ'!$O91+'VZOR VYPLNĚNÍ'!$R91)/'VZOR VYPLNĚNÍ'!$I91,"")</f>
        <v/>
      </c>
      <c r="T91" s="93" t="str">
        <f>IF(J91+L91=0,"",ROUND((M91+'VZOR VYPLNĚNÍ'!$P91)/(L91+J91)/12,0))</f>
        <v/>
      </c>
      <c r="U91" s="94" t="str">
        <f>IF(K91=0,"",ROUND(('VZOR VYPLNĚNÍ'!$N91+'VZOR VYPLNĚNÍ'!$Q91)/'VZOR VYPLNĚNÍ'!$K91,0))</f>
        <v/>
      </c>
      <c r="V91" s="85"/>
    </row>
    <row r="92" spans="1:22" s="114" customFormat="1" ht="27.75" customHeight="1">
      <c r="A92" s="236"/>
      <c r="B92" s="237"/>
      <c r="C92" s="238"/>
      <c r="D92" s="70" t="str">
        <f>IFERROR(VLOOKUP(C92,NM06!$A$2:$B$176,2,0),"")</f>
        <v/>
      </c>
      <c r="E92" s="239"/>
      <c r="F92" s="70" t="str">
        <f>IFERROR(VLOOKUP('VZOR VYPLNĚNÍ'!$E92,'Číselník nástrojů'!$A$2:$D$569,4,0),"")</f>
        <v/>
      </c>
      <c r="G92" s="90"/>
      <c r="H92" s="240"/>
      <c r="I92" s="241"/>
      <c r="J92" s="242"/>
      <c r="K92" s="242"/>
      <c r="L92" s="243"/>
      <c r="M92" s="250"/>
      <c r="N92" s="251"/>
      <c r="O92" s="252"/>
      <c r="P92" s="253"/>
      <c r="Q92" s="254"/>
      <c r="R92" s="255"/>
      <c r="S92" s="92" t="str">
        <f>IFERROR(('VZOR VYPLNĚNÍ'!$O92+'VZOR VYPLNĚNÍ'!$R92)/'VZOR VYPLNĚNÍ'!$I92,"")</f>
        <v/>
      </c>
      <c r="T92" s="93" t="str">
        <f>IF(J92+L92=0,"",ROUND((M92+'VZOR VYPLNĚNÍ'!$P92)/(L92+J92)/12,0))</f>
        <v/>
      </c>
      <c r="U92" s="94" t="str">
        <f>IF(K92=0,"",ROUND(('VZOR VYPLNĚNÍ'!$N92+'VZOR VYPLNĚNÍ'!$Q92)/'VZOR VYPLNĚNÍ'!$K92,0))</f>
        <v/>
      </c>
      <c r="V92" s="85"/>
    </row>
    <row r="93" spans="1:22" s="114" customFormat="1" ht="27.75" customHeight="1">
      <c r="A93" s="236"/>
      <c r="B93" s="237"/>
      <c r="C93" s="238"/>
      <c r="D93" s="70" t="str">
        <f>IFERROR(VLOOKUP(C93,NM06!$A$2:$B$176,2,0),"")</f>
        <v/>
      </c>
      <c r="E93" s="239"/>
      <c r="F93" s="70" t="str">
        <f>IFERROR(VLOOKUP('VZOR VYPLNĚNÍ'!$E93,'Číselník nástrojů'!$A$2:$D$569,4,0),"")</f>
        <v/>
      </c>
      <c r="G93" s="90"/>
      <c r="H93" s="240"/>
      <c r="I93" s="241"/>
      <c r="J93" s="242"/>
      <c r="K93" s="242"/>
      <c r="L93" s="243"/>
      <c r="M93" s="250"/>
      <c r="N93" s="251"/>
      <c r="O93" s="252"/>
      <c r="P93" s="253"/>
      <c r="Q93" s="254"/>
      <c r="R93" s="255"/>
      <c r="S93" s="92" t="str">
        <f>IFERROR(('VZOR VYPLNĚNÍ'!$O93+'VZOR VYPLNĚNÍ'!$R93)/'VZOR VYPLNĚNÍ'!$I93,"")</f>
        <v/>
      </c>
      <c r="T93" s="93" t="str">
        <f>IF(J93+L93=0,"",ROUND((M93+'VZOR VYPLNĚNÍ'!$P93)/(L93+J93)/12,0))</f>
        <v/>
      </c>
      <c r="U93" s="94" t="str">
        <f>IF(K93=0,"",ROUND(('VZOR VYPLNĚNÍ'!$N93+'VZOR VYPLNĚNÍ'!$Q93)/'VZOR VYPLNĚNÍ'!$K93,0))</f>
        <v/>
      </c>
      <c r="V93" s="85"/>
    </row>
    <row r="94" spans="1:22" s="114" customFormat="1" ht="27.75" customHeight="1">
      <c r="A94" s="236"/>
      <c r="B94" s="237"/>
      <c r="C94" s="238"/>
      <c r="D94" s="70" t="str">
        <f>IFERROR(VLOOKUP(C94,NM06!$A$2:$B$176,2,0),"")</f>
        <v/>
      </c>
      <c r="E94" s="239"/>
      <c r="F94" s="70" t="str">
        <f>IFERROR(VLOOKUP('VZOR VYPLNĚNÍ'!$E94,'Číselník nástrojů'!$A$2:$D$569,4,0),"")</f>
        <v/>
      </c>
      <c r="G94" s="90"/>
      <c r="H94" s="240"/>
      <c r="I94" s="241"/>
      <c r="J94" s="242"/>
      <c r="K94" s="242"/>
      <c r="L94" s="243"/>
      <c r="M94" s="250"/>
      <c r="N94" s="251"/>
      <c r="O94" s="252"/>
      <c r="P94" s="253"/>
      <c r="Q94" s="254"/>
      <c r="R94" s="255"/>
      <c r="S94" s="92" t="str">
        <f>IFERROR(('VZOR VYPLNĚNÍ'!$O94+'VZOR VYPLNĚNÍ'!$R94)/'VZOR VYPLNĚNÍ'!$I94,"")</f>
        <v/>
      </c>
      <c r="T94" s="93" t="str">
        <f>IF(J94+L94=0,"",ROUND((M94+'VZOR VYPLNĚNÍ'!$P94)/(L94+J94)/12,0))</f>
        <v/>
      </c>
      <c r="U94" s="94" t="str">
        <f>IF(K94=0,"",ROUND(('VZOR VYPLNĚNÍ'!$N94+'VZOR VYPLNĚNÍ'!$Q94)/'VZOR VYPLNĚNÍ'!$K94,0))</f>
        <v/>
      </c>
      <c r="V94" s="85"/>
    </row>
    <row r="95" spans="1:22" s="114" customFormat="1" ht="27.75" customHeight="1">
      <c r="A95" s="236"/>
      <c r="B95" s="237"/>
      <c r="C95" s="238"/>
      <c r="D95" s="70" t="str">
        <f>IFERROR(VLOOKUP(C95,NM06!$A$2:$B$176,2,0),"")</f>
        <v/>
      </c>
      <c r="E95" s="239"/>
      <c r="F95" s="70" t="str">
        <f>IFERROR(VLOOKUP('VZOR VYPLNĚNÍ'!$E95,'Číselník nástrojů'!$A$2:$D$569,4,0),"")</f>
        <v/>
      </c>
      <c r="G95" s="90"/>
      <c r="H95" s="240"/>
      <c r="I95" s="241"/>
      <c r="J95" s="242"/>
      <c r="K95" s="242"/>
      <c r="L95" s="243"/>
      <c r="M95" s="250"/>
      <c r="N95" s="251"/>
      <c r="O95" s="252"/>
      <c r="P95" s="253"/>
      <c r="Q95" s="254"/>
      <c r="R95" s="255"/>
      <c r="S95" s="92" t="str">
        <f>IFERROR(('VZOR VYPLNĚNÍ'!$O95+'VZOR VYPLNĚNÍ'!$R95)/'VZOR VYPLNĚNÍ'!$I95,"")</f>
        <v/>
      </c>
      <c r="T95" s="93" t="str">
        <f>IF(J95+L95=0,"",ROUND((M95+'VZOR VYPLNĚNÍ'!$P95)/(L95+J95)/12,0))</f>
        <v/>
      </c>
      <c r="U95" s="94" t="str">
        <f>IF(K95=0,"",ROUND(('VZOR VYPLNĚNÍ'!$N95+'VZOR VYPLNĚNÍ'!$Q95)/'VZOR VYPLNĚNÍ'!$K95,0))</f>
        <v/>
      </c>
      <c r="V95" s="85"/>
    </row>
    <row r="96" spans="1:22" s="114" customFormat="1" ht="27.75" customHeight="1">
      <c r="A96" s="236"/>
      <c r="B96" s="237"/>
      <c r="C96" s="238"/>
      <c r="D96" s="70" t="str">
        <f>IFERROR(VLOOKUP(C96,NM06!$A$2:$B$176,2,0),"")</f>
        <v/>
      </c>
      <c r="E96" s="239"/>
      <c r="F96" s="70" t="str">
        <f>IFERROR(VLOOKUP('VZOR VYPLNĚNÍ'!$E96,'Číselník nástrojů'!$A$2:$D$569,4,0),"")</f>
        <v/>
      </c>
      <c r="G96" s="90"/>
      <c r="H96" s="240"/>
      <c r="I96" s="241"/>
      <c r="J96" s="242"/>
      <c r="K96" s="242"/>
      <c r="L96" s="243"/>
      <c r="M96" s="250"/>
      <c r="N96" s="251"/>
      <c r="O96" s="252"/>
      <c r="P96" s="253"/>
      <c r="Q96" s="254"/>
      <c r="R96" s="255"/>
      <c r="S96" s="92" t="str">
        <f>IFERROR(('VZOR VYPLNĚNÍ'!$O96+'VZOR VYPLNĚNÍ'!$R96)/'VZOR VYPLNĚNÍ'!$I96,"")</f>
        <v/>
      </c>
      <c r="T96" s="93" t="str">
        <f>IF(J96+L96=0,"",ROUND((M96+'VZOR VYPLNĚNÍ'!$P96)/(L96+J96)/12,0))</f>
        <v/>
      </c>
      <c r="U96" s="94" t="str">
        <f>IF(K96=0,"",ROUND(('VZOR VYPLNĚNÍ'!$N96+'VZOR VYPLNĚNÍ'!$Q96)/'VZOR VYPLNĚNÍ'!$K96,0))</f>
        <v/>
      </c>
      <c r="V96" s="85"/>
    </row>
    <row r="97" spans="1:22" s="114" customFormat="1" ht="27.75" customHeight="1">
      <c r="A97" s="236"/>
      <c r="B97" s="237"/>
      <c r="C97" s="238"/>
      <c r="D97" s="70" t="str">
        <f>IFERROR(VLOOKUP(C97,NM06!$A$2:$B$176,2,0),"")</f>
        <v/>
      </c>
      <c r="E97" s="239"/>
      <c r="F97" s="70" t="str">
        <f>IFERROR(VLOOKUP('VZOR VYPLNĚNÍ'!$E97,'Číselník nástrojů'!$A$2:$D$569,4,0),"")</f>
        <v/>
      </c>
      <c r="G97" s="90"/>
      <c r="H97" s="240"/>
      <c r="I97" s="241"/>
      <c r="J97" s="242"/>
      <c r="K97" s="242"/>
      <c r="L97" s="243"/>
      <c r="M97" s="250"/>
      <c r="N97" s="251"/>
      <c r="O97" s="252"/>
      <c r="P97" s="253"/>
      <c r="Q97" s="254"/>
      <c r="R97" s="255"/>
      <c r="S97" s="92" t="str">
        <f>IFERROR(('VZOR VYPLNĚNÍ'!$O97+'VZOR VYPLNĚNÍ'!$R97)/'VZOR VYPLNĚNÍ'!$I97,"")</f>
        <v/>
      </c>
      <c r="T97" s="93" t="str">
        <f>IF(J97+L97=0,"",ROUND((M97+'VZOR VYPLNĚNÍ'!$P97)/(L97+J97)/12,0))</f>
        <v/>
      </c>
      <c r="U97" s="94" t="str">
        <f>IF(K97=0,"",ROUND(('VZOR VYPLNĚNÍ'!$N97+'VZOR VYPLNĚNÍ'!$Q97)/'VZOR VYPLNĚNÍ'!$K97,0))</f>
        <v/>
      </c>
      <c r="V97" s="85"/>
    </row>
    <row r="98" spans="1:22" s="114" customFormat="1" ht="27.75" customHeight="1">
      <c r="A98" s="236"/>
      <c r="B98" s="237"/>
      <c r="C98" s="238"/>
      <c r="D98" s="70" t="str">
        <f>IFERROR(VLOOKUP(C98,NM06!$A$2:$B$176,2,0),"")</f>
        <v/>
      </c>
      <c r="E98" s="239"/>
      <c r="F98" s="70" t="str">
        <f>IFERROR(VLOOKUP('VZOR VYPLNĚNÍ'!$E98,'Číselník nástrojů'!$A$2:$D$569,4,0),"")</f>
        <v/>
      </c>
      <c r="G98" s="90"/>
      <c r="H98" s="240"/>
      <c r="I98" s="241"/>
      <c r="J98" s="242"/>
      <c r="K98" s="242"/>
      <c r="L98" s="243"/>
      <c r="M98" s="250"/>
      <c r="N98" s="251"/>
      <c r="O98" s="252"/>
      <c r="P98" s="253"/>
      <c r="Q98" s="254"/>
      <c r="R98" s="255"/>
      <c r="S98" s="92" t="str">
        <f>IFERROR(('VZOR VYPLNĚNÍ'!$O98+'VZOR VYPLNĚNÍ'!$R98)/'VZOR VYPLNĚNÍ'!$I98,"")</f>
        <v/>
      </c>
      <c r="T98" s="93" t="str">
        <f>IF(J98+L98=0,"",ROUND((M98+'VZOR VYPLNĚNÍ'!$P98)/(L98+J98)/12,0))</f>
        <v/>
      </c>
      <c r="U98" s="94" t="str">
        <f>IF(K98=0,"",ROUND(('VZOR VYPLNĚNÍ'!$N98+'VZOR VYPLNĚNÍ'!$Q98)/'VZOR VYPLNĚNÍ'!$K98,0))</f>
        <v/>
      </c>
      <c r="V98" s="85"/>
    </row>
    <row r="99" spans="1:22" s="114" customFormat="1" ht="27.75" customHeight="1">
      <c r="A99" s="236"/>
      <c r="B99" s="237"/>
      <c r="C99" s="238"/>
      <c r="D99" s="70" t="str">
        <f>IFERROR(VLOOKUP(C99,NM06!$A$2:$B$176,2,0),"")</f>
        <v/>
      </c>
      <c r="E99" s="239"/>
      <c r="F99" s="70" t="str">
        <f>IFERROR(VLOOKUP('VZOR VYPLNĚNÍ'!$E99,'Číselník nástrojů'!$A$2:$D$569,4,0),"")</f>
        <v/>
      </c>
      <c r="G99" s="90"/>
      <c r="H99" s="240"/>
      <c r="I99" s="241"/>
      <c r="J99" s="242"/>
      <c r="K99" s="242"/>
      <c r="L99" s="243"/>
      <c r="M99" s="250"/>
      <c r="N99" s="251"/>
      <c r="O99" s="252"/>
      <c r="P99" s="253"/>
      <c r="Q99" s="254"/>
      <c r="R99" s="255"/>
      <c r="S99" s="92" t="str">
        <f>IFERROR(('VZOR VYPLNĚNÍ'!$O99+'VZOR VYPLNĚNÍ'!$R99)/'VZOR VYPLNĚNÍ'!$I99,"")</f>
        <v/>
      </c>
      <c r="T99" s="93" t="str">
        <f>IF(J99+L99=0,"",ROUND((M99+'VZOR VYPLNĚNÍ'!$P99)/(L99+J99)/12,0))</f>
        <v/>
      </c>
      <c r="U99" s="94" t="str">
        <f>IF(K99=0,"",ROUND(('VZOR VYPLNĚNÍ'!$N99+'VZOR VYPLNĚNÍ'!$Q99)/'VZOR VYPLNĚNÍ'!$K99,0))</f>
        <v/>
      </c>
      <c r="V99" s="85"/>
    </row>
    <row r="100" spans="1:22" s="114" customFormat="1" ht="27.75" customHeight="1">
      <c r="A100" s="236"/>
      <c r="B100" s="237"/>
      <c r="C100" s="238"/>
      <c r="D100" s="70" t="str">
        <f>IFERROR(VLOOKUP(C100,NM06!$A$2:$B$176,2,0),"")</f>
        <v/>
      </c>
      <c r="E100" s="239"/>
      <c r="F100" s="70" t="str">
        <f>IFERROR(VLOOKUP('VZOR VYPLNĚNÍ'!$E100,'Číselník nástrojů'!$A$2:$D$569,4,0),"")</f>
        <v/>
      </c>
      <c r="G100" s="90"/>
      <c r="H100" s="240"/>
      <c r="I100" s="241"/>
      <c r="J100" s="242"/>
      <c r="K100" s="242"/>
      <c r="L100" s="243"/>
      <c r="M100" s="250"/>
      <c r="N100" s="251"/>
      <c r="O100" s="252"/>
      <c r="P100" s="253"/>
      <c r="Q100" s="254"/>
      <c r="R100" s="255"/>
      <c r="S100" s="92" t="str">
        <f>IFERROR(('VZOR VYPLNĚNÍ'!$O100+'VZOR VYPLNĚNÍ'!$R100)/'VZOR VYPLNĚNÍ'!$I100,"")</f>
        <v/>
      </c>
      <c r="T100" s="93" t="str">
        <f>IF(J100+L100=0,"",ROUND((M100+'VZOR VYPLNĚNÍ'!$P100)/(L100+J100)/12,0))</f>
        <v/>
      </c>
      <c r="U100" s="94" t="str">
        <f>IF(K100=0,"",ROUND(('VZOR VYPLNĚNÍ'!$N100+'VZOR VYPLNĚNÍ'!$Q100)/'VZOR VYPLNĚNÍ'!$K100,0))</f>
        <v/>
      </c>
      <c r="V100" s="85"/>
    </row>
    <row r="101" spans="1:22" s="114" customFormat="1" ht="27.75" customHeight="1">
      <c r="A101" s="236"/>
      <c r="B101" s="237"/>
      <c r="C101" s="238"/>
      <c r="D101" s="70" t="str">
        <f>IFERROR(VLOOKUP(C101,NM06!$A$2:$B$176,2,0),"")</f>
        <v/>
      </c>
      <c r="E101" s="239"/>
      <c r="F101" s="70" t="str">
        <f>IFERROR(VLOOKUP('VZOR VYPLNĚNÍ'!$E101,'Číselník nástrojů'!$A$2:$D$569,4,0),"")</f>
        <v/>
      </c>
      <c r="G101" s="90"/>
      <c r="H101" s="240"/>
      <c r="I101" s="241"/>
      <c r="J101" s="242"/>
      <c r="K101" s="242"/>
      <c r="L101" s="243"/>
      <c r="M101" s="250"/>
      <c r="N101" s="251"/>
      <c r="O101" s="252"/>
      <c r="P101" s="253"/>
      <c r="Q101" s="254"/>
      <c r="R101" s="255"/>
      <c r="S101" s="92" t="str">
        <f>IFERROR(('VZOR VYPLNĚNÍ'!$O101+'VZOR VYPLNĚNÍ'!$R101)/'VZOR VYPLNĚNÍ'!$I101,"")</f>
        <v/>
      </c>
      <c r="T101" s="93" t="str">
        <f>IF(J101+L101=0,"",ROUND((M101+'VZOR VYPLNĚNÍ'!$P101)/(L101+J101)/12,0))</f>
        <v/>
      </c>
      <c r="U101" s="94" t="str">
        <f>IF(K101=0,"",ROUND(('VZOR VYPLNĚNÍ'!$N101+'VZOR VYPLNĚNÍ'!$Q101)/'VZOR VYPLNĚNÍ'!$K101,0))</f>
        <v/>
      </c>
      <c r="V101" s="85"/>
    </row>
    <row r="102" spans="1:22" s="114" customFormat="1" ht="27.75" customHeight="1">
      <c r="A102" s="236"/>
      <c r="B102" s="237"/>
      <c r="C102" s="238"/>
      <c r="D102" s="70" t="str">
        <f>IFERROR(VLOOKUP(C102,NM06!$A$2:$B$176,2,0),"")</f>
        <v/>
      </c>
      <c r="E102" s="239"/>
      <c r="F102" s="70" t="str">
        <f>IFERROR(VLOOKUP('VZOR VYPLNĚNÍ'!$E102,'Číselník nástrojů'!$A$2:$D$569,4,0),"")</f>
        <v/>
      </c>
      <c r="G102" s="90"/>
      <c r="H102" s="240"/>
      <c r="I102" s="241"/>
      <c r="J102" s="242"/>
      <c r="K102" s="242"/>
      <c r="L102" s="243"/>
      <c r="M102" s="250"/>
      <c r="N102" s="251"/>
      <c r="O102" s="252"/>
      <c r="P102" s="253"/>
      <c r="Q102" s="254"/>
      <c r="R102" s="255"/>
      <c r="S102" s="92" t="str">
        <f>IFERROR(('VZOR VYPLNĚNÍ'!$O102+'VZOR VYPLNĚNÍ'!$R102)/'VZOR VYPLNĚNÍ'!$I102,"")</f>
        <v/>
      </c>
      <c r="T102" s="93" t="str">
        <f>IF(J102+L102=0,"",ROUND((M102+'VZOR VYPLNĚNÍ'!$P102)/(L102+J102)/12,0))</f>
        <v/>
      </c>
      <c r="U102" s="94" t="str">
        <f>IF(K102=0,"",ROUND(('VZOR VYPLNĚNÍ'!$N102+'VZOR VYPLNĚNÍ'!$Q102)/'VZOR VYPLNĚNÍ'!$K102,0))</f>
        <v/>
      </c>
      <c r="V102" s="85"/>
    </row>
    <row r="103" spans="1:22" s="114" customFormat="1" ht="27.75" customHeight="1">
      <c r="A103" s="236"/>
      <c r="B103" s="237"/>
      <c r="C103" s="238"/>
      <c r="D103" s="70" t="str">
        <f>IFERROR(VLOOKUP(C103,NM06!$A$2:$B$176,2,0),"")</f>
        <v/>
      </c>
      <c r="E103" s="239"/>
      <c r="F103" s="70" t="str">
        <f>IFERROR(VLOOKUP('VZOR VYPLNĚNÍ'!$E103,'Číselník nástrojů'!$A$2:$D$569,4,0),"")</f>
        <v/>
      </c>
      <c r="G103" s="90"/>
      <c r="H103" s="240"/>
      <c r="I103" s="241"/>
      <c r="J103" s="242"/>
      <c r="K103" s="242"/>
      <c r="L103" s="243"/>
      <c r="M103" s="250"/>
      <c r="N103" s="251"/>
      <c r="O103" s="252"/>
      <c r="P103" s="253"/>
      <c r="Q103" s="254"/>
      <c r="R103" s="255"/>
      <c r="S103" s="92" t="str">
        <f>IFERROR(('VZOR VYPLNĚNÍ'!$O103+'VZOR VYPLNĚNÍ'!$R103)/'VZOR VYPLNĚNÍ'!$I103,"")</f>
        <v/>
      </c>
      <c r="T103" s="93" t="str">
        <f>IF(J103+L103=0,"",ROUND((M103+'VZOR VYPLNĚNÍ'!$P103)/(L103+J103)/12,0))</f>
        <v/>
      </c>
      <c r="U103" s="94" t="str">
        <f>IF(K103=0,"",ROUND(('VZOR VYPLNĚNÍ'!$N103+'VZOR VYPLNĚNÍ'!$Q103)/'VZOR VYPLNĚNÍ'!$K103,0))</f>
        <v/>
      </c>
      <c r="V103" s="85"/>
    </row>
    <row r="104" spans="1:22" s="114" customFormat="1" ht="27.75" customHeight="1">
      <c r="A104" s="236"/>
      <c r="B104" s="237"/>
      <c r="C104" s="238"/>
      <c r="D104" s="70" t="str">
        <f>IFERROR(VLOOKUP(C104,NM06!$A$2:$B$176,2,0),"")</f>
        <v/>
      </c>
      <c r="E104" s="239"/>
      <c r="F104" s="70" t="str">
        <f>IFERROR(VLOOKUP('VZOR VYPLNĚNÍ'!$E104,'Číselník nástrojů'!$A$2:$D$569,4,0),"")</f>
        <v/>
      </c>
      <c r="G104" s="90"/>
      <c r="H104" s="240"/>
      <c r="I104" s="256"/>
      <c r="J104" s="242"/>
      <c r="K104" s="242"/>
      <c r="L104" s="243"/>
      <c r="M104" s="250"/>
      <c r="N104" s="251"/>
      <c r="O104" s="252"/>
      <c r="P104" s="253"/>
      <c r="Q104" s="254"/>
      <c r="R104" s="255"/>
      <c r="S104" s="92" t="str">
        <f>IFERROR(('VZOR VYPLNĚNÍ'!$O104+'VZOR VYPLNĚNÍ'!$R104)/'VZOR VYPLNĚNÍ'!$I104,"")</f>
        <v/>
      </c>
      <c r="T104" s="93" t="str">
        <f>IF(J104+L104=0,"",ROUND((M104+'VZOR VYPLNĚNÍ'!$P104)/(L104+J104)/12,0))</f>
        <v/>
      </c>
      <c r="U104" s="94" t="str">
        <f>IF(K104=0,"",ROUND(('VZOR VYPLNĚNÍ'!$N104+'VZOR VYPLNĚNÍ'!$Q104)/'VZOR VYPLNĚNÍ'!$K104,0))</f>
        <v/>
      </c>
      <c r="V104" s="85"/>
    </row>
    <row r="105" spans="1:22" s="114" customFormat="1" ht="27.75" customHeight="1">
      <c r="A105" s="236"/>
      <c r="B105" s="237"/>
      <c r="C105" s="238"/>
      <c r="D105" s="70" t="str">
        <f>IFERROR(VLOOKUP(C105,NM06!$A$2:$B$176,2,0),"")</f>
        <v/>
      </c>
      <c r="E105" s="239"/>
      <c r="F105" s="70" t="str">
        <f>IFERROR(VLOOKUP('VZOR VYPLNĚNÍ'!$E105,'Číselník nástrojů'!$A$2:$D$569,4,0),"")</f>
        <v/>
      </c>
      <c r="G105" s="90"/>
      <c r="H105" s="240"/>
      <c r="I105" s="256"/>
      <c r="J105" s="242"/>
      <c r="K105" s="242"/>
      <c r="L105" s="243"/>
      <c r="M105" s="250"/>
      <c r="N105" s="251"/>
      <c r="O105" s="252"/>
      <c r="P105" s="253"/>
      <c r="Q105" s="254"/>
      <c r="R105" s="255"/>
      <c r="S105" s="92" t="str">
        <f>IFERROR(('VZOR VYPLNĚNÍ'!$O105+'VZOR VYPLNĚNÍ'!$R105)/'VZOR VYPLNĚNÍ'!$I105,"")</f>
        <v/>
      </c>
      <c r="T105" s="93" t="str">
        <f>IF(J105+L105=0,"",ROUND((M105+'VZOR VYPLNĚNÍ'!$P105)/(L105+J105)/12,0))</f>
        <v/>
      </c>
      <c r="U105" s="94" t="str">
        <f>IF(K105=0,"",ROUND(('VZOR VYPLNĚNÍ'!$N105+'VZOR VYPLNĚNÍ'!$Q105)/'VZOR VYPLNĚNÍ'!$K105,0))</f>
        <v/>
      </c>
      <c r="V105" s="85"/>
    </row>
    <row r="106" spans="1:22" s="114" customFormat="1" ht="27.75" customHeight="1">
      <c r="A106" s="236"/>
      <c r="B106" s="237"/>
      <c r="C106" s="238"/>
      <c r="D106" s="70" t="str">
        <f>IFERROR(VLOOKUP(C106,NM06!$A$2:$B$176,2,0),"")</f>
        <v/>
      </c>
      <c r="E106" s="239"/>
      <c r="F106" s="70" t="str">
        <f>IFERROR(VLOOKUP('VZOR VYPLNĚNÍ'!$E106,'Číselník nástrojů'!$A$2:$D$569,4,0),"")</f>
        <v/>
      </c>
      <c r="G106" s="90"/>
      <c r="H106" s="240"/>
      <c r="I106" s="256"/>
      <c r="J106" s="242"/>
      <c r="K106" s="242"/>
      <c r="L106" s="243"/>
      <c r="M106" s="250"/>
      <c r="N106" s="251"/>
      <c r="O106" s="252"/>
      <c r="P106" s="253"/>
      <c r="Q106" s="254"/>
      <c r="R106" s="255"/>
      <c r="S106" s="92" t="str">
        <f>IFERROR(('VZOR VYPLNĚNÍ'!$O106+'VZOR VYPLNĚNÍ'!$R106)/'VZOR VYPLNĚNÍ'!$I106,"")</f>
        <v/>
      </c>
      <c r="T106" s="93" t="str">
        <f>IF(J106+L106=0,"",ROUND((M106+'VZOR VYPLNĚNÍ'!$P106)/(L106+J106)/12,0))</f>
        <v/>
      </c>
      <c r="U106" s="94" t="str">
        <f>IF(K106=0,"",ROUND(('VZOR VYPLNĚNÍ'!$N106+'VZOR VYPLNĚNÍ'!$Q106)/'VZOR VYPLNĚNÍ'!$K106,0))</f>
        <v/>
      </c>
      <c r="V106" s="85"/>
    </row>
    <row r="107" spans="1:22" s="114" customFormat="1" ht="27.75" customHeight="1">
      <c r="A107" s="236"/>
      <c r="B107" s="237"/>
      <c r="C107" s="238"/>
      <c r="D107" s="70" t="str">
        <f>IFERROR(VLOOKUP(C107,NM06!$A$2:$B$176,2,0),"")</f>
        <v/>
      </c>
      <c r="E107" s="239"/>
      <c r="F107" s="70" t="str">
        <f>IFERROR(VLOOKUP('VZOR VYPLNĚNÍ'!$E107,'Číselník nástrojů'!$A$2:$D$569,4,0),"")</f>
        <v/>
      </c>
      <c r="G107" s="90"/>
      <c r="H107" s="240"/>
      <c r="I107" s="256"/>
      <c r="J107" s="242"/>
      <c r="K107" s="242"/>
      <c r="L107" s="243"/>
      <c r="M107" s="250"/>
      <c r="N107" s="251"/>
      <c r="O107" s="252"/>
      <c r="P107" s="253"/>
      <c r="Q107" s="254"/>
      <c r="R107" s="255"/>
      <c r="S107" s="92" t="str">
        <f>IFERROR(('VZOR VYPLNĚNÍ'!$O107+'VZOR VYPLNĚNÍ'!$R107)/'VZOR VYPLNĚNÍ'!$I107,"")</f>
        <v/>
      </c>
      <c r="T107" s="93" t="str">
        <f>IF(J107+L107=0,"",ROUND((M107+'VZOR VYPLNĚNÍ'!$P107)/(L107+J107)/12,0))</f>
        <v/>
      </c>
      <c r="U107" s="94" t="str">
        <f>IF(K107=0,"",ROUND(('VZOR VYPLNĚNÍ'!$N107+'VZOR VYPLNĚNÍ'!$Q107)/'VZOR VYPLNĚNÍ'!$K107,0))</f>
        <v/>
      </c>
      <c r="V107" s="85"/>
    </row>
    <row r="108" spans="1:22" s="114" customFormat="1" ht="27.75" customHeight="1">
      <c r="A108" s="236"/>
      <c r="B108" s="237"/>
      <c r="C108" s="238"/>
      <c r="D108" s="70" t="str">
        <f>IFERROR(VLOOKUP(C108,NM06!$A$2:$B$176,2,0),"")</f>
        <v/>
      </c>
      <c r="E108" s="239"/>
      <c r="F108" s="70" t="str">
        <f>IFERROR(VLOOKUP('VZOR VYPLNĚNÍ'!$E108,'Číselník nástrojů'!$A$2:$D$569,4,0),"")</f>
        <v/>
      </c>
      <c r="G108" s="90"/>
      <c r="H108" s="240"/>
      <c r="I108" s="256"/>
      <c r="J108" s="242"/>
      <c r="K108" s="242"/>
      <c r="L108" s="243"/>
      <c r="M108" s="250"/>
      <c r="N108" s="251"/>
      <c r="O108" s="252"/>
      <c r="P108" s="253"/>
      <c r="Q108" s="254"/>
      <c r="R108" s="255"/>
      <c r="S108" s="92" t="str">
        <f>IFERROR(('VZOR VYPLNĚNÍ'!$O108+'VZOR VYPLNĚNÍ'!$R108)/'VZOR VYPLNĚNÍ'!$I108,"")</f>
        <v/>
      </c>
      <c r="T108" s="93" t="str">
        <f>IF(J108+L108=0,"",ROUND((M108+'VZOR VYPLNĚNÍ'!$P108)/(L108+J108)/12,0))</f>
        <v/>
      </c>
      <c r="U108" s="94" t="str">
        <f>IF(K108=0,"",ROUND(('VZOR VYPLNĚNÍ'!$N108+'VZOR VYPLNĚNÍ'!$Q108)/'VZOR VYPLNĚNÍ'!$K108,0))</f>
        <v/>
      </c>
      <c r="V108" s="85"/>
    </row>
    <row r="109" spans="1:22" s="114" customFormat="1" ht="27.75" customHeight="1">
      <c r="A109" s="236"/>
      <c r="B109" s="237"/>
      <c r="C109" s="238"/>
      <c r="D109" s="70" t="str">
        <f>IFERROR(VLOOKUP(C109,NM06!$A$2:$B$176,2,0),"")</f>
        <v/>
      </c>
      <c r="E109" s="239"/>
      <c r="F109" s="70" t="str">
        <f>IFERROR(VLOOKUP('VZOR VYPLNĚNÍ'!$E109,'Číselník nástrojů'!$A$2:$D$569,4,0),"")</f>
        <v/>
      </c>
      <c r="G109" s="90"/>
      <c r="H109" s="240"/>
      <c r="I109" s="256"/>
      <c r="J109" s="242"/>
      <c r="K109" s="242"/>
      <c r="L109" s="243"/>
      <c r="M109" s="250"/>
      <c r="N109" s="251"/>
      <c r="O109" s="252"/>
      <c r="P109" s="253"/>
      <c r="Q109" s="254"/>
      <c r="R109" s="255"/>
      <c r="S109" s="92" t="str">
        <f>IFERROR(('VZOR VYPLNĚNÍ'!$O109+'VZOR VYPLNĚNÍ'!$R109)/'VZOR VYPLNĚNÍ'!$I109,"")</f>
        <v/>
      </c>
      <c r="T109" s="93" t="str">
        <f>IF(J109+L109=0,"",ROUND((M109+'VZOR VYPLNĚNÍ'!$P109)/(L109+J109)/12,0))</f>
        <v/>
      </c>
      <c r="U109" s="94" t="str">
        <f>IF(K109=0,"",ROUND(('VZOR VYPLNĚNÍ'!$N109+'VZOR VYPLNĚNÍ'!$Q109)/'VZOR VYPLNĚNÍ'!$K109,0))</f>
        <v/>
      </c>
      <c r="V109" s="85"/>
    </row>
    <row r="110" spans="1:22" s="114" customFormat="1" ht="27.75" customHeight="1">
      <c r="A110" s="236"/>
      <c r="B110" s="237"/>
      <c r="C110" s="238"/>
      <c r="D110" s="70" t="str">
        <f>IFERROR(VLOOKUP(C110,NM06!$A$2:$B$176,2,0),"")</f>
        <v/>
      </c>
      <c r="E110" s="239"/>
      <c r="F110" s="70" t="str">
        <f>IFERROR(VLOOKUP('VZOR VYPLNĚNÍ'!$E110,'Číselník nástrojů'!$A$2:$D$569,4,0),"")</f>
        <v/>
      </c>
      <c r="G110" s="90"/>
      <c r="H110" s="240"/>
      <c r="I110" s="256"/>
      <c r="J110" s="242"/>
      <c r="K110" s="242"/>
      <c r="L110" s="243"/>
      <c r="M110" s="250"/>
      <c r="N110" s="251"/>
      <c r="O110" s="252"/>
      <c r="P110" s="253"/>
      <c r="Q110" s="254"/>
      <c r="R110" s="255"/>
      <c r="S110" s="92" t="str">
        <f>IFERROR(('VZOR VYPLNĚNÍ'!$O110+'VZOR VYPLNĚNÍ'!$R110)/'VZOR VYPLNĚNÍ'!$I110,"")</f>
        <v/>
      </c>
      <c r="T110" s="93" t="str">
        <f>IF(J110+L110=0,"",ROUND((M110+'VZOR VYPLNĚNÍ'!$P110)/(L110+J110)/12,0))</f>
        <v/>
      </c>
      <c r="U110" s="94" t="str">
        <f>IF(K110=0,"",ROUND(('VZOR VYPLNĚNÍ'!$N110+'VZOR VYPLNĚNÍ'!$Q110)/'VZOR VYPLNĚNÍ'!$K110,0))</f>
        <v/>
      </c>
      <c r="V110" s="85"/>
    </row>
    <row r="111" spans="1:22" s="114" customFormat="1" ht="27.75" customHeight="1">
      <c r="A111" s="236"/>
      <c r="B111" s="237"/>
      <c r="C111" s="238"/>
      <c r="D111" s="70" t="str">
        <f>IFERROR(VLOOKUP(C111,NM06!$A$2:$B$176,2,0),"")</f>
        <v/>
      </c>
      <c r="E111" s="239"/>
      <c r="F111" s="70" t="str">
        <f>IFERROR(VLOOKUP('VZOR VYPLNĚNÍ'!$E111,'Číselník nástrojů'!$A$2:$D$569,4,0),"")</f>
        <v/>
      </c>
      <c r="G111" s="90"/>
      <c r="H111" s="240"/>
      <c r="I111" s="256"/>
      <c r="J111" s="242"/>
      <c r="K111" s="242"/>
      <c r="L111" s="243"/>
      <c r="M111" s="250"/>
      <c r="N111" s="251"/>
      <c r="O111" s="252"/>
      <c r="P111" s="253"/>
      <c r="Q111" s="254"/>
      <c r="R111" s="255"/>
      <c r="S111" s="92" t="str">
        <f>IFERROR(('VZOR VYPLNĚNÍ'!$O111+'VZOR VYPLNĚNÍ'!$R111)/'VZOR VYPLNĚNÍ'!$I111,"")</f>
        <v/>
      </c>
      <c r="T111" s="93" t="str">
        <f>IF(J111+L111=0,"",ROUND((M111+'VZOR VYPLNĚNÍ'!$P111)/(L111+J111)/12,0))</f>
        <v/>
      </c>
      <c r="U111" s="94" t="str">
        <f>IF(K111=0,"",ROUND(('VZOR VYPLNĚNÍ'!$N111+'VZOR VYPLNĚNÍ'!$Q111)/'VZOR VYPLNĚNÍ'!$K111,0))</f>
        <v/>
      </c>
      <c r="V111" s="85"/>
    </row>
    <row r="112" spans="1:22" s="114" customFormat="1" ht="27.75" customHeight="1">
      <c r="A112" s="236"/>
      <c r="B112" s="237"/>
      <c r="C112" s="238"/>
      <c r="D112" s="70" t="str">
        <f>IFERROR(VLOOKUP(C112,NM06!$A$2:$B$176,2,0),"")</f>
        <v/>
      </c>
      <c r="E112" s="239"/>
      <c r="F112" s="70" t="str">
        <f>IFERROR(VLOOKUP('VZOR VYPLNĚNÍ'!$E112,'Číselník nástrojů'!$A$2:$D$569,4,0),"")</f>
        <v/>
      </c>
      <c r="G112" s="90"/>
      <c r="H112" s="240"/>
      <c r="I112" s="256"/>
      <c r="J112" s="242"/>
      <c r="K112" s="242"/>
      <c r="L112" s="243"/>
      <c r="M112" s="250"/>
      <c r="N112" s="251"/>
      <c r="O112" s="252"/>
      <c r="P112" s="253"/>
      <c r="Q112" s="254"/>
      <c r="R112" s="255"/>
      <c r="S112" s="92" t="str">
        <f>IFERROR(('VZOR VYPLNĚNÍ'!$O112+'VZOR VYPLNĚNÍ'!$R112)/'VZOR VYPLNĚNÍ'!$I112,"")</f>
        <v/>
      </c>
      <c r="T112" s="93" t="str">
        <f>IF(J112+L112=0,"",ROUND((M112+'VZOR VYPLNĚNÍ'!$P112)/(L112+J112)/12,0))</f>
        <v/>
      </c>
      <c r="U112" s="94" t="str">
        <f>IF(K112=0,"",ROUND(('VZOR VYPLNĚNÍ'!$N112+'VZOR VYPLNĚNÍ'!$Q112)/'VZOR VYPLNĚNÍ'!$K112,0))</f>
        <v/>
      </c>
      <c r="V112" s="85"/>
    </row>
    <row r="113" spans="1:22" s="114" customFormat="1" ht="27.75" customHeight="1">
      <c r="A113" s="236"/>
      <c r="B113" s="237"/>
      <c r="C113" s="238"/>
      <c r="D113" s="70" t="str">
        <f>IFERROR(VLOOKUP(C113,NM06!$A$2:$B$176,2,0),"")</f>
        <v/>
      </c>
      <c r="E113" s="239"/>
      <c r="F113" s="70" t="str">
        <f>IFERROR(VLOOKUP('VZOR VYPLNĚNÍ'!$E113,'Číselník nástrojů'!$A$2:$D$569,4,0),"")</f>
        <v/>
      </c>
      <c r="G113" s="90"/>
      <c r="H113" s="240"/>
      <c r="I113" s="256"/>
      <c r="J113" s="242"/>
      <c r="K113" s="242"/>
      <c r="L113" s="243"/>
      <c r="M113" s="250"/>
      <c r="N113" s="251"/>
      <c r="O113" s="252"/>
      <c r="P113" s="253"/>
      <c r="Q113" s="254"/>
      <c r="R113" s="255"/>
      <c r="S113" s="92" t="str">
        <f>IFERROR(('VZOR VYPLNĚNÍ'!$O113+'VZOR VYPLNĚNÍ'!$R113)/'VZOR VYPLNĚNÍ'!$I113,"")</f>
        <v/>
      </c>
      <c r="T113" s="93" t="str">
        <f>IF(J113+L113=0,"",ROUND((M113+'VZOR VYPLNĚNÍ'!$P113)/(L113+J113)/12,0))</f>
        <v/>
      </c>
      <c r="U113" s="94" t="str">
        <f>IF(K113=0,"",ROUND(('VZOR VYPLNĚNÍ'!$N113+'VZOR VYPLNĚNÍ'!$Q113)/'VZOR VYPLNĚNÍ'!$K113,0))</f>
        <v/>
      </c>
      <c r="V113" s="85"/>
    </row>
    <row r="114" spans="1:22" s="114" customFormat="1" ht="27.75" customHeight="1">
      <c r="A114" s="236"/>
      <c r="B114" s="237"/>
      <c r="C114" s="238"/>
      <c r="D114" s="70" t="str">
        <f>IFERROR(VLOOKUP(C114,NM06!$A$2:$B$176,2,0),"")</f>
        <v/>
      </c>
      <c r="E114" s="239"/>
      <c r="F114" s="70" t="str">
        <f>IFERROR(VLOOKUP('VZOR VYPLNĚNÍ'!$E114,'Číselník nástrojů'!$A$2:$D$569,4,0),"")</f>
        <v/>
      </c>
      <c r="G114" s="90"/>
      <c r="H114" s="240"/>
      <c r="I114" s="256"/>
      <c r="J114" s="242"/>
      <c r="K114" s="242"/>
      <c r="L114" s="243"/>
      <c r="M114" s="250"/>
      <c r="N114" s="251"/>
      <c r="O114" s="252"/>
      <c r="P114" s="253"/>
      <c r="Q114" s="254"/>
      <c r="R114" s="255"/>
      <c r="S114" s="92" t="str">
        <f>IFERROR(('VZOR VYPLNĚNÍ'!$O114+'VZOR VYPLNĚNÍ'!$R114)/'VZOR VYPLNĚNÍ'!$I114,"")</f>
        <v/>
      </c>
      <c r="T114" s="93" t="str">
        <f>IF(J114+L114=0,"",ROUND((M114+'VZOR VYPLNĚNÍ'!$P114)/(L114+J114)/12,0))</f>
        <v/>
      </c>
      <c r="U114" s="94" t="str">
        <f>IF(K114=0,"",ROUND(('VZOR VYPLNĚNÍ'!$N114+'VZOR VYPLNĚNÍ'!$Q114)/'VZOR VYPLNĚNÍ'!$K114,0))</f>
        <v/>
      </c>
      <c r="V114" s="85"/>
    </row>
    <row r="115" spans="1:22" s="114" customFormat="1" ht="27.75" customHeight="1">
      <c r="A115" s="236"/>
      <c r="B115" s="237"/>
      <c r="C115" s="238"/>
      <c r="D115" s="70" t="str">
        <f>IFERROR(VLOOKUP(C115,NM06!$A$2:$B$176,2,0),"")</f>
        <v/>
      </c>
      <c r="E115" s="239"/>
      <c r="F115" s="70" t="str">
        <f>IFERROR(VLOOKUP('VZOR VYPLNĚNÍ'!$E115,'Číselník nástrojů'!$A$2:$D$569,4,0),"")</f>
        <v/>
      </c>
      <c r="G115" s="90"/>
      <c r="H115" s="240"/>
      <c r="I115" s="256"/>
      <c r="J115" s="242"/>
      <c r="K115" s="242"/>
      <c r="L115" s="243"/>
      <c r="M115" s="250"/>
      <c r="N115" s="251"/>
      <c r="O115" s="252"/>
      <c r="P115" s="253"/>
      <c r="Q115" s="254"/>
      <c r="R115" s="255"/>
      <c r="S115" s="92" t="str">
        <f>IFERROR(('VZOR VYPLNĚNÍ'!$O115+'VZOR VYPLNĚNÍ'!$R115)/'VZOR VYPLNĚNÍ'!$I115,"")</f>
        <v/>
      </c>
      <c r="T115" s="93" t="str">
        <f>IF(J115+L115=0,"",ROUND((M115+'VZOR VYPLNĚNÍ'!$P115)/(L115+J115)/12,0))</f>
        <v/>
      </c>
      <c r="U115" s="94" t="str">
        <f>IF(K115=0,"",ROUND(('VZOR VYPLNĚNÍ'!$N115+'VZOR VYPLNĚNÍ'!$Q115)/'VZOR VYPLNĚNÍ'!$K115,0))</f>
        <v/>
      </c>
      <c r="V115" s="85"/>
    </row>
    <row r="116" spans="1:22" s="114" customFormat="1" ht="27.75" customHeight="1">
      <c r="A116" s="236"/>
      <c r="B116" s="237"/>
      <c r="C116" s="238"/>
      <c r="D116" s="70" t="str">
        <f>IFERROR(VLOOKUP(C116,NM06!$A$2:$B$176,2,0),"")</f>
        <v/>
      </c>
      <c r="E116" s="239"/>
      <c r="F116" s="70" t="str">
        <f>IFERROR(VLOOKUP('VZOR VYPLNĚNÍ'!$E116,'Číselník nástrojů'!$A$2:$D$569,4,0),"")</f>
        <v/>
      </c>
      <c r="G116" s="90"/>
      <c r="H116" s="240"/>
      <c r="I116" s="256"/>
      <c r="J116" s="242"/>
      <c r="K116" s="242"/>
      <c r="L116" s="243"/>
      <c r="M116" s="250"/>
      <c r="N116" s="251"/>
      <c r="O116" s="252"/>
      <c r="P116" s="253"/>
      <c r="Q116" s="254"/>
      <c r="R116" s="255"/>
      <c r="S116" s="92" t="str">
        <f>IFERROR(('VZOR VYPLNĚNÍ'!$O116+'VZOR VYPLNĚNÍ'!$R116)/'VZOR VYPLNĚNÍ'!$I116,"")</f>
        <v/>
      </c>
      <c r="T116" s="93" t="str">
        <f>IF(J116+L116=0,"",ROUND((M116+'VZOR VYPLNĚNÍ'!$P116)/(L116+J116)/12,0))</f>
        <v/>
      </c>
      <c r="U116" s="94" t="str">
        <f>IF(K116=0,"",ROUND(('VZOR VYPLNĚNÍ'!$N116+'VZOR VYPLNĚNÍ'!$Q116)/'VZOR VYPLNĚNÍ'!$K116,0))</f>
        <v/>
      </c>
      <c r="V116" s="85"/>
    </row>
    <row r="117" spans="1:22" s="114" customFormat="1" ht="27.75" customHeight="1">
      <c r="A117" s="236"/>
      <c r="B117" s="237"/>
      <c r="C117" s="238"/>
      <c r="D117" s="70" t="str">
        <f>IFERROR(VLOOKUP(C117,NM06!$A$2:$B$176,2,0),"")</f>
        <v/>
      </c>
      <c r="E117" s="239"/>
      <c r="F117" s="70" t="str">
        <f>IFERROR(VLOOKUP('VZOR VYPLNĚNÍ'!$E117,'Číselník nástrojů'!$A$2:$D$569,4,0),"")</f>
        <v/>
      </c>
      <c r="G117" s="90"/>
      <c r="H117" s="240"/>
      <c r="I117" s="256"/>
      <c r="J117" s="242"/>
      <c r="K117" s="242"/>
      <c r="L117" s="243"/>
      <c r="M117" s="250"/>
      <c r="N117" s="251"/>
      <c r="O117" s="252"/>
      <c r="P117" s="253"/>
      <c r="Q117" s="254"/>
      <c r="R117" s="255"/>
      <c r="S117" s="92" t="str">
        <f>IFERROR(('VZOR VYPLNĚNÍ'!$O117+'VZOR VYPLNĚNÍ'!$R117)/'VZOR VYPLNĚNÍ'!$I117,"")</f>
        <v/>
      </c>
      <c r="T117" s="93" t="str">
        <f>IF(J117+L117=0,"",ROUND((M117+'VZOR VYPLNĚNÍ'!$P117)/(L117+J117)/12,0))</f>
        <v/>
      </c>
      <c r="U117" s="94" t="str">
        <f>IF(K117=0,"",ROUND(('VZOR VYPLNĚNÍ'!$N117+'VZOR VYPLNĚNÍ'!$Q117)/'VZOR VYPLNĚNÍ'!$K117,0))</f>
        <v/>
      </c>
      <c r="V117" s="85"/>
    </row>
    <row r="118" spans="1:22" s="114" customFormat="1" ht="27.75" customHeight="1">
      <c r="A118" s="236"/>
      <c r="B118" s="237"/>
      <c r="C118" s="238"/>
      <c r="D118" s="70" t="str">
        <f>IFERROR(VLOOKUP(C118,NM06!$A$2:$B$176,2,0),"")</f>
        <v/>
      </c>
      <c r="E118" s="239"/>
      <c r="F118" s="70" t="str">
        <f>IFERROR(VLOOKUP('VZOR VYPLNĚNÍ'!$E118,'Číselník nástrojů'!$A$2:$D$569,4,0),"")</f>
        <v/>
      </c>
      <c r="G118" s="90"/>
      <c r="H118" s="240"/>
      <c r="I118" s="256"/>
      <c r="J118" s="242"/>
      <c r="K118" s="242"/>
      <c r="L118" s="243"/>
      <c r="M118" s="250"/>
      <c r="N118" s="251"/>
      <c r="O118" s="252"/>
      <c r="P118" s="253"/>
      <c r="Q118" s="254"/>
      <c r="R118" s="255"/>
      <c r="S118" s="92" t="str">
        <f>IFERROR(('VZOR VYPLNĚNÍ'!$O118+'VZOR VYPLNĚNÍ'!$R118)/'VZOR VYPLNĚNÍ'!$I118,"")</f>
        <v/>
      </c>
      <c r="T118" s="93" t="str">
        <f>IF(J118+L118=0,"",ROUND((M118+'VZOR VYPLNĚNÍ'!$P118)/(L118+J118)/12,0))</f>
        <v/>
      </c>
      <c r="U118" s="94" t="str">
        <f>IF(K118=0,"",ROUND(('VZOR VYPLNĚNÍ'!$N118+'VZOR VYPLNĚNÍ'!$Q118)/'VZOR VYPLNĚNÍ'!$K118,0))</f>
        <v/>
      </c>
      <c r="V118" s="85"/>
    </row>
    <row r="119" spans="1:22" s="114" customFormat="1" ht="27.75" customHeight="1">
      <c r="A119" s="236"/>
      <c r="B119" s="237"/>
      <c r="C119" s="238"/>
      <c r="D119" s="70" t="str">
        <f>IFERROR(VLOOKUP(C119,NM06!$A$2:$B$176,2,0),"")</f>
        <v/>
      </c>
      <c r="E119" s="239"/>
      <c r="F119" s="70" t="str">
        <f>IFERROR(VLOOKUP('VZOR VYPLNĚNÍ'!$E119,'Číselník nástrojů'!$A$2:$D$569,4,0),"")</f>
        <v/>
      </c>
      <c r="G119" s="90"/>
      <c r="H119" s="240"/>
      <c r="I119" s="256"/>
      <c r="J119" s="242"/>
      <c r="K119" s="242"/>
      <c r="L119" s="243"/>
      <c r="M119" s="250"/>
      <c r="N119" s="251"/>
      <c r="O119" s="252"/>
      <c r="P119" s="253"/>
      <c r="Q119" s="254"/>
      <c r="R119" s="255"/>
      <c r="S119" s="92" t="str">
        <f>IFERROR(('VZOR VYPLNĚNÍ'!$O119+'VZOR VYPLNĚNÍ'!$R119)/'VZOR VYPLNĚNÍ'!$I119,"")</f>
        <v/>
      </c>
      <c r="T119" s="93" t="str">
        <f>IF(J119+L119=0,"",ROUND((M119+'VZOR VYPLNĚNÍ'!$P119)/(L119+J119)/12,0))</f>
        <v/>
      </c>
      <c r="U119" s="94" t="str">
        <f>IF(K119=0,"",ROUND(('VZOR VYPLNĚNÍ'!$N119+'VZOR VYPLNĚNÍ'!$Q119)/'VZOR VYPLNĚNÍ'!$K119,0))</f>
        <v/>
      </c>
      <c r="V119" s="85"/>
    </row>
    <row r="120" spans="1:22" s="114" customFormat="1" ht="27.75" customHeight="1">
      <c r="A120" s="236"/>
      <c r="B120" s="237"/>
      <c r="C120" s="238"/>
      <c r="D120" s="70" t="str">
        <f>IFERROR(VLOOKUP(C120,NM06!$A$2:$B$176,2,0),"")</f>
        <v/>
      </c>
      <c r="E120" s="239"/>
      <c r="F120" s="70" t="str">
        <f>IFERROR(VLOOKUP('VZOR VYPLNĚNÍ'!$E120,'Číselník nástrojů'!$A$2:$D$569,4,0),"")</f>
        <v/>
      </c>
      <c r="G120" s="90"/>
      <c r="H120" s="240"/>
      <c r="I120" s="256"/>
      <c r="J120" s="242"/>
      <c r="K120" s="242"/>
      <c r="L120" s="243"/>
      <c r="M120" s="250"/>
      <c r="N120" s="251"/>
      <c r="O120" s="252"/>
      <c r="P120" s="253"/>
      <c r="Q120" s="254"/>
      <c r="R120" s="255"/>
      <c r="S120" s="92" t="str">
        <f>IFERROR(('VZOR VYPLNĚNÍ'!$O120+'VZOR VYPLNĚNÍ'!$R120)/'VZOR VYPLNĚNÍ'!$I120,"")</f>
        <v/>
      </c>
      <c r="T120" s="93" t="str">
        <f>IF(J120+L120=0,"",ROUND((M120+'VZOR VYPLNĚNÍ'!$P120)/(L120+J120)/12,0))</f>
        <v/>
      </c>
      <c r="U120" s="94" t="str">
        <f>IF(K120=0,"",ROUND(('VZOR VYPLNĚNÍ'!$N120+'VZOR VYPLNĚNÍ'!$Q120)/'VZOR VYPLNĚNÍ'!$K120,0))</f>
        <v/>
      </c>
      <c r="V120" s="85"/>
    </row>
    <row r="121" spans="1:22" s="114" customFormat="1" ht="27.75" customHeight="1">
      <c r="A121" s="236"/>
      <c r="B121" s="237"/>
      <c r="C121" s="238"/>
      <c r="D121" s="70" t="str">
        <f>IFERROR(VLOOKUP(C121,NM06!$A$2:$B$176,2,0),"")</f>
        <v/>
      </c>
      <c r="E121" s="239"/>
      <c r="F121" s="70" t="str">
        <f>IFERROR(VLOOKUP('VZOR VYPLNĚNÍ'!$E121,'Číselník nástrojů'!$A$2:$D$569,4,0),"")</f>
        <v/>
      </c>
      <c r="G121" s="90"/>
      <c r="H121" s="240"/>
      <c r="I121" s="256"/>
      <c r="J121" s="242"/>
      <c r="K121" s="242"/>
      <c r="L121" s="243"/>
      <c r="M121" s="250"/>
      <c r="N121" s="251"/>
      <c r="O121" s="252"/>
      <c r="P121" s="253"/>
      <c r="Q121" s="254"/>
      <c r="R121" s="255"/>
      <c r="S121" s="92" t="str">
        <f>IFERROR(('VZOR VYPLNĚNÍ'!$O121+'VZOR VYPLNĚNÍ'!$R121)/'VZOR VYPLNĚNÍ'!$I121,"")</f>
        <v/>
      </c>
      <c r="T121" s="93" t="str">
        <f>IF(J121+L121=0,"",ROUND((M121+'VZOR VYPLNĚNÍ'!$P121)/(L121+J121)/12,0))</f>
        <v/>
      </c>
      <c r="U121" s="94" t="str">
        <f>IF(K121=0,"",ROUND(('VZOR VYPLNĚNÍ'!$N121+'VZOR VYPLNĚNÍ'!$Q121)/'VZOR VYPLNĚNÍ'!$K121,0))</f>
        <v/>
      </c>
      <c r="V121" s="85"/>
    </row>
    <row r="122" spans="1:22" s="114" customFormat="1" ht="27.75" customHeight="1">
      <c r="A122" s="236"/>
      <c r="B122" s="237"/>
      <c r="C122" s="238"/>
      <c r="D122" s="70" t="str">
        <f>IFERROR(VLOOKUP(C122,NM06!$A$2:$B$176,2,0),"")</f>
        <v/>
      </c>
      <c r="E122" s="239"/>
      <c r="F122" s="70" t="str">
        <f>IFERROR(VLOOKUP('VZOR VYPLNĚNÍ'!$E122,'Číselník nástrojů'!$A$2:$D$569,4,0),"")</f>
        <v/>
      </c>
      <c r="G122" s="90"/>
      <c r="H122" s="240"/>
      <c r="I122" s="256"/>
      <c r="J122" s="242"/>
      <c r="K122" s="242"/>
      <c r="L122" s="243"/>
      <c r="M122" s="250"/>
      <c r="N122" s="251"/>
      <c r="O122" s="252"/>
      <c r="P122" s="253"/>
      <c r="Q122" s="254"/>
      <c r="R122" s="255"/>
      <c r="S122" s="92" t="str">
        <f>IFERROR(('VZOR VYPLNĚNÍ'!$O122+'VZOR VYPLNĚNÍ'!$R122)/'VZOR VYPLNĚNÍ'!$I122,"")</f>
        <v/>
      </c>
      <c r="T122" s="93" t="str">
        <f>IF(J122+L122=0,"",ROUND((M122+'VZOR VYPLNĚNÍ'!$P122)/(L122+J122)/12,0))</f>
        <v/>
      </c>
      <c r="U122" s="94" t="str">
        <f>IF(K122=0,"",ROUND(('VZOR VYPLNĚNÍ'!$N122+'VZOR VYPLNĚNÍ'!$Q122)/'VZOR VYPLNĚNÍ'!$K122,0))</f>
        <v/>
      </c>
      <c r="V122" s="85"/>
    </row>
    <row r="123" spans="1:22" s="114" customFormat="1" ht="27.75" customHeight="1">
      <c r="A123" s="236"/>
      <c r="B123" s="237"/>
      <c r="C123" s="238"/>
      <c r="D123" s="70" t="str">
        <f>IFERROR(VLOOKUP(C123,NM06!$A$2:$B$176,2,0),"")</f>
        <v/>
      </c>
      <c r="E123" s="239"/>
      <c r="F123" s="70" t="str">
        <f>IFERROR(VLOOKUP('VZOR VYPLNĚNÍ'!$E123,'Číselník nástrojů'!$A$2:$D$569,4,0),"")</f>
        <v/>
      </c>
      <c r="G123" s="90"/>
      <c r="H123" s="240"/>
      <c r="I123" s="256"/>
      <c r="J123" s="242"/>
      <c r="K123" s="242"/>
      <c r="L123" s="243"/>
      <c r="M123" s="250"/>
      <c r="N123" s="251"/>
      <c r="O123" s="252"/>
      <c r="P123" s="253"/>
      <c r="Q123" s="254"/>
      <c r="R123" s="255"/>
      <c r="S123" s="92" t="str">
        <f>IFERROR(('VZOR VYPLNĚNÍ'!$O123+'VZOR VYPLNĚNÍ'!$R123)/'VZOR VYPLNĚNÍ'!$I123,"")</f>
        <v/>
      </c>
      <c r="T123" s="93" t="str">
        <f>IF(J123+L123=0,"",ROUND((M123+'VZOR VYPLNĚNÍ'!$P123)/(L123+J123)/12,0))</f>
        <v/>
      </c>
      <c r="U123" s="94" t="str">
        <f>IF(K123=0,"",ROUND(('VZOR VYPLNĚNÍ'!$N123+'VZOR VYPLNĚNÍ'!$Q123)/'VZOR VYPLNĚNÍ'!$K123,0))</f>
        <v/>
      </c>
      <c r="V123" s="85"/>
    </row>
    <row r="124" spans="1:22" s="114" customFormat="1" ht="27.75" customHeight="1">
      <c r="A124" s="236"/>
      <c r="B124" s="237"/>
      <c r="C124" s="238"/>
      <c r="D124" s="70" t="str">
        <f>IFERROR(VLOOKUP(C124,NM06!$A$2:$B$176,2,0),"")</f>
        <v/>
      </c>
      <c r="E124" s="239"/>
      <c r="F124" s="70" t="str">
        <f>IFERROR(VLOOKUP('VZOR VYPLNĚNÍ'!$E124,'Číselník nástrojů'!$A$2:$D$569,4,0),"")</f>
        <v/>
      </c>
      <c r="G124" s="90"/>
      <c r="H124" s="240"/>
      <c r="I124" s="256"/>
      <c r="J124" s="242"/>
      <c r="K124" s="242"/>
      <c r="L124" s="243"/>
      <c r="M124" s="250"/>
      <c r="N124" s="251"/>
      <c r="O124" s="252"/>
      <c r="P124" s="253"/>
      <c r="Q124" s="254"/>
      <c r="R124" s="255"/>
      <c r="S124" s="92" t="str">
        <f>IFERROR(('VZOR VYPLNĚNÍ'!$O124+'VZOR VYPLNĚNÍ'!$R124)/'VZOR VYPLNĚNÍ'!$I124,"")</f>
        <v/>
      </c>
      <c r="T124" s="93" t="str">
        <f>IF(J124+L124=0,"",ROUND((M124+'VZOR VYPLNĚNÍ'!$P124)/(L124+J124)/12,0))</f>
        <v/>
      </c>
      <c r="U124" s="94" t="str">
        <f>IF(K124=0,"",ROUND(('VZOR VYPLNĚNÍ'!$N124+'VZOR VYPLNĚNÍ'!$Q124)/'VZOR VYPLNĚNÍ'!$K124,0))</f>
        <v/>
      </c>
      <c r="V124" s="85"/>
    </row>
    <row r="125" spans="1:22" s="114" customFormat="1" ht="27.75" customHeight="1">
      <c r="A125" s="236"/>
      <c r="B125" s="237"/>
      <c r="C125" s="238"/>
      <c r="D125" s="70" t="str">
        <f>IFERROR(VLOOKUP(C125,NM06!$A$2:$B$176,2,0),"")</f>
        <v/>
      </c>
      <c r="E125" s="239"/>
      <c r="F125" s="70" t="str">
        <f>IFERROR(VLOOKUP('VZOR VYPLNĚNÍ'!$E125,'Číselník nástrojů'!$A$2:$D$569,4,0),"")</f>
        <v/>
      </c>
      <c r="G125" s="90"/>
      <c r="H125" s="240"/>
      <c r="I125" s="256"/>
      <c r="J125" s="242"/>
      <c r="K125" s="242"/>
      <c r="L125" s="243"/>
      <c r="M125" s="250"/>
      <c r="N125" s="251"/>
      <c r="O125" s="252"/>
      <c r="P125" s="253"/>
      <c r="Q125" s="254"/>
      <c r="R125" s="255"/>
      <c r="S125" s="92" t="str">
        <f>IFERROR(('VZOR VYPLNĚNÍ'!$O125+'VZOR VYPLNĚNÍ'!$R125)/'VZOR VYPLNĚNÍ'!$I125,"")</f>
        <v/>
      </c>
      <c r="T125" s="93" t="str">
        <f>IF(J125+L125=0,"",ROUND((M125+'VZOR VYPLNĚNÍ'!$P125)/(L125+J125)/12,0))</f>
        <v/>
      </c>
      <c r="U125" s="94" t="str">
        <f>IF(K125=0,"",ROUND(('VZOR VYPLNĚNÍ'!$N125+'VZOR VYPLNĚNÍ'!$Q125)/'VZOR VYPLNĚNÍ'!$K125,0))</f>
        <v/>
      </c>
      <c r="V125" s="85"/>
    </row>
    <row r="126" spans="1:22" s="114" customFormat="1" ht="27.75" customHeight="1">
      <c r="A126" s="236"/>
      <c r="B126" s="237"/>
      <c r="C126" s="238"/>
      <c r="D126" s="70" t="str">
        <f>IFERROR(VLOOKUP(C126,NM06!$A$2:$B$176,2,0),"")</f>
        <v/>
      </c>
      <c r="E126" s="239"/>
      <c r="F126" s="70" t="str">
        <f>IFERROR(VLOOKUP('VZOR VYPLNĚNÍ'!$E126,'Číselník nástrojů'!$A$2:$D$569,4,0),"")</f>
        <v/>
      </c>
      <c r="G126" s="90"/>
      <c r="H126" s="240"/>
      <c r="I126" s="256"/>
      <c r="J126" s="242"/>
      <c r="K126" s="242"/>
      <c r="L126" s="243"/>
      <c r="M126" s="250"/>
      <c r="N126" s="251"/>
      <c r="O126" s="252"/>
      <c r="P126" s="253"/>
      <c r="Q126" s="254"/>
      <c r="R126" s="255"/>
      <c r="S126" s="92" t="str">
        <f>IFERROR(('VZOR VYPLNĚNÍ'!$O126+'VZOR VYPLNĚNÍ'!$R126)/'VZOR VYPLNĚNÍ'!$I126,"")</f>
        <v/>
      </c>
      <c r="T126" s="93" t="str">
        <f>IF(J126+L126=0,"",ROUND((M126+'VZOR VYPLNĚNÍ'!$P126)/(L126+J126)/12,0))</f>
        <v/>
      </c>
      <c r="U126" s="94" t="str">
        <f>IF(K126=0,"",ROUND(('VZOR VYPLNĚNÍ'!$N126+'VZOR VYPLNĚNÍ'!$Q126)/'VZOR VYPLNĚNÍ'!$K126,0))</f>
        <v/>
      </c>
      <c r="V126" s="85"/>
    </row>
    <row r="127" spans="1:22" s="114" customFormat="1" ht="27.75" customHeight="1">
      <c r="A127" s="236"/>
      <c r="B127" s="237"/>
      <c r="C127" s="238"/>
      <c r="D127" s="70" t="str">
        <f>IFERROR(VLOOKUP(C127,NM06!$A$2:$B$176,2,0),"")</f>
        <v/>
      </c>
      <c r="E127" s="239"/>
      <c r="F127" s="70" t="str">
        <f>IFERROR(VLOOKUP('VZOR VYPLNĚNÍ'!$E127,'Číselník nástrojů'!$A$2:$D$569,4,0),"")</f>
        <v/>
      </c>
      <c r="G127" s="90"/>
      <c r="H127" s="240"/>
      <c r="I127" s="256"/>
      <c r="J127" s="242"/>
      <c r="K127" s="242"/>
      <c r="L127" s="243"/>
      <c r="M127" s="250"/>
      <c r="N127" s="251"/>
      <c r="O127" s="252"/>
      <c r="P127" s="253"/>
      <c r="Q127" s="254"/>
      <c r="R127" s="255"/>
      <c r="S127" s="92" t="str">
        <f>IFERROR(('VZOR VYPLNĚNÍ'!$O127+'VZOR VYPLNĚNÍ'!$R127)/'VZOR VYPLNĚNÍ'!$I127,"")</f>
        <v/>
      </c>
      <c r="T127" s="93" t="str">
        <f>IF(J127+L127=0,"",ROUND((M127+'VZOR VYPLNĚNÍ'!$P127)/(L127+J127)/12,0))</f>
        <v/>
      </c>
      <c r="U127" s="94" t="str">
        <f>IF(K127=0,"",ROUND(('VZOR VYPLNĚNÍ'!$N127+'VZOR VYPLNĚNÍ'!$Q127)/'VZOR VYPLNĚNÍ'!$K127,0))</f>
        <v/>
      </c>
      <c r="V127" s="85"/>
    </row>
    <row r="128" spans="1:22" s="114" customFormat="1" ht="27.75" customHeight="1">
      <c r="A128" s="236"/>
      <c r="B128" s="237"/>
      <c r="C128" s="238"/>
      <c r="D128" s="70" t="str">
        <f>IFERROR(VLOOKUP(C128,NM06!$A$2:$B$176,2,0),"")</f>
        <v/>
      </c>
      <c r="E128" s="239"/>
      <c r="F128" s="70" t="str">
        <f>IFERROR(VLOOKUP('VZOR VYPLNĚNÍ'!$E128,'Číselník nástrojů'!$A$2:$D$569,4,0),"")</f>
        <v/>
      </c>
      <c r="G128" s="90"/>
      <c r="H128" s="240"/>
      <c r="I128" s="256"/>
      <c r="J128" s="242"/>
      <c r="K128" s="242"/>
      <c r="L128" s="243"/>
      <c r="M128" s="250"/>
      <c r="N128" s="251"/>
      <c r="O128" s="252"/>
      <c r="P128" s="253"/>
      <c r="Q128" s="254"/>
      <c r="R128" s="255"/>
      <c r="S128" s="92" t="str">
        <f>IFERROR(('VZOR VYPLNĚNÍ'!$O128+'VZOR VYPLNĚNÍ'!$R128)/'VZOR VYPLNĚNÍ'!$I128,"")</f>
        <v/>
      </c>
      <c r="T128" s="93" t="str">
        <f>IF(J128+L128=0,"",ROUND((M128+'VZOR VYPLNĚNÍ'!$P128)/(L128+J128)/12,0))</f>
        <v/>
      </c>
      <c r="U128" s="94" t="str">
        <f>IF(K128=0,"",ROUND(('VZOR VYPLNĚNÍ'!$N128+'VZOR VYPLNĚNÍ'!$Q128)/'VZOR VYPLNĚNÍ'!$K128,0))</f>
        <v/>
      </c>
      <c r="V128" s="85"/>
    </row>
    <row r="129" spans="1:22" s="114" customFormat="1" ht="27.75" customHeight="1">
      <c r="A129" s="236"/>
      <c r="B129" s="237"/>
      <c r="C129" s="238"/>
      <c r="D129" s="70" t="str">
        <f>IFERROR(VLOOKUP(C129,NM06!$A$2:$B$176,2,0),"")</f>
        <v/>
      </c>
      <c r="E129" s="239"/>
      <c r="F129" s="70" t="str">
        <f>IFERROR(VLOOKUP('VZOR VYPLNĚNÍ'!$E129,'Číselník nástrojů'!$A$2:$D$569,4,0),"")</f>
        <v/>
      </c>
      <c r="G129" s="90"/>
      <c r="H129" s="240"/>
      <c r="I129" s="256"/>
      <c r="J129" s="242"/>
      <c r="K129" s="242"/>
      <c r="L129" s="243"/>
      <c r="M129" s="250"/>
      <c r="N129" s="251"/>
      <c r="O129" s="252"/>
      <c r="P129" s="253"/>
      <c r="Q129" s="254"/>
      <c r="R129" s="255"/>
      <c r="S129" s="92" t="str">
        <f>IFERROR(('VZOR VYPLNĚNÍ'!$O129+'VZOR VYPLNĚNÍ'!$R129)/'VZOR VYPLNĚNÍ'!$I129,"")</f>
        <v/>
      </c>
      <c r="T129" s="93" t="str">
        <f>IF(J129+L129=0,"",ROUND((M129+'VZOR VYPLNĚNÍ'!$P129)/(L129+J129)/12,0))</f>
        <v/>
      </c>
      <c r="U129" s="94" t="str">
        <f>IF(K129=0,"",ROUND(('VZOR VYPLNĚNÍ'!$N129+'VZOR VYPLNĚNÍ'!$Q129)/'VZOR VYPLNĚNÍ'!$K129,0))</f>
        <v/>
      </c>
      <c r="V129" s="85"/>
    </row>
    <row r="130" spans="1:22" s="114" customFormat="1" ht="27.75" customHeight="1">
      <c r="A130" s="236"/>
      <c r="B130" s="237"/>
      <c r="C130" s="238"/>
      <c r="D130" s="70" t="str">
        <f>IFERROR(VLOOKUP(C130,NM06!$A$2:$B$176,2,0),"")</f>
        <v/>
      </c>
      <c r="E130" s="239"/>
      <c r="F130" s="70" t="str">
        <f>IFERROR(VLOOKUP('VZOR VYPLNĚNÍ'!$E130,'Číselník nástrojů'!$A$2:$D$569,4,0),"")</f>
        <v/>
      </c>
      <c r="G130" s="90"/>
      <c r="H130" s="240"/>
      <c r="I130" s="256"/>
      <c r="J130" s="242"/>
      <c r="K130" s="242"/>
      <c r="L130" s="243"/>
      <c r="M130" s="250"/>
      <c r="N130" s="251"/>
      <c r="O130" s="252"/>
      <c r="P130" s="253"/>
      <c r="Q130" s="254"/>
      <c r="R130" s="255"/>
      <c r="S130" s="92" t="str">
        <f>IFERROR(('VZOR VYPLNĚNÍ'!$O130+'VZOR VYPLNĚNÍ'!$R130)/'VZOR VYPLNĚNÍ'!$I130,"")</f>
        <v/>
      </c>
      <c r="T130" s="93" t="str">
        <f>IF(J130+L130=0,"",ROUND((M130+'VZOR VYPLNĚNÍ'!$P130)/(L130+J130)/12,0))</f>
        <v/>
      </c>
      <c r="U130" s="94" t="str">
        <f>IF(K130=0,"",ROUND(('VZOR VYPLNĚNÍ'!$N130+'VZOR VYPLNĚNÍ'!$Q130)/'VZOR VYPLNĚNÍ'!$K130,0))</f>
        <v/>
      </c>
      <c r="V130" s="85"/>
    </row>
    <row r="131" spans="1:22" s="114" customFormat="1" ht="27.75" customHeight="1">
      <c r="A131" s="236"/>
      <c r="B131" s="237"/>
      <c r="C131" s="238"/>
      <c r="D131" s="70" t="str">
        <f>IFERROR(VLOOKUP(C131,NM06!$A$2:$B$176,2,0),"")</f>
        <v/>
      </c>
      <c r="E131" s="239"/>
      <c r="F131" s="70" t="str">
        <f>IFERROR(VLOOKUP('VZOR VYPLNĚNÍ'!$E131,'Číselník nástrojů'!$A$2:$D$569,4,0),"")</f>
        <v/>
      </c>
      <c r="G131" s="90"/>
      <c r="H131" s="240"/>
      <c r="I131" s="256"/>
      <c r="J131" s="242"/>
      <c r="K131" s="242"/>
      <c r="L131" s="243"/>
      <c r="M131" s="250"/>
      <c r="N131" s="251"/>
      <c r="O131" s="252"/>
      <c r="P131" s="253"/>
      <c r="Q131" s="254"/>
      <c r="R131" s="255"/>
      <c r="S131" s="92" t="str">
        <f>IFERROR(('VZOR VYPLNĚNÍ'!$O131+'VZOR VYPLNĚNÍ'!$R131)/'VZOR VYPLNĚNÍ'!$I131,"")</f>
        <v/>
      </c>
      <c r="T131" s="93" t="str">
        <f>IF(J131+L131=0,"",ROUND((M131+'VZOR VYPLNĚNÍ'!$P131)/(L131+J131)/12,0))</f>
        <v/>
      </c>
      <c r="U131" s="94" t="str">
        <f>IF(K131=0,"",ROUND(('VZOR VYPLNĚNÍ'!$N131+'VZOR VYPLNĚNÍ'!$Q131)/'VZOR VYPLNĚNÍ'!$K131,0))</f>
        <v/>
      </c>
      <c r="V131" s="85"/>
    </row>
    <row r="132" spans="1:22" s="114" customFormat="1" ht="27.75" customHeight="1">
      <c r="A132" s="236"/>
      <c r="B132" s="237"/>
      <c r="C132" s="238"/>
      <c r="D132" s="70" t="str">
        <f>IFERROR(VLOOKUP(C132,NM06!$A$2:$B$176,2,0),"")</f>
        <v/>
      </c>
      <c r="E132" s="239"/>
      <c r="F132" s="70" t="str">
        <f>IFERROR(VLOOKUP('VZOR VYPLNĚNÍ'!$E132,'Číselník nástrojů'!$A$2:$D$569,4,0),"")</f>
        <v/>
      </c>
      <c r="G132" s="90"/>
      <c r="H132" s="240"/>
      <c r="I132" s="256"/>
      <c r="J132" s="242"/>
      <c r="K132" s="242"/>
      <c r="L132" s="243"/>
      <c r="M132" s="250"/>
      <c r="N132" s="251"/>
      <c r="O132" s="252"/>
      <c r="P132" s="253"/>
      <c r="Q132" s="254"/>
      <c r="R132" s="255"/>
      <c r="S132" s="92" t="str">
        <f>IFERROR(('VZOR VYPLNĚNÍ'!$O132+'VZOR VYPLNĚNÍ'!$R132)/'VZOR VYPLNĚNÍ'!$I132,"")</f>
        <v/>
      </c>
      <c r="T132" s="93" t="str">
        <f>IF(J132+L132=0,"",ROUND((M132+'VZOR VYPLNĚNÍ'!$P132)/(L132+J132)/12,0))</f>
        <v/>
      </c>
      <c r="U132" s="94" t="str">
        <f>IF(K132=0,"",ROUND(('VZOR VYPLNĚNÍ'!$N132+'VZOR VYPLNĚNÍ'!$Q132)/'VZOR VYPLNĚNÍ'!$K132,0))</f>
        <v/>
      </c>
      <c r="V132" s="85"/>
    </row>
    <row r="133" spans="1:22" s="114" customFormat="1" ht="27.75" customHeight="1">
      <c r="A133" s="236"/>
      <c r="B133" s="237"/>
      <c r="C133" s="238"/>
      <c r="D133" s="70" t="str">
        <f>IFERROR(VLOOKUP(C133,NM06!$A$2:$B$176,2,0),"")</f>
        <v/>
      </c>
      <c r="E133" s="239"/>
      <c r="F133" s="70" t="str">
        <f>IFERROR(VLOOKUP('VZOR VYPLNĚNÍ'!$E133,'Číselník nástrojů'!$A$2:$D$569,4,0),"")</f>
        <v/>
      </c>
      <c r="G133" s="90"/>
      <c r="H133" s="240"/>
      <c r="I133" s="256"/>
      <c r="J133" s="242"/>
      <c r="K133" s="242"/>
      <c r="L133" s="243"/>
      <c r="M133" s="250"/>
      <c r="N133" s="251"/>
      <c r="O133" s="252"/>
      <c r="P133" s="253"/>
      <c r="Q133" s="254"/>
      <c r="R133" s="255"/>
      <c r="S133" s="92" t="str">
        <f>IFERROR(('VZOR VYPLNĚNÍ'!$O133+'VZOR VYPLNĚNÍ'!$R133)/'VZOR VYPLNĚNÍ'!$I133,"")</f>
        <v/>
      </c>
      <c r="T133" s="93" t="str">
        <f>IF(J133+L133=0,"",ROUND((M133+'VZOR VYPLNĚNÍ'!$P133)/(L133+J133)/12,0))</f>
        <v/>
      </c>
      <c r="U133" s="94" t="str">
        <f>IF(K133=0,"",ROUND(('VZOR VYPLNĚNÍ'!$N133+'VZOR VYPLNĚNÍ'!$Q133)/'VZOR VYPLNĚNÍ'!$K133,0))</f>
        <v/>
      </c>
      <c r="V133" s="85"/>
    </row>
    <row r="134" spans="1:22" s="114" customFormat="1" ht="27.75" customHeight="1">
      <c r="A134" s="236"/>
      <c r="B134" s="237"/>
      <c r="C134" s="238"/>
      <c r="D134" s="70" t="str">
        <f>IFERROR(VLOOKUP(C134,NM06!$A$2:$B$176,2,0),"")</f>
        <v/>
      </c>
      <c r="E134" s="239"/>
      <c r="F134" s="70" t="str">
        <f>IFERROR(VLOOKUP('VZOR VYPLNĚNÍ'!$E134,'Číselník nástrojů'!$A$2:$D$569,4,0),"")</f>
        <v/>
      </c>
      <c r="G134" s="90"/>
      <c r="H134" s="240"/>
      <c r="I134" s="256"/>
      <c r="J134" s="242"/>
      <c r="K134" s="242"/>
      <c r="L134" s="243"/>
      <c r="M134" s="250"/>
      <c r="N134" s="251"/>
      <c r="O134" s="252"/>
      <c r="P134" s="253"/>
      <c r="Q134" s="254"/>
      <c r="R134" s="255"/>
      <c r="S134" s="92" t="str">
        <f>IFERROR(('VZOR VYPLNĚNÍ'!$O134+'VZOR VYPLNĚNÍ'!$R134)/'VZOR VYPLNĚNÍ'!$I134,"")</f>
        <v/>
      </c>
      <c r="T134" s="93" t="str">
        <f>IF(J134+L134=0,"",ROUND((M134+'VZOR VYPLNĚNÍ'!$P134)/(L134+J134)/12,0))</f>
        <v/>
      </c>
      <c r="U134" s="94" t="str">
        <f>IF(K134=0,"",ROUND(('VZOR VYPLNĚNÍ'!$N134+'VZOR VYPLNĚNÍ'!$Q134)/'VZOR VYPLNĚNÍ'!$K134,0))</f>
        <v/>
      </c>
      <c r="V134" s="85"/>
    </row>
    <row r="135" spans="1:22" s="114" customFormat="1" ht="27.75" customHeight="1">
      <c r="A135" s="236"/>
      <c r="B135" s="237"/>
      <c r="C135" s="238"/>
      <c r="D135" s="70" t="str">
        <f>IFERROR(VLOOKUP(C135,NM06!$A$2:$B$176,2,0),"")</f>
        <v/>
      </c>
      <c r="E135" s="239"/>
      <c r="F135" s="70" t="str">
        <f>IFERROR(VLOOKUP('VZOR VYPLNĚNÍ'!$E135,'Číselník nástrojů'!$A$2:$D$569,4,0),"")</f>
        <v/>
      </c>
      <c r="G135" s="90"/>
      <c r="H135" s="240"/>
      <c r="I135" s="256"/>
      <c r="J135" s="242"/>
      <c r="K135" s="242"/>
      <c r="L135" s="243"/>
      <c r="M135" s="250"/>
      <c r="N135" s="251"/>
      <c r="O135" s="252"/>
      <c r="P135" s="253"/>
      <c r="Q135" s="254"/>
      <c r="R135" s="255"/>
      <c r="S135" s="92" t="str">
        <f>IFERROR(('VZOR VYPLNĚNÍ'!$O135+'VZOR VYPLNĚNÍ'!$R135)/'VZOR VYPLNĚNÍ'!$I135,"")</f>
        <v/>
      </c>
      <c r="T135" s="93" t="str">
        <f>IF(J135+L135=0,"",ROUND((M135+'VZOR VYPLNĚNÍ'!$P135)/(L135+J135)/12,0))</f>
        <v/>
      </c>
      <c r="U135" s="94" t="str">
        <f>IF(K135=0,"",ROUND(('VZOR VYPLNĚNÍ'!$N135+'VZOR VYPLNĚNÍ'!$Q135)/'VZOR VYPLNĚNÍ'!$K135,0))</f>
        <v/>
      </c>
      <c r="V135" s="85"/>
    </row>
    <row r="136" spans="1:22" s="114" customFormat="1" ht="27.75" customHeight="1">
      <c r="A136" s="236"/>
      <c r="B136" s="237"/>
      <c r="C136" s="238"/>
      <c r="D136" s="70" t="str">
        <f>IFERROR(VLOOKUP(C136,NM06!$A$2:$B$176,2,0),"")</f>
        <v/>
      </c>
      <c r="E136" s="239"/>
      <c r="F136" s="70" t="str">
        <f>IFERROR(VLOOKUP('VZOR VYPLNĚNÍ'!$E136,'Číselník nástrojů'!$A$2:$D$569,4,0),"")</f>
        <v/>
      </c>
      <c r="G136" s="90"/>
      <c r="H136" s="240"/>
      <c r="I136" s="256"/>
      <c r="J136" s="242"/>
      <c r="K136" s="242"/>
      <c r="L136" s="243"/>
      <c r="M136" s="250"/>
      <c r="N136" s="251"/>
      <c r="O136" s="252"/>
      <c r="P136" s="253"/>
      <c r="Q136" s="254"/>
      <c r="R136" s="255"/>
      <c r="S136" s="92" t="str">
        <f>IFERROR(('VZOR VYPLNĚNÍ'!$O136+'VZOR VYPLNĚNÍ'!$R136)/'VZOR VYPLNĚNÍ'!$I136,"")</f>
        <v/>
      </c>
      <c r="T136" s="93" t="str">
        <f>IF(J136+L136=0,"",ROUND((M136+'VZOR VYPLNĚNÍ'!$P136)/(L136+J136)/12,0))</f>
        <v/>
      </c>
      <c r="U136" s="94" t="str">
        <f>IF(K136=0,"",ROUND(('VZOR VYPLNĚNÍ'!$N136+'VZOR VYPLNĚNÍ'!$Q136)/'VZOR VYPLNĚNÍ'!$K136,0))</f>
        <v/>
      </c>
      <c r="V136" s="85"/>
    </row>
    <row r="137" spans="1:22" s="114" customFormat="1" ht="27.75" customHeight="1">
      <c r="A137" s="236"/>
      <c r="B137" s="237"/>
      <c r="C137" s="238"/>
      <c r="D137" s="70" t="str">
        <f>IFERROR(VLOOKUP(C137,NM06!$A$2:$B$176,2,0),"")</f>
        <v/>
      </c>
      <c r="E137" s="239"/>
      <c r="F137" s="70" t="str">
        <f>IFERROR(VLOOKUP('VZOR VYPLNĚNÍ'!$E137,'Číselník nástrojů'!$A$2:$D$569,4,0),"")</f>
        <v/>
      </c>
      <c r="G137" s="90"/>
      <c r="H137" s="240"/>
      <c r="I137" s="256"/>
      <c r="J137" s="242"/>
      <c r="K137" s="242"/>
      <c r="L137" s="243"/>
      <c r="M137" s="250"/>
      <c r="N137" s="251"/>
      <c r="O137" s="252"/>
      <c r="P137" s="253"/>
      <c r="Q137" s="254"/>
      <c r="R137" s="255"/>
      <c r="S137" s="92" t="str">
        <f>IFERROR(('VZOR VYPLNĚNÍ'!$O137+'VZOR VYPLNĚNÍ'!$R137)/'VZOR VYPLNĚNÍ'!$I137,"")</f>
        <v/>
      </c>
      <c r="T137" s="93" t="str">
        <f>IF(J137+L137=0,"",ROUND((M137+'VZOR VYPLNĚNÍ'!$P137)/(L137+J137)/12,0))</f>
        <v/>
      </c>
      <c r="U137" s="94" t="str">
        <f>IF(K137=0,"",ROUND(('VZOR VYPLNĚNÍ'!$N137+'VZOR VYPLNĚNÍ'!$Q137)/'VZOR VYPLNĚNÍ'!$K137,0))</f>
        <v/>
      </c>
      <c r="V137" s="85"/>
    </row>
    <row r="138" spans="1:22" s="114" customFormat="1" ht="27.75" customHeight="1">
      <c r="A138" s="236"/>
      <c r="B138" s="237"/>
      <c r="C138" s="238"/>
      <c r="D138" s="70" t="str">
        <f>IFERROR(VLOOKUP(C138,NM06!$A$2:$B$176,2,0),"")</f>
        <v/>
      </c>
      <c r="E138" s="239"/>
      <c r="F138" s="70" t="str">
        <f>IFERROR(VLOOKUP('VZOR VYPLNĚNÍ'!$E138,'Číselník nástrojů'!$A$2:$D$569,4,0),"")</f>
        <v/>
      </c>
      <c r="G138" s="90"/>
      <c r="H138" s="240"/>
      <c r="I138" s="256"/>
      <c r="J138" s="242"/>
      <c r="K138" s="242"/>
      <c r="L138" s="243"/>
      <c r="M138" s="250"/>
      <c r="N138" s="251"/>
      <c r="O138" s="252"/>
      <c r="P138" s="253"/>
      <c r="Q138" s="254"/>
      <c r="R138" s="255"/>
      <c r="S138" s="92" t="str">
        <f>IFERROR(('VZOR VYPLNĚNÍ'!$O138+'VZOR VYPLNĚNÍ'!$R138)/'VZOR VYPLNĚNÍ'!$I138,"")</f>
        <v/>
      </c>
      <c r="T138" s="93" t="str">
        <f>IF(J138+L138=0,"",ROUND((M138+'VZOR VYPLNĚNÍ'!$P138)/(L138+J138)/12,0))</f>
        <v/>
      </c>
      <c r="U138" s="94" t="str">
        <f>IF(K138=0,"",ROUND(('VZOR VYPLNĚNÍ'!$N138+'VZOR VYPLNĚNÍ'!$Q138)/'VZOR VYPLNĚNÍ'!$K138,0))</f>
        <v/>
      </c>
      <c r="V138" s="85"/>
    </row>
    <row r="139" spans="1:22" s="114" customFormat="1" ht="27.75" customHeight="1">
      <c r="A139" s="236"/>
      <c r="B139" s="237"/>
      <c r="C139" s="238"/>
      <c r="D139" s="70" t="str">
        <f>IFERROR(VLOOKUP(C139,NM06!$A$2:$B$176,2,0),"")</f>
        <v/>
      </c>
      <c r="E139" s="239"/>
      <c r="F139" s="70" t="str">
        <f>IFERROR(VLOOKUP('VZOR VYPLNĚNÍ'!$E139,'Číselník nástrojů'!$A$2:$D$569,4,0),"")</f>
        <v/>
      </c>
      <c r="G139" s="90"/>
      <c r="H139" s="240"/>
      <c r="I139" s="256"/>
      <c r="J139" s="242"/>
      <c r="K139" s="242"/>
      <c r="L139" s="243"/>
      <c r="M139" s="250"/>
      <c r="N139" s="251"/>
      <c r="O139" s="252"/>
      <c r="P139" s="253"/>
      <c r="Q139" s="254"/>
      <c r="R139" s="255"/>
      <c r="S139" s="92" t="str">
        <f>IFERROR(('VZOR VYPLNĚNÍ'!$O139+'VZOR VYPLNĚNÍ'!$R139)/'VZOR VYPLNĚNÍ'!$I139,"")</f>
        <v/>
      </c>
      <c r="T139" s="93" t="str">
        <f>IF(J139+L139=0,"",ROUND((M139+'VZOR VYPLNĚNÍ'!$P139)/(L139+J139)/12,0))</f>
        <v/>
      </c>
      <c r="U139" s="94" t="str">
        <f>IF(K139=0,"",ROUND(('VZOR VYPLNĚNÍ'!$N139+'VZOR VYPLNĚNÍ'!$Q139)/'VZOR VYPLNĚNÍ'!$K139,0))</f>
        <v/>
      </c>
      <c r="V139" s="85"/>
    </row>
    <row r="140" spans="1:22" s="114" customFormat="1" ht="27.75" customHeight="1">
      <c r="A140" s="236"/>
      <c r="B140" s="237"/>
      <c r="C140" s="238"/>
      <c r="D140" s="70" t="str">
        <f>IFERROR(VLOOKUP(C140,NM06!$A$2:$B$176,2,0),"")</f>
        <v/>
      </c>
      <c r="E140" s="239"/>
      <c r="F140" s="70" t="str">
        <f>IFERROR(VLOOKUP('VZOR VYPLNĚNÍ'!$E140,'Číselník nástrojů'!$A$2:$D$569,4,0),"")</f>
        <v/>
      </c>
      <c r="G140" s="90"/>
      <c r="H140" s="240"/>
      <c r="I140" s="256"/>
      <c r="J140" s="242"/>
      <c r="K140" s="242"/>
      <c r="L140" s="243"/>
      <c r="M140" s="250"/>
      <c r="N140" s="251"/>
      <c r="O140" s="252"/>
      <c r="P140" s="253"/>
      <c r="Q140" s="254"/>
      <c r="R140" s="255"/>
      <c r="S140" s="92" t="str">
        <f>IFERROR(('VZOR VYPLNĚNÍ'!$O140+'VZOR VYPLNĚNÍ'!$R140)/'VZOR VYPLNĚNÍ'!$I140,"")</f>
        <v/>
      </c>
      <c r="T140" s="93" t="str">
        <f>IF(J140+L140=0,"",ROUND((M140+'VZOR VYPLNĚNÍ'!$P140)/(L140+J140)/12,0))</f>
        <v/>
      </c>
      <c r="U140" s="94" t="str">
        <f>IF(K140=0,"",ROUND(('VZOR VYPLNĚNÍ'!$N140+'VZOR VYPLNĚNÍ'!$Q140)/'VZOR VYPLNĚNÍ'!$K140,0))</f>
        <v/>
      </c>
      <c r="V140" s="85"/>
    </row>
    <row r="141" spans="1:22" s="114" customFormat="1" ht="27.75" customHeight="1">
      <c r="A141" s="236"/>
      <c r="B141" s="237"/>
      <c r="C141" s="238"/>
      <c r="D141" s="70" t="str">
        <f>IFERROR(VLOOKUP(C141,NM06!$A$2:$B$176,2,0),"")</f>
        <v/>
      </c>
      <c r="E141" s="239"/>
      <c r="F141" s="70" t="str">
        <f>IFERROR(VLOOKUP('VZOR VYPLNĚNÍ'!$E141,'Číselník nástrojů'!$A$2:$D$569,4,0),"")</f>
        <v/>
      </c>
      <c r="G141" s="90"/>
      <c r="H141" s="240"/>
      <c r="I141" s="256"/>
      <c r="J141" s="242"/>
      <c r="K141" s="242"/>
      <c r="L141" s="243"/>
      <c r="M141" s="250"/>
      <c r="N141" s="251"/>
      <c r="O141" s="252"/>
      <c r="P141" s="253"/>
      <c r="Q141" s="254"/>
      <c r="R141" s="255"/>
      <c r="S141" s="92" t="str">
        <f>IFERROR(('VZOR VYPLNĚNÍ'!$O141+'VZOR VYPLNĚNÍ'!$R141)/'VZOR VYPLNĚNÍ'!$I141,"")</f>
        <v/>
      </c>
      <c r="T141" s="93" t="str">
        <f>IF(J141+L141=0,"",ROUND((M141+'VZOR VYPLNĚNÍ'!$P141)/(L141+J141)/12,0))</f>
        <v/>
      </c>
      <c r="U141" s="94" t="str">
        <f>IF(K141=0,"",ROUND(('VZOR VYPLNĚNÍ'!$N141+'VZOR VYPLNĚNÍ'!$Q141)/'VZOR VYPLNĚNÍ'!$K141,0))</f>
        <v/>
      </c>
      <c r="V141" s="85"/>
    </row>
    <row r="142" spans="1:22" s="114" customFormat="1" ht="27.75" customHeight="1">
      <c r="A142" s="236"/>
      <c r="B142" s="237"/>
      <c r="C142" s="238"/>
      <c r="D142" s="70" t="str">
        <f>IFERROR(VLOOKUP(C142,NM06!$A$2:$B$176,2,0),"")</f>
        <v/>
      </c>
      <c r="E142" s="239"/>
      <c r="F142" s="70" t="str">
        <f>IFERROR(VLOOKUP('VZOR VYPLNĚNÍ'!$E142,'Číselník nástrojů'!$A$2:$D$569,4,0),"")</f>
        <v/>
      </c>
      <c r="G142" s="90"/>
      <c r="H142" s="240"/>
      <c r="I142" s="256"/>
      <c r="J142" s="242"/>
      <c r="K142" s="242"/>
      <c r="L142" s="243"/>
      <c r="M142" s="250"/>
      <c r="N142" s="251"/>
      <c r="O142" s="252"/>
      <c r="P142" s="253"/>
      <c r="Q142" s="254"/>
      <c r="R142" s="255"/>
      <c r="S142" s="92" t="str">
        <f>IFERROR(('VZOR VYPLNĚNÍ'!$O142+'VZOR VYPLNĚNÍ'!$R142)/'VZOR VYPLNĚNÍ'!$I142,"")</f>
        <v/>
      </c>
      <c r="T142" s="93" t="str">
        <f>IF(J142+L142=0,"",ROUND((M142+'VZOR VYPLNĚNÍ'!$P142)/(L142+J142)/12,0))</f>
        <v/>
      </c>
      <c r="U142" s="94" t="str">
        <f>IF(K142=0,"",ROUND(('VZOR VYPLNĚNÍ'!$N142+'VZOR VYPLNĚNÍ'!$Q142)/'VZOR VYPLNĚNÍ'!$K142,0))</f>
        <v/>
      </c>
      <c r="V142" s="85"/>
    </row>
    <row r="143" spans="1:22" s="114" customFormat="1" ht="27.75" customHeight="1">
      <c r="A143" s="236"/>
      <c r="B143" s="237"/>
      <c r="C143" s="238"/>
      <c r="D143" s="70" t="str">
        <f>IFERROR(VLOOKUP(C143,NM06!$A$2:$B$176,2,0),"")</f>
        <v/>
      </c>
      <c r="E143" s="239"/>
      <c r="F143" s="70" t="str">
        <f>IFERROR(VLOOKUP('VZOR VYPLNĚNÍ'!$E143,'Číselník nástrojů'!$A$2:$D$569,4,0),"")</f>
        <v/>
      </c>
      <c r="G143" s="90"/>
      <c r="H143" s="240"/>
      <c r="I143" s="256"/>
      <c r="J143" s="242"/>
      <c r="K143" s="242"/>
      <c r="L143" s="243"/>
      <c r="M143" s="250"/>
      <c r="N143" s="251"/>
      <c r="O143" s="252"/>
      <c r="P143" s="253"/>
      <c r="Q143" s="254"/>
      <c r="R143" s="255"/>
      <c r="S143" s="92" t="str">
        <f>IFERROR(('VZOR VYPLNĚNÍ'!$O143+'VZOR VYPLNĚNÍ'!$R143)/'VZOR VYPLNĚNÍ'!$I143,"")</f>
        <v/>
      </c>
      <c r="T143" s="93" t="str">
        <f>IF(J143+L143=0,"",ROUND((M143+'VZOR VYPLNĚNÍ'!$P143)/(L143+J143)/12,0))</f>
        <v/>
      </c>
      <c r="U143" s="94" t="str">
        <f>IF(K143=0,"",ROUND(('VZOR VYPLNĚNÍ'!$N143+'VZOR VYPLNĚNÍ'!$Q143)/'VZOR VYPLNĚNÍ'!$K143,0))</f>
        <v/>
      </c>
      <c r="V143" s="85"/>
    </row>
    <row r="144" spans="1:22" s="114" customFormat="1" ht="27.75" customHeight="1">
      <c r="A144" s="236"/>
      <c r="B144" s="237"/>
      <c r="C144" s="238"/>
      <c r="D144" s="70" t="str">
        <f>IFERROR(VLOOKUP(C144,NM06!$A$2:$B$176,2,0),"")</f>
        <v/>
      </c>
      <c r="E144" s="239"/>
      <c r="F144" s="70" t="str">
        <f>IFERROR(VLOOKUP('VZOR VYPLNĚNÍ'!$E144,'Číselník nástrojů'!$A$2:$D$569,4,0),"")</f>
        <v/>
      </c>
      <c r="G144" s="90"/>
      <c r="H144" s="240"/>
      <c r="I144" s="256"/>
      <c r="J144" s="242"/>
      <c r="K144" s="242"/>
      <c r="L144" s="243"/>
      <c r="M144" s="250"/>
      <c r="N144" s="251"/>
      <c r="O144" s="252"/>
      <c r="P144" s="253"/>
      <c r="Q144" s="254"/>
      <c r="R144" s="255"/>
      <c r="S144" s="92" t="str">
        <f>IFERROR(('VZOR VYPLNĚNÍ'!$O144+'VZOR VYPLNĚNÍ'!$R144)/'VZOR VYPLNĚNÍ'!$I144,"")</f>
        <v/>
      </c>
      <c r="T144" s="93" t="str">
        <f>IF(J144+L144=0,"",ROUND((M144+'VZOR VYPLNĚNÍ'!$P144)/(L144+J144)/12,0))</f>
        <v/>
      </c>
      <c r="U144" s="94" t="str">
        <f>IF(K144=0,"",ROUND(('VZOR VYPLNĚNÍ'!$N144+'VZOR VYPLNĚNÍ'!$Q144)/'VZOR VYPLNĚNÍ'!$K144,0))</f>
        <v/>
      </c>
      <c r="V144" s="85"/>
    </row>
    <row r="145" spans="1:22" s="114" customFormat="1" ht="27.75" customHeight="1">
      <c r="A145" s="236"/>
      <c r="B145" s="237"/>
      <c r="C145" s="238"/>
      <c r="D145" s="70" t="str">
        <f>IFERROR(VLOOKUP(C145,NM06!$A$2:$B$176,2,0),"")</f>
        <v/>
      </c>
      <c r="E145" s="239"/>
      <c r="F145" s="70" t="str">
        <f>IFERROR(VLOOKUP('VZOR VYPLNĚNÍ'!$E145,'Číselník nástrojů'!$A$2:$D$569,4,0),"")</f>
        <v/>
      </c>
      <c r="G145" s="90"/>
      <c r="H145" s="240"/>
      <c r="I145" s="256"/>
      <c r="J145" s="242"/>
      <c r="K145" s="242"/>
      <c r="L145" s="243"/>
      <c r="M145" s="250"/>
      <c r="N145" s="251"/>
      <c r="O145" s="252"/>
      <c r="P145" s="253"/>
      <c r="Q145" s="254"/>
      <c r="R145" s="255"/>
      <c r="S145" s="92" t="str">
        <f>IFERROR(('VZOR VYPLNĚNÍ'!$O145+'VZOR VYPLNĚNÍ'!$R145)/'VZOR VYPLNĚNÍ'!$I145,"")</f>
        <v/>
      </c>
      <c r="T145" s="93" t="str">
        <f>IF(J145+L145=0,"",ROUND((M145+'VZOR VYPLNĚNÍ'!$P145)/(L145+J145)/12,0))</f>
        <v/>
      </c>
      <c r="U145" s="94" t="str">
        <f>IF(K145=0,"",ROUND(('VZOR VYPLNĚNÍ'!$N145+'VZOR VYPLNĚNÍ'!$Q145)/'VZOR VYPLNĚNÍ'!$K145,0))</f>
        <v/>
      </c>
      <c r="V145" s="85"/>
    </row>
    <row r="146" spans="1:22" s="114" customFormat="1" ht="27.75" customHeight="1">
      <c r="A146" s="236"/>
      <c r="B146" s="237"/>
      <c r="C146" s="238"/>
      <c r="D146" s="70" t="str">
        <f>IFERROR(VLOOKUP(C146,NM06!$A$2:$B$176,2,0),"")</f>
        <v/>
      </c>
      <c r="E146" s="239"/>
      <c r="F146" s="70" t="str">
        <f>IFERROR(VLOOKUP('VZOR VYPLNĚNÍ'!$E146,'Číselník nástrojů'!$A$2:$D$569,4,0),"")</f>
        <v/>
      </c>
      <c r="G146" s="90"/>
      <c r="H146" s="240"/>
      <c r="I146" s="256"/>
      <c r="J146" s="242"/>
      <c r="K146" s="242"/>
      <c r="L146" s="243"/>
      <c r="M146" s="250"/>
      <c r="N146" s="251"/>
      <c r="O146" s="252"/>
      <c r="P146" s="253"/>
      <c r="Q146" s="254"/>
      <c r="R146" s="255"/>
      <c r="S146" s="92" t="str">
        <f>IFERROR(('VZOR VYPLNĚNÍ'!$O146+'VZOR VYPLNĚNÍ'!$R146)/'VZOR VYPLNĚNÍ'!$I146,"")</f>
        <v/>
      </c>
      <c r="T146" s="93" t="str">
        <f>IF(J146+L146=0,"",ROUND((M146+'VZOR VYPLNĚNÍ'!$P146)/(L146+J146)/12,0))</f>
        <v/>
      </c>
      <c r="U146" s="94" t="str">
        <f>IF(K146=0,"",ROUND(('VZOR VYPLNĚNÍ'!$N146+'VZOR VYPLNĚNÍ'!$Q146)/'VZOR VYPLNĚNÍ'!$K146,0))</f>
        <v/>
      </c>
      <c r="V146" s="85"/>
    </row>
    <row r="147" spans="1:22" s="114" customFormat="1" ht="27.75" customHeight="1">
      <c r="A147" s="236"/>
      <c r="B147" s="237"/>
      <c r="C147" s="238"/>
      <c r="D147" s="70" t="str">
        <f>IFERROR(VLOOKUP(C147,NM06!$A$2:$B$176,2,0),"")</f>
        <v/>
      </c>
      <c r="E147" s="239"/>
      <c r="F147" s="70" t="str">
        <f>IFERROR(VLOOKUP('VZOR VYPLNĚNÍ'!$E147,'Číselník nástrojů'!$A$2:$D$569,4,0),"")</f>
        <v/>
      </c>
      <c r="G147" s="90"/>
      <c r="H147" s="240"/>
      <c r="I147" s="256"/>
      <c r="J147" s="242"/>
      <c r="K147" s="242"/>
      <c r="L147" s="243"/>
      <c r="M147" s="250"/>
      <c r="N147" s="251"/>
      <c r="O147" s="252"/>
      <c r="P147" s="253"/>
      <c r="Q147" s="254"/>
      <c r="R147" s="255"/>
      <c r="S147" s="92" t="str">
        <f>IFERROR(('VZOR VYPLNĚNÍ'!$O147+'VZOR VYPLNĚNÍ'!$R147)/'VZOR VYPLNĚNÍ'!$I147,"")</f>
        <v/>
      </c>
      <c r="T147" s="93" t="str">
        <f>IF(J147+L147=0,"",ROUND((M147+'VZOR VYPLNĚNÍ'!$P147)/(L147+J147)/12,0))</f>
        <v/>
      </c>
      <c r="U147" s="94" t="str">
        <f>IF(K147=0,"",ROUND(('VZOR VYPLNĚNÍ'!$N147+'VZOR VYPLNĚNÍ'!$Q147)/'VZOR VYPLNĚNÍ'!$K147,0))</f>
        <v/>
      </c>
      <c r="V147" s="85"/>
    </row>
    <row r="148" spans="1:22" s="114" customFormat="1" ht="27.75" customHeight="1">
      <c r="A148" s="236"/>
      <c r="B148" s="237"/>
      <c r="C148" s="238"/>
      <c r="D148" s="70" t="str">
        <f>IFERROR(VLOOKUP(C148,NM06!$A$2:$B$176,2,0),"")</f>
        <v/>
      </c>
      <c r="E148" s="239"/>
      <c r="F148" s="70" t="str">
        <f>IFERROR(VLOOKUP('VZOR VYPLNĚNÍ'!$E148,'Číselník nástrojů'!$A$2:$D$569,4,0),"")</f>
        <v/>
      </c>
      <c r="G148" s="90"/>
      <c r="H148" s="240"/>
      <c r="I148" s="256"/>
      <c r="J148" s="242"/>
      <c r="K148" s="242"/>
      <c r="L148" s="243"/>
      <c r="M148" s="250"/>
      <c r="N148" s="251"/>
      <c r="O148" s="252"/>
      <c r="P148" s="253"/>
      <c r="Q148" s="254"/>
      <c r="R148" s="255"/>
      <c r="S148" s="92" t="str">
        <f>IFERROR(('VZOR VYPLNĚNÍ'!$O148+'VZOR VYPLNĚNÍ'!$R148)/'VZOR VYPLNĚNÍ'!$I148,"")</f>
        <v/>
      </c>
      <c r="T148" s="93" t="str">
        <f>IF(J148+L148=0,"",ROUND((M148+'VZOR VYPLNĚNÍ'!$P148)/(L148+J148)/12,0))</f>
        <v/>
      </c>
      <c r="U148" s="94" t="str">
        <f>IF(K148=0,"",ROUND(('VZOR VYPLNĚNÍ'!$N148+'VZOR VYPLNĚNÍ'!$Q148)/'VZOR VYPLNĚNÍ'!$K148,0))</f>
        <v/>
      </c>
      <c r="V148" s="85"/>
    </row>
    <row r="149" spans="1:22" s="114" customFormat="1" ht="27.75" customHeight="1">
      <c r="A149" s="236"/>
      <c r="B149" s="237"/>
      <c r="C149" s="238"/>
      <c r="D149" s="70" t="str">
        <f>IFERROR(VLOOKUP(C149,NM06!$A$2:$B$176,2,0),"")</f>
        <v/>
      </c>
      <c r="E149" s="239"/>
      <c r="F149" s="70" t="str">
        <f>IFERROR(VLOOKUP('VZOR VYPLNĚNÍ'!$E149,'Číselník nástrojů'!$A$2:$D$569,4,0),"")</f>
        <v/>
      </c>
      <c r="G149" s="90"/>
      <c r="H149" s="240"/>
      <c r="I149" s="256"/>
      <c r="J149" s="242"/>
      <c r="K149" s="242"/>
      <c r="L149" s="243"/>
      <c r="M149" s="250"/>
      <c r="N149" s="251"/>
      <c r="O149" s="252"/>
      <c r="P149" s="253"/>
      <c r="Q149" s="254"/>
      <c r="R149" s="255"/>
      <c r="S149" s="92" t="str">
        <f>IFERROR(('VZOR VYPLNĚNÍ'!$O149+'VZOR VYPLNĚNÍ'!$R149)/'VZOR VYPLNĚNÍ'!$I149,"")</f>
        <v/>
      </c>
      <c r="T149" s="93" t="str">
        <f>IF(J149+L149=0,"",ROUND((M149+'VZOR VYPLNĚNÍ'!$P149)/(L149+J149)/12,0))</f>
        <v/>
      </c>
      <c r="U149" s="94" t="str">
        <f>IF(K149=0,"",ROUND(('VZOR VYPLNĚNÍ'!$N149+'VZOR VYPLNĚNÍ'!$Q149)/'VZOR VYPLNĚNÍ'!$K149,0))</f>
        <v/>
      </c>
      <c r="V149" s="85"/>
    </row>
    <row r="150" spans="1:22" s="114" customFormat="1" ht="27.75" customHeight="1">
      <c r="A150" s="236"/>
      <c r="B150" s="237"/>
      <c r="C150" s="238"/>
      <c r="D150" s="70" t="str">
        <f>IFERROR(VLOOKUP(C150,NM06!$A$2:$B$176,2,0),"")</f>
        <v/>
      </c>
      <c r="E150" s="239"/>
      <c r="F150" s="70" t="str">
        <f>IFERROR(VLOOKUP('VZOR VYPLNĚNÍ'!$E150,'Číselník nástrojů'!$A$2:$D$569,4,0),"")</f>
        <v/>
      </c>
      <c r="G150" s="90"/>
      <c r="H150" s="240"/>
      <c r="I150" s="256"/>
      <c r="J150" s="242"/>
      <c r="K150" s="242"/>
      <c r="L150" s="243"/>
      <c r="M150" s="250"/>
      <c r="N150" s="251"/>
      <c r="O150" s="252"/>
      <c r="P150" s="253"/>
      <c r="Q150" s="254"/>
      <c r="R150" s="255"/>
      <c r="S150" s="92" t="str">
        <f>IFERROR(('VZOR VYPLNĚNÍ'!$O150+'VZOR VYPLNĚNÍ'!$R150)/'VZOR VYPLNĚNÍ'!$I150,"")</f>
        <v/>
      </c>
      <c r="T150" s="93" t="str">
        <f>IF(J150+L150=0,"",ROUND((M150+'VZOR VYPLNĚNÍ'!$P150)/(L150+J150)/12,0))</f>
        <v/>
      </c>
      <c r="U150" s="94" t="str">
        <f>IF(K150=0,"",ROUND(('VZOR VYPLNĚNÍ'!$N150+'VZOR VYPLNĚNÍ'!$Q150)/'VZOR VYPLNĚNÍ'!$K150,0))</f>
        <v/>
      </c>
      <c r="V150" s="85"/>
    </row>
    <row r="151" spans="1:22" s="114" customFormat="1" ht="27.75" customHeight="1">
      <c r="A151" s="236"/>
      <c r="B151" s="237"/>
      <c r="C151" s="238"/>
      <c r="D151" s="70" t="str">
        <f>IFERROR(VLOOKUP(C151,NM06!$A$2:$B$176,2,0),"")</f>
        <v/>
      </c>
      <c r="E151" s="239"/>
      <c r="F151" s="70" t="str">
        <f>IFERROR(VLOOKUP('VZOR VYPLNĚNÍ'!$E151,'Číselník nástrojů'!$A$2:$D$569,4,0),"")</f>
        <v/>
      </c>
      <c r="G151" s="90"/>
      <c r="H151" s="240"/>
      <c r="I151" s="256"/>
      <c r="J151" s="242"/>
      <c r="K151" s="242"/>
      <c r="L151" s="243"/>
      <c r="M151" s="250"/>
      <c r="N151" s="251"/>
      <c r="O151" s="252"/>
      <c r="P151" s="253"/>
      <c r="Q151" s="254"/>
      <c r="R151" s="255"/>
      <c r="S151" s="92" t="str">
        <f>IFERROR(('VZOR VYPLNĚNÍ'!$O151+'VZOR VYPLNĚNÍ'!$R151)/'VZOR VYPLNĚNÍ'!$I151,"")</f>
        <v/>
      </c>
      <c r="T151" s="93" t="str">
        <f>IF(J151+L151=0,"",ROUND((M151+'VZOR VYPLNĚNÍ'!$P151)/(L151+J151)/12,0))</f>
        <v/>
      </c>
      <c r="U151" s="94" t="str">
        <f>IF(K151=0,"",ROUND(('VZOR VYPLNĚNÍ'!$N151+'VZOR VYPLNĚNÍ'!$Q151)/'VZOR VYPLNĚNÍ'!$K151,0))</f>
        <v/>
      </c>
      <c r="V151" s="85"/>
    </row>
    <row r="152" spans="1:22" s="114" customFormat="1" ht="27.75" customHeight="1">
      <c r="A152" s="236"/>
      <c r="B152" s="237"/>
      <c r="C152" s="238"/>
      <c r="D152" s="70" t="str">
        <f>IFERROR(VLOOKUP(C152,NM06!$A$2:$B$176,2,0),"")</f>
        <v/>
      </c>
      <c r="E152" s="239"/>
      <c r="F152" s="70" t="str">
        <f>IFERROR(VLOOKUP('VZOR VYPLNĚNÍ'!$E152,'Číselník nástrojů'!$A$2:$D$569,4,0),"")</f>
        <v/>
      </c>
      <c r="G152" s="90"/>
      <c r="H152" s="240"/>
      <c r="I152" s="256"/>
      <c r="J152" s="242"/>
      <c r="K152" s="242"/>
      <c r="L152" s="243"/>
      <c r="M152" s="250"/>
      <c r="N152" s="251"/>
      <c r="O152" s="252"/>
      <c r="P152" s="253"/>
      <c r="Q152" s="254"/>
      <c r="R152" s="255"/>
      <c r="S152" s="92" t="str">
        <f>IFERROR(('VZOR VYPLNĚNÍ'!$O152+'VZOR VYPLNĚNÍ'!$R152)/'VZOR VYPLNĚNÍ'!$I152,"")</f>
        <v/>
      </c>
      <c r="T152" s="93" t="str">
        <f>IF(J152+L152=0,"",ROUND((M152+'VZOR VYPLNĚNÍ'!$P152)/(L152+J152)/12,0))</f>
        <v/>
      </c>
      <c r="U152" s="94" t="str">
        <f>IF(K152=0,"",ROUND(('VZOR VYPLNĚNÍ'!$N152+'VZOR VYPLNĚNÍ'!$Q152)/'VZOR VYPLNĚNÍ'!$K152,0))</f>
        <v/>
      </c>
      <c r="V152" s="85"/>
    </row>
    <row r="153" spans="1:22" s="114" customFormat="1" ht="27.75" customHeight="1">
      <c r="A153" s="236"/>
      <c r="B153" s="237"/>
      <c r="C153" s="238"/>
      <c r="D153" s="70" t="str">
        <f>IFERROR(VLOOKUP(C153,NM06!$A$2:$B$176,2,0),"")</f>
        <v/>
      </c>
      <c r="E153" s="239"/>
      <c r="F153" s="70" t="str">
        <f>IFERROR(VLOOKUP('VZOR VYPLNĚNÍ'!$E153,'Číselník nástrojů'!$A$2:$D$569,4,0),"")</f>
        <v/>
      </c>
      <c r="G153" s="90"/>
      <c r="H153" s="240"/>
      <c r="I153" s="256"/>
      <c r="J153" s="242"/>
      <c r="K153" s="242"/>
      <c r="L153" s="243"/>
      <c r="M153" s="250"/>
      <c r="N153" s="251"/>
      <c r="O153" s="252"/>
      <c r="P153" s="253"/>
      <c r="Q153" s="254"/>
      <c r="R153" s="255"/>
      <c r="S153" s="92" t="str">
        <f>IFERROR(('VZOR VYPLNĚNÍ'!$O153+'VZOR VYPLNĚNÍ'!$R153)/'VZOR VYPLNĚNÍ'!$I153,"")</f>
        <v/>
      </c>
      <c r="T153" s="93" t="str">
        <f>IF(J153+L153=0,"",ROUND((M153+'VZOR VYPLNĚNÍ'!$P153)/(L153+J153)/12,0))</f>
        <v/>
      </c>
      <c r="U153" s="94" t="str">
        <f>IF(K153=0,"",ROUND(('VZOR VYPLNĚNÍ'!$N153+'VZOR VYPLNĚNÍ'!$Q153)/'VZOR VYPLNĚNÍ'!$K153,0))</f>
        <v/>
      </c>
      <c r="V153" s="85"/>
    </row>
    <row r="154" spans="1:22" s="114" customFormat="1" ht="27.75" customHeight="1">
      <c r="A154" s="236"/>
      <c r="B154" s="237"/>
      <c r="C154" s="238"/>
      <c r="D154" s="70" t="str">
        <f>IFERROR(VLOOKUP(C154,NM06!$A$2:$B$176,2,0),"")</f>
        <v/>
      </c>
      <c r="E154" s="239"/>
      <c r="F154" s="70" t="str">
        <f>IFERROR(VLOOKUP('VZOR VYPLNĚNÍ'!$E154,'Číselník nástrojů'!$A$2:$D$569,4,0),"")</f>
        <v/>
      </c>
      <c r="G154" s="90"/>
      <c r="H154" s="240"/>
      <c r="I154" s="256"/>
      <c r="J154" s="242"/>
      <c r="K154" s="242"/>
      <c r="L154" s="243"/>
      <c r="M154" s="250"/>
      <c r="N154" s="251"/>
      <c r="O154" s="252"/>
      <c r="P154" s="253"/>
      <c r="Q154" s="254"/>
      <c r="R154" s="255"/>
      <c r="S154" s="92" t="str">
        <f>IFERROR(('VZOR VYPLNĚNÍ'!$O154+'VZOR VYPLNĚNÍ'!$R154)/'VZOR VYPLNĚNÍ'!$I154,"")</f>
        <v/>
      </c>
      <c r="T154" s="93" t="str">
        <f>IF(J154+L154=0,"",ROUND((M154+'VZOR VYPLNĚNÍ'!$P154)/(L154+J154)/12,0))</f>
        <v/>
      </c>
      <c r="U154" s="94" t="str">
        <f>IF(K154=0,"",ROUND(('VZOR VYPLNĚNÍ'!$N154+'VZOR VYPLNĚNÍ'!$Q154)/'VZOR VYPLNĚNÍ'!$K154,0))</f>
        <v/>
      </c>
      <c r="V154" s="85"/>
    </row>
    <row r="155" spans="1:22" s="114" customFormat="1" ht="27.75" customHeight="1">
      <c r="A155" s="236"/>
      <c r="B155" s="237"/>
      <c r="C155" s="238"/>
      <c r="D155" s="70" t="str">
        <f>IFERROR(VLOOKUP(C155,NM06!$A$2:$B$176,2,0),"")</f>
        <v/>
      </c>
      <c r="E155" s="239"/>
      <c r="F155" s="70" t="str">
        <f>IFERROR(VLOOKUP('VZOR VYPLNĚNÍ'!$E155,'Číselník nástrojů'!$A$2:$D$569,4,0),"")</f>
        <v/>
      </c>
      <c r="G155" s="90"/>
      <c r="H155" s="240"/>
      <c r="I155" s="256"/>
      <c r="J155" s="242"/>
      <c r="K155" s="242"/>
      <c r="L155" s="243"/>
      <c r="M155" s="250"/>
      <c r="N155" s="251"/>
      <c r="O155" s="252"/>
      <c r="P155" s="253"/>
      <c r="Q155" s="254"/>
      <c r="R155" s="255"/>
      <c r="S155" s="92" t="str">
        <f>IFERROR(('VZOR VYPLNĚNÍ'!$O155+'VZOR VYPLNĚNÍ'!$R155)/'VZOR VYPLNĚNÍ'!$I155,"")</f>
        <v/>
      </c>
      <c r="T155" s="93" t="str">
        <f>IF(J155+L155=0,"",ROUND((M155+'VZOR VYPLNĚNÍ'!$P155)/(L155+J155)/12,0))</f>
        <v/>
      </c>
      <c r="U155" s="94" t="str">
        <f>IF(K155=0,"",ROUND(('VZOR VYPLNĚNÍ'!$N155+'VZOR VYPLNĚNÍ'!$Q155)/'VZOR VYPLNĚNÍ'!$K155,0))</f>
        <v/>
      </c>
      <c r="V155" s="85"/>
    </row>
    <row r="156" spans="1:22" s="114" customFormat="1" ht="27.75" customHeight="1">
      <c r="A156" s="236"/>
      <c r="B156" s="237"/>
      <c r="C156" s="238"/>
      <c r="D156" s="70" t="str">
        <f>IFERROR(VLOOKUP(C156,NM06!$A$2:$B$176,2,0),"")</f>
        <v/>
      </c>
      <c r="E156" s="239"/>
      <c r="F156" s="70" t="str">
        <f>IFERROR(VLOOKUP('VZOR VYPLNĚNÍ'!$E156,'Číselník nástrojů'!$A$2:$D$569,4,0),"")</f>
        <v/>
      </c>
      <c r="G156" s="90"/>
      <c r="H156" s="240"/>
      <c r="I156" s="256"/>
      <c r="J156" s="242"/>
      <c r="K156" s="242"/>
      <c r="L156" s="243"/>
      <c r="M156" s="250"/>
      <c r="N156" s="251"/>
      <c r="O156" s="252"/>
      <c r="P156" s="253"/>
      <c r="Q156" s="254"/>
      <c r="R156" s="255"/>
      <c r="S156" s="92" t="str">
        <f>IFERROR(('VZOR VYPLNĚNÍ'!$O156+'VZOR VYPLNĚNÍ'!$R156)/'VZOR VYPLNĚNÍ'!$I156,"")</f>
        <v/>
      </c>
      <c r="T156" s="93" t="str">
        <f>IF(J156+L156=0,"",ROUND((M156+'VZOR VYPLNĚNÍ'!$P156)/(L156+J156)/12,0))</f>
        <v/>
      </c>
      <c r="U156" s="94" t="str">
        <f>IF(K156=0,"",ROUND(('VZOR VYPLNĚNÍ'!$N156+'VZOR VYPLNĚNÍ'!$Q156)/'VZOR VYPLNĚNÍ'!$K156,0))</f>
        <v/>
      </c>
      <c r="V156" s="85"/>
    </row>
    <row r="157" spans="1:22" s="114" customFormat="1" ht="27.75" customHeight="1">
      <c r="A157" s="236"/>
      <c r="B157" s="237"/>
      <c r="C157" s="238"/>
      <c r="D157" s="70" t="str">
        <f>IFERROR(VLOOKUP(C157,NM06!$A$2:$B$176,2,0),"")</f>
        <v/>
      </c>
      <c r="E157" s="239"/>
      <c r="F157" s="70" t="str">
        <f>IFERROR(VLOOKUP('VZOR VYPLNĚNÍ'!$E157,'Číselník nástrojů'!$A$2:$D$569,4,0),"")</f>
        <v/>
      </c>
      <c r="G157" s="90"/>
      <c r="H157" s="240"/>
      <c r="I157" s="256"/>
      <c r="J157" s="242"/>
      <c r="K157" s="242"/>
      <c r="L157" s="243"/>
      <c r="M157" s="250"/>
      <c r="N157" s="251"/>
      <c r="O157" s="252"/>
      <c r="P157" s="253"/>
      <c r="Q157" s="254"/>
      <c r="R157" s="255"/>
      <c r="S157" s="92" t="str">
        <f>IFERROR(('VZOR VYPLNĚNÍ'!$O157+'VZOR VYPLNĚNÍ'!$R157)/'VZOR VYPLNĚNÍ'!$I157,"")</f>
        <v/>
      </c>
      <c r="T157" s="93" t="str">
        <f>IF(J157+L157=0,"",ROUND((M157+'VZOR VYPLNĚNÍ'!$P157)/(L157+J157)/12,0))</f>
        <v/>
      </c>
      <c r="U157" s="94" t="str">
        <f>IF(K157=0,"",ROUND(('VZOR VYPLNĚNÍ'!$N157+'VZOR VYPLNĚNÍ'!$Q157)/'VZOR VYPLNĚNÍ'!$K157,0))</f>
        <v/>
      </c>
      <c r="V157" s="85"/>
    </row>
    <row r="158" spans="1:22" s="114" customFormat="1" ht="27.75" customHeight="1">
      <c r="A158" s="236"/>
      <c r="B158" s="237"/>
      <c r="C158" s="238"/>
      <c r="D158" s="70" t="str">
        <f>IFERROR(VLOOKUP(C158,NM06!$A$2:$B$176,2,0),"")</f>
        <v/>
      </c>
      <c r="E158" s="239"/>
      <c r="F158" s="70" t="str">
        <f>IFERROR(VLOOKUP('VZOR VYPLNĚNÍ'!$E158,'Číselník nástrojů'!$A$2:$D$569,4,0),"")</f>
        <v/>
      </c>
      <c r="G158" s="90"/>
      <c r="H158" s="240"/>
      <c r="I158" s="256"/>
      <c r="J158" s="242"/>
      <c r="K158" s="242"/>
      <c r="L158" s="243"/>
      <c r="M158" s="250"/>
      <c r="N158" s="251"/>
      <c r="O158" s="252"/>
      <c r="P158" s="253"/>
      <c r="Q158" s="254"/>
      <c r="R158" s="255"/>
      <c r="S158" s="92" t="str">
        <f>IFERROR(('VZOR VYPLNĚNÍ'!$O158+'VZOR VYPLNĚNÍ'!$R158)/'VZOR VYPLNĚNÍ'!$I158,"")</f>
        <v/>
      </c>
      <c r="T158" s="93" t="str">
        <f>IF(J158+L158=0,"",ROUND((M158+'VZOR VYPLNĚNÍ'!$P158)/(L158+J158)/12,0))</f>
        <v/>
      </c>
      <c r="U158" s="94" t="str">
        <f>IF(K158=0,"",ROUND(('VZOR VYPLNĚNÍ'!$N158+'VZOR VYPLNĚNÍ'!$Q158)/'VZOR VYPLNĚNÍ'!$K158,0))</f>
        <v/>
      </c>
      <c r="V158" s="85"/>
    </row>
    <row r="159" spans="1:22" s="114" customFormat="1" ht="27.75" customHeight="1">
      <c r="A159" s="236"/>
      <c r="B159" s="237"/>
      <c r="C159" s="238"/>
      <c r="D159" s="70" t="str">
        <f>IFERROR(VLOOKUP(C159,NM06!$A$2:$B$176,2,0),"")</f>
        <v/>
      </c>
      <c r="E159" s="239"/>
      <c r="F159" s="70" t="str">
        <f>IFERROR(VLOOKUP('VZOR VYPLNĚNÍ'!$E159,'Číselník nástrojů'!$A$2:$D$569,4,0),"")</f>
        <v/>
      </c>
      <c r="G159" s="90"/>
      <c r="H159" s="240"/>
      <c r="I159" s="256"/>
      <c r="J159" s="242"/>
      <c r="K159" s="242"/>
      <c r="L159" s="243"/>
      <c r="M159" s="250"/>
      <c r="N159" s="251"/>
      <c r="O159" s="252"/>
      <c r="P159" s="253"/>
      <c r="Q159" s="254"/>
      <c r="R159" s="255"/>
      <c r="S159" s="92" t="str">
        <f>IFERROR(('VZOR VYPLNĚNÍ'!$O159+'VZOR VYPLNĚNÍ'!$R159)/'VZOR VYPLNĚNÍ'!$I159,"")</f>
        <v/>
      </c>
      <c r="T159" s="93" t="str">
        <f>IF(J159+L159=0,"",ROUND((M159+'VZOR VYPLNĚNÍ'!$P159)/(L159+J159)/12,0))</f>
        <v/>
      </c>
      <c r="U159" s="94" t="str">
        <f>IF(K159=0,"",ROUND(('VZOR VYPLNĚNÍ'!$N159+'VZOR VYPLNĚNÍ'!$Q159)/'VZOR VYPLNĚNÍ'!$K159,0))</f>
        <v/>
      </c>
      <c r="V159" s="85"/>
    </row>
    <row r="160" spans="1:22" s="114" customFormat="1" ht="27.75" customHeight="1">
      <c r="A160" s="236"/>
      <c r="B160" s="237"/>
      <c r="C160" s="238"/>
      <c r="D160" s="70" t="str">
        <f>IFERROR(VLOOKUP(C160,NM06!$A$2:$B$176,2,0),"")</f>
        <v/>
      </c>
      <c r="E160" s="239"/>
      <c r="F160" s="70" t="str">
        <f>IFERROR(VLOOKUP('VZOR VYPLNĚNÍ'!$E160,'Číselník nástrojů'!$A$2:$D$569,4,0),"")</f>
        <v/>
      </c>
      <c r="G160" s="90"/>
      <c r="H160" s="240"/>
      <c r="I160" s="256"/>
      <c r="J160" s="242"/>
      <c r="K160" s="242"/>
      <c r="L160" s="243"/>
      <c r="M160" s="250"/>
      <c r="N160" s="251"/>
      <c r="O160" s="252"/>
      <c r="P160" s="253"/>
      <c r="Q160" s="254"/>
      <c r="R160" s="255"/>
      <c r="S160" s="92" t="str">
        <f>IFERROR(('VZOR VYPLNĚNÍ'!$O160+'VZOR VYPLNĚNÍ'!$R160)/'VZOR VYPLNĚNÍ'!$I160,"")</f>
        <v/>
      </c>
      <c r="T160" s="93" t="str">
        <f>IF(J160+L160=0,"",ROUND((M160+'VZOR VYPLNĚNÍ'!$P160)/(L160+J160)/12,0))</f>
        <v/>
      </c>
      <c r="U160" s="94" t="str">
        <f>IF(K160=0,"",ROUND(('VZOR VYPLNĚNÍ'!$N160+'VZOR VYPLNĚNÍ'!$Q160)/'VZOR VYPLNĚNÍ'!$K160,0))</f>
        <v/>
      </c>
      <c r="V160" s="85"/>
    </row>
    <row r="161" spans="1:22" s="114" customFormat="1" ht="27.75" customHeight="1">
      <c r="A161" s="236"/>
      <c r="B161" s="237"/>
      <c r="C161" s="238"/>
      <c r="D161" s="70" t="str">
        <f>IFERROR(VLOOKUP(C161,NM06!$A$2:$B$176,2,0),"")</f>
        <v/>
      </c>
      <c r="E161" s="239"/>
      <c r="F161" s="70" t="str">
        <f>IFERROR(VLOOKUP('VZOR VYPLNĚNÍ'!$E161,'Číselník nástrojů'!$A$2:$D$569,4,0),"")</f>
        <v/>
      </c>
      <c r="G161" s="90"/>
      <c r="H161" s="240"/>
      <c r="I161" s="256"/>
      <c r="J161" s="242"/>
      <c r="K161" s="242"/>
      <c r="L161" s="243"/>
      <c r="M161" s="250"/>
      <c r="N161" s="251"/>
      <c r="O161" s="252"/>
      <c r="P161" s="253"/>
      <c r="Q161" s="254"/>
      <c r="R161" s="255"/>
      <c r="S161" s="92" t="str">
        <f>IFERROR(('VZOR VYPLNĚNÍ'!$O161+'VZOR VYPLNĚNÍ'!$R161)/'VZOR VYPLNĚNÍ'!$I161,"")</f>
        <v/>
      </c>
      <c r="T161" s="93" t="str">
        <f>IF(J161+L161=0,"",ROUND((M161+'VZOR VYPLNĚNÍ'!$P161)/(L161+J161)/12,0))</f>
        <v/>
      </c>
      <c r="U161" s="94" t="str">
        <f>IF(K161=0,"",ROUND(('VZOR VYPLNĚNÍ'!$N161+'VZOR VYPLNĚNÍ'!$Q161)/'VZOR VYPLNĚNÍ'!$K161,0))</f>
        <v/>
      </c>
      <c r="V161" s="85"/>
    </row>
    <row r="162" spans="1:22" s="114" customFormat="1" ht="27.75" customHeight="1">
      <c r="A162" s="236"/>
      <c r="B162" s="237"/>
      <c r="C162" s="238"/>
      <c r="D162" s="70" t="str">
        <f>IFERROR(VLOOKUP(C162,NM06!$A$2:$B$176,2,0),"")</f>
        <v/>
      </c>
      <c r="E162" s="239"/>
      <c r="F162" s="70" t="str">
        <f>IFERROR(VLOOKUP('VZOR VYPLNĚNÍ'!$E162,'Číselník nástrojů'!$A$2:$D$569,4,0),"")</f>
        <v/>
      </c>
      <c r="G162" s="90"/>
      <c r="H162" s="240"/>
      <c r="I162" s="256"/>
      <c r="J162" s="242"/>
      <c r="K162" s="242"/>
      <c r="L162" s="243"/>
      <c r="M162" s="250"/>
      <c r="N162" s="251"/>
      <c r="O162" s="252"/>
      <c r="P162" s="253"/>
      <c r="Q162" s="254"/>
      <c r="R162" s="255"/>
      <c r="S162" s="92" t="str">
        <f>IFERROR(('VZOR VYPLNĚNÍ'!$O162+'VZOR VYPLNĚNÍ'!$R162)/'VZOR VYPLNĚNÍ'!$I162,"")</f>
        <v/>
      </c>
      <c r="T162" s="93" t="str">
        <f>IF(J162+L162=0,"",ROUND((M162+'VZOR VYPLNĚNÍ'!$P162)/(L162+J162)/12,0))</f>
        <v/>
      </c>
      <c r="U162" s="94" t="str">
        <f>IF(K162=0,"",ROUND(('VZOR VYPLNĚNÍ'!$N162+'VZOR VYPLNĚNÍ'!$Q162)/'VZOR VYPLNĚNÍ'!$K162,0))</f>
        <v/>
      </c>
      <c r="V162" s="85"/>
    </row>
    <row r="163" spans="1:22" s="114" customFormat="1" ht="27.75" customHeight="1">
      <c r="A163" s="236"/>
      <c r="B163" s="237"/>
      <c r="C163" s="238"/>
      <c r="D163" s="70" t="str">
        <f>IFERROR(VLOOKUP(C163,NM06!$A$2:$B$176,2,0),"")</f>
        <v/>
      </c>
      <c r="E163" s="239"/>
      <c r="F163" s="70" t="str">
        <f>IFERROR(VLOOKUP('VZOR VYPLNĚNÍ'!$E163,'Číselník nástrojů'!$A$2:$D$569,4,0),"")</f>
        <v/>
      </c>
      <c r="G163" s="90"/>
      <c r="H163" s="240"/>
      <c r="I163" s="256"/>
      <c r="J163" s="242"/>
      <c r="K163" s="242"/>
      <c r="L163" s="243"/>
      <c r="M163" s="250"/>
      <c r="N163" s="251"/>
      <c r="O163" s="252"/>
      <c r="P163" s="253"/>
      <c r="Q163" s="254"/>
      <c r="R163" s="255"/>
      <c r="S163" s="92" t="str">
        <f>IFERROR(('VZOR VYPLNĚNÍ'!$O163+'VZOR VYPLNĚNÍ'!$R163)/'VZOR VYPLNĚNÍ'!$I163,"")</f>
        <v/>
      </c>
      <c r="T163" s="93" t="str">
        <f>IF(J163+L163=0,"",ROUND((M163+'VZOR VYPLNĚNÍ'!$P163)/(L163+J163)/12,0))</f>
        <v/>
      </c>
      <c r="U163" s="94" t="str">
        <f>IF(K163=0,"",ROUND(('VZOR VYPLNĚNÍ'!$N163+'VZOR VYPLNĚNÍ'!$Q163)/'VZOR VYPLNĚNÍ'!$K163,0))</f>
        <v/>
      </c>
      <c r="V163" s="85"/>
    </row>
    <row r="164" spans="1:22" s="114" customFormat="1" ht="27.75" customHeight="1">
      <c r="A164" s="236"/>
      <c r="B164" s="237"/>
      <c r="C164" s="238"/>
      <c r="D164" s="70" t="str">
        <f>IFERROR(VLOOKUP(C164,NM06!$A$2:$B$176,2,0),"")</f>
        <v/>
      </c>
      <c r="E164" s="239"/>
      <c r="F164" s="70" t="str">
        <f>IFERROR(VLOOKUP('VZOR VYPLNĚNÍ'!$E164,'Číselník nástrojů'!$A$2:$D$569,4,0),"")</f>
        <v/>
      </c>
      <c r="G164" s="90"/>
      <c r="H164" s="240"/>
      <c r="I164" s="256"/>
      <c r="J164" s="242"/>
      <c r="K164" s="242"/>
      <c r="L164" s="243"/>
      <c r="M164" s="250"/>
      <c r="N164" s="251"/>
      <c r="O164" s="252"/>
      <c r="P164" s="253"/>
      <c r="Q164" s="254"/>
      <c r="R164" s="255"/>
      <c r="S164" s="92" t="str">
        <f>IFERROR(('VZOR VYPLNĚNÍ'!$O164+'VZOR VYPLNĚNÍ'!$R164)/'VZOR VYPLNĚNÍ'!$I164,"")</f>
        <v/>
      </c>
      <c r="T164" s="93" t="str">
        <f>IF(J164+L164=0,"",ROUND((M164+'VZOR VYPLNĚNÍ'!$P164)/(L164+J164)/12,0))</f>
        <v/>
      </c>
      <c r="U164" s="94" t="str">
        <f>IF(K164=0,"",ROUND(('VZOR VYPLNĚNÍ'!$N164+'VZOR VYPLNĚNÍ'!$Q164)/'VZOR VYPLNĚNÍ'!$K164,0))</f>
        <v/>
      </c>
      <c r="V164" s="85"/>
    </row>
    <row r="165" spans="1:22" s="114" customFormat="1" ht="27.75" customHeight="1">
      <c r="A165" s="236"/>
      <c r="B165" s="237"/>
      <c r="C165" s="238"/>
      <c r="D165" s="70" t="str">
        <f>IFERROR(VLOOKUP(C165,NM06!$A$2:$B$176,2,0),"")</f>
        <v/>
      </c>
      <c r="E165" s="239"/>
      <c r="F165" s="70" t="str">
        <f>IFERROR(VLOOKUP('VZOR VYPLNĚNÍ'!$E165,'Číselník nástrojů'!$A$2:$D$569,4,0),"")</f>
        <v/>
      </c>
      <c r="G165" s="90"/>
      <c r="H165" s="240"/>
      <c r="I165" s="256"/>
      <c r="J165" s="242"/>
      <c r="K165" s="242"/>
      <c r="L165" s="243"/>
      <c r="M165" s="250"/>
      <c r="N165" s="251"/>
      <c r="O165" s="252"/>
      <c r="P165" s="253"/>
      <c r="Q165" s="254"/>
      <c r="R165" s="255"/>
      <c r="S165" s="92" t="str">
        <f>IFERROR(('VZOR VYPLNĚNÍ'!$O165+'VZOR VYPLNĚNÍ'!$R165)/'VZOR VYPLNĚNÍ'!$I165,"")</f>
        <v/>
      </c>
      <c r="T165" s="93" t="str">
        <f>IF(J165+L165=0,"",ROUND((M165+'VZOR VYPLNĚNÍ'!$P165)/(L165+J165)/12,0))</f>
        <v/>
      </c>
      <c r="U165" s="94" t="str">
        <f>IF(K165=0,"",ROUND(('VZOR VYPLNĚNÍ'!$N165+'VZOR VYPLNĚNÍ'!$Q165)/'VZOR VYPLNĚNÍ'!$K165,0))</f>
        <v/>
      </c>
      <c r="V165" s="85"/>
    </row>
    <row r="166" spans="1:22" s="114" customFormat="1" ht="27.75" customHeight="1">
      <c r="A166" s="236"/>
      <c r="B166" s="237"/>
      <c r="C166" s="238"/>
      <c r="D166" s="70" t="str">
        <f>IFERROR(VLOOKUP(C166,NM06!$A$2:$B$176,2,0),"")</f>
        <v/>
      </c>
      <c r="E166" s="239"/>
      <c r="F166" s="70" t="str">
        <f>IFERROR(VLOOKUP('VZOR VYPLNĚNÍ'!$E166,'Číselník nástrojů'!$A$2:$D$569,4,0),"")</f>
        <v/>
      </c>
      <c r="G166" s="90"/>
      <c r="H166" s="240"/>
      <c r="I166" s="256"/>
      <c r="J166" s="242"/>
      <c r="K166" s="242"/>
      <c r="L166" s="243"/>
      <c r="M166" s="250"/>
      <c r="N166" s="251"/>
      <c r="O166" s="252"/>
      <c r="P166" s="253"/>
      <c r="Q166" s="254"/>
      <c r="R166" s="255"/>
      <c r="S166" s="92" t="str">
        <f>IFERROR(('VZOR VYPLNĚNÍ'!$O166+'VZOR VYPLNĚNÍ'!$R166)/'VZOR VYPLNĚNÍ'!$I166,"")</f>
        <v/>
      </c>
      <c r="T166" s="93" t="str">
        <f>IF(J166+L166=0,"",ROUND((M166+'VZOR VYPLNĚNÍ'!$P166)/(L166+J166)/12,0))</f>
        <v/>
      </c>
      <c r="U166" s="94" t="str">
        <f>IF(K166=0,"",ROUND(('VZOR VYPLNĚNÍ'!$N166+'VZOR VYPLNĚNÍ'!$Q166)/'VZOR VYPLNĚNÍ'!$K166,0))</f>
        <v/>
      </c>
      <c r="V166" s="85"/>
    </row>
    <row r="167" spans="1:22" s="114" customFormat="1" ht="27.75" customHeight="1">
      <c r="A167" s="236"/>
      <c r="B167" s="237"/>
      <c r="C167" s="238"/>
      <c r="D167" s="70" t="str">
        <f>IFERROR(VLOOKUP(C167,NM06!$A$2:$B$176,2,0),"")</f>
        <v/>
      </c>
      <c r="E167" s="239"/>
      <c r="F167" s="70" t="str">
        <f>IFERROR(VLOOKUP('VZOR VYPLNĚNÍ'!$E167,'Číselník nástrojů'!$A$2:$D$569,4,0),"")</f>
        <v/>
      </c>
      <c r="G167" s="90"/>
      <c r="H167" s="240"/>
      <c r="I167" s="256"/>
      <c r="J167" s="242"/>
      <c r="K167" s="242"/>
      <c r="L167" s="243"/>
      <c r="M167" s="250"/>
      <c r="N167" s="251"/>
      <c r="O167" s="252"/>
      <c r="P167" s="253"/>
      <c r="Q167" s="254"/>
      <c r="R167" s="255"/>
      <c r="S167" s="92" t="str">
        <f>IFERROR(('VZOR VYPLNĚNÍ'!$O167+'VZOR VYPLNĚNÍ'!$R167)/'VZOR VYPLNĚNÍ'!$I167,"")</f>
        <v/>
      </c>
      <c r="T167" s="93" t="str">
        <f>IF(J167+L167=0,"",ROUND((M167+'VZOR VYPLNĚNÍ'!$P167)/(L167+J167)/12,0))</f>
        <v/>
      </c>
      <c r="U167" s="94" t="str">
        <f>IF(K167=0,"",ROUND(('VZOR VYPLNĚNÍ'!$N167+'VZOR VYPLNĚNÍ'!$Q167)/'VZOR VYPLNĚNÍ'!$K167,0))</f>
        <v/>
      </c>
      <c r="V167" s="85"/>
    </row>
    <row r="168" spans="1:22" s="114" customFormat="1" ht="27.75" customHeight="1">
      <c r="A168" s="236"/>
      <c r="B168" s="237"/>
      <c r="C168" s="238"/>
      <c r="D168" s="70" t="str">
        <f>IFERROR(VLOOKUP(C168,NM06!$A$2:$B$176,2,0),"")</f>
        <v/>
      </c>
      <c r="E168" s="239"/>
      <c r="F168" s="70" t="str">
        <f>IFERROR(VLOOKUP('VZOR VYPLNĚNÍ'!$E168,'Číselník nástrojů'!$A$2:$D$569,4,0),"")</f>
        <v/>
      </c>
      <c r="G168" s="90"/>
      <c r="H168" s="240"/>
      <c r="I168" s="256"/>
      <c r="J168" s="242"/>
      <c r="K168" s="242"/>
      <c r="L168" s="243"/>
      <c r="M168" s="250"/>
      <c r="N168" s="251"/>
      <c r="O168" s="252"/>
      <c r="P168" s="253"/>
      <c r="Q168" s="254"/>
      <c r="R168" s="255"/>
      <c r="S168" s="92" t="str">
        <f>IFERROR(('VZOR VYPLNĚNÍ'!$O168+'VZOR VYPLNĚNÍ'!$R168)/'VZOR VYPLNĚNÍ'!$I168,"")</f>
        <v/>
      </c>
      <c r="T168" s="93" t="str">
        <f>IF(J168+L168=0,"",ROUND((M168+'VZOR VYPLNĚNÍ'!$P168)/(L168+J168)/12,0))</f>
        <v/>
      </c>
      <c r="U168" s="94" t="str">
        <f>IF(K168=0,"",ROUND(('VZOR VYPLNĚNÍ'!$N168+'VZOR VYPLNĚNÍ'!$Q168)/'VZOR VYPLNĚNÍ'!$K168,0))</f>
        <v/>
      </c>
      <c r="V168" s="85"/>
    </row>
    <row r="169" spans="1:22" s="114" customFormat="1" ht="27.75" customHeight="1">
      <c r="A169" s="236"/>
      <c r="B169" s="237"/>
      <c r="C169" s="238"/>
      <c r="D169" s="70" t="str">
        <f>IFERROR(VLOOKUP(C169,NM06!$A$2:$B$176,2,0),"")</f>
        <v/>
      </c>
      <c r="E169" s="239"/>
      <c r="F169" s="70" t="str">
        <f>IFERROR(VLOOKUP('VZOR VYPLNĚNÍ'!$E169,'Číselník nástrojů'!$A$2:$D$569,4,0),"")</f>
        <v/>
      </c>
      <c r="G169" s="90"/>
      <c r="H169" s="240"/>
      <c r="I169" s="256"/>
      <c r="J169" s="242"/>
      <c r="K169" s="242"/>
      <c r="L169" s="243"/>
      <c r="M169" s="250"/>
      <c r="N169" s="251"/>
      <c r="O169" s="252"/>
      <c r="P169" s="253"/>
      <c r="Q169" s="254"/>
      <c r="R169" s="255"/>
      <c r="S169" s="92" t="str">
        <f>IFERROR(('VZOR VYPLNĚNÍ'!$O169+'VZOR VYPLNĚNÍ'!$R169)/'VZOR VYPLNĚNÍ'!$I169,"")</f>
        <v/>
      </c>
      <c r="T169" s="93" t="str">
        <f>IF(J169+L169=0,"",ROUND((M169+'VZOR VYPLNĚNÍ'!$P169)/(L169+J169)/12,0))</f>
        <v/>
      </c>
      <c r="U169" s="94" t="str">
        <f>IF(K169=0,"",ROUND(('VZOR VYPLNĚNÍ'!$N169+'VZOR VYPLNĚNÍ'!$Q169)/'VZOR VYPLNĚNÍ'!$K169,0))</f>
        <v/>
      </c>
      <c r="V169" s="85"/>
    </row>
    <row r="170" spans="1:22" s="114" customFormat="1" ht="27.75" customHeight="1">
      <c r="A170" s="236"/>
      <c r="B170" s="237"/>
      <c r="C170" s="238"/>
      <c r="D170" s="70" t="str">
        <f>IFERROR(VLOOKUP(C170,NM06!$A$2:$B$176,2,0),"")</f>
        <v/>
      </c>
      <c r="E170" s="239"/>
      <c r="F170" s="70" t="str">
        <f>IFERROR(VLOOKUP('VZOR VYPLNĚNÍ'!$E170,'Číselník nástrojů'!$A$2:$D$569,4,0),"")</f>
        <v/>
      </c>
      <c r="G170" s="90"/>
      <c r="H170" s="240"/>
      <c r="I170" s="256"/>
      <c r="J170" s="242"/>
      <c r="K170" s="242"/>
      <c r="L170" s="243"/>
      <c r="M170" s="250"/>
      <c r="N170" s="251"/>
      <c r="O170" s="252"/>
      <c r="P170" s="253"/>
      <c r="Q170" s="254"/>
      <c r="R170" s="255"/>
      <c r="S170" s="92" t="str">
        <f>IFERROR(('VZOR VYPLNĚNÍ'!$O170+'VZOR VYPLNĚNÍ'!$R170)/'VZOR VYPLNĚNÍ'!$I170,"")</f>
        <v/>
      </c>
      <c r="T170" s="93" t="str">
        <f>IF(J170+L170=0,"",ROUND((M170+'VZOR VYPLNĚNÍ'!$P170)/(L170+J170)/12,0))</f>
        <v/>
      </c>
      <c r="U170" s="94" t="str">
        <f>IF(K170=0,"",ROUND(('VZOR VYPLNĚNÍ'!$N170+'VZOR VYPLNĚNÍ'!$Q170)/'VZOR VYPLNĚNÍ'!$K170,0))</f>
        <v/>
      </c>
      <c r="V170" s="85"/>
    </row>
    <row r="171" spans="1:22" s="114" customFormat="1" ht="27.75" customHeight="1">
      <c r="A171" s="236"/>
      <c r="B171" s="237"/>
      <c r="C171" s="238"/>
      <c r="D171" s="70" t="str">
        <f>IFERROR(VLOOKUP(C171,NM06!$A$2:$B$176,2,0),"")</f>
        <v/>
      </c>
      <c r="E171" s="239"/>
      <c r="F171" s="70" t="str">
        <f>IFERROR(VLOOKUP('VZOR VYPLNĚNÍ'!$E171,'Číselník nástrojů'!$A$2:$D$569,4,0),"")</f>
        <v/>
      </c>
      <c r="G171" s="90"/>
      <c r="H171" s="240"/>
      <c r="I171" s="256"/>
      <c r="J171" s="242"/>
      <c r="K171" s="242"/>
      <c r="L171" s="243"/>
      <c r="M171" s="250"/>
      <c r="N171" s="251"/>
      <c r="O171" s="252"/>
      <c r="P171" s="253"/>
      <c r="Q171" s="254"/>
      <c r="R171" s="255"/>
      <c r="S171" s="92" t="str">
        <f>IFERROR(('VZOR VYPLNĚNÍ'!$O171+'VZOR VYPLNĚNÍ'!$R171)/'VZOR VYPLNĚNÍ'!$I171,"")</f>
        <v/>
      </c>
      <c r="T171" s="93" t="str">
        <f>IF(J171+L171=0,"",ROUND((M171+'VZOR VYPLNĚNÍ'!$P171)/(L171+J171)/12,0))</f>
        <v/>
      </c>
      <c r="U171" s="94" t="str">
        <f>IF(K171=0,"",ROUND(('VZOR VYPLNĚNÍ'!$N171+'VZOR VYPLNĚNÍ'!$Q171)/'VZOR VYPLNĚNÍ'!$K171,0))</f>
        <v/>
      </c>
      <c r="V171" s="85"/>
    </row>
    <row r="172" spans="1:22" s="114" customFormat="1" ht="27.75" customHeight="1">
      <c r="A172" s="236"/>
      <c r="B172" s="237"/>
      <c r="C172" s="238"/>
      <c r="D172" s="70" t="str">
        <f>IFERROR(VLOOKUP(C172,NM06!$A$2:$B$176,2,0),"")</f>
        <v/>
      </c>
      <c r="E172" s="239"/>
      <c r="F172" s="70" t="str">
        <f>IFERROR(VLOOKUP('VZOR VYPLNĚNÍ'!$E172,'Číselník nástrojů'!$A$2:$D$569,4,0),"")</f>
        <v/>
      </c>
      <c r="G172" s="90"/>
      <c r="H172" s="240"/>
      <c r="I172" s="256"/>
      <c r="J172" s="242"/>
      <c r="K172" s="242"/>
      <c r="L172" s="243"/>
      <c r="M172" s="250"/>
      <c r="N172" s="251"/>
      <c r="O172" s="252"/>
      <c r="P172" s="253"/>
      <c r="Q172" s="254"/>
      <c r="R172" s="255"/>
      <c r="S172" s="92" t="str">
        <f>IFERROR(('VZOR VYPLNĚNÍ'!$O172+'VZOR VYPLNĚNÍ'!$R172)/'VZOR VYPLNĚNÍ'!$I172,"")</f>
        <v/>
      </c>
      <c r="T172" s="93" t="str">
        <f>IF(J172+L172=0,"",ROUND((M172+'VZOR VYPLNĚNÍ'!$P172)/(L172+J172)/12,0))</f>
        <v/>
      </c>
      <c r="U172" s="94" t="str">
        <f>IF(K172=0,"",ROUND(('VZOR VYPLNĚNÍ'!$N172+'VZOR VYPLNĚNÍ'!$Q172)/'VZOR VYPLNĚNÍ'!$K172,0))</f>
        <v/>
      </c>
      <c r="V172" s="85"/>
    </row>
    <row r="173" spans="1:22" s="114" customFormat="1" ht="27.75" customHeight="1">
      <c r="A173" s="236"/>
      <c r="B173" s="237"/>
      <c r="C173" s="238"/>
      <c r="D173" s="70" t="str">
        <f>IFERROR(VLOOKUP(C173,NM06!$A$2:$B$176,2,0),"")</f>
        <v/>
      </c>
      <c r="E173" s="239"/>
      <c r="F173" s="70" t="str">
        <f>IFERROR(VLOOKUP('VZOR VYPLNĚNÍ'!$E173,'Číselník nástrojů'!$A$2:$D$569,4,0),"")</f>
        <v/>
      </c>
      <c r="G173" s="90"/>
      <c r="H173" s="240"/>
      <c r="I173" s="256"/>
      <c r="J173" s="242"/>
      <c r="K173" s="242"/>
      <c r="L173" s="243"/>
      <c r="M173" s="250"/>
      <c r="N173" s="251"/>
      <c r="O173" s="252"/>
      <c r="P173" s="253"/>
      <c r="Q173" s="254"/>
      <c r="R173" s="255"/>
      <c r="S173" s="92" t="str">
        <f>IFERROR(('VZOR VYPLNĚNÍ'!$O173+'VZOR VYPLNĚNÍ'!$R173)/'VZOR VYPLNĚNÍ'!$I173,"")</f>
        <v/>
      </c>
      <c r="T173" s="93" t="str">
        <f>IF(J173+L173=0,"",ROUND((M173+'VZOR VYPLNĚNÍ'!$P173)/(L173+J173)/12,0))</f>
        <v/>
      </c>
      <c r="U173" s="94" t="str">
        <f>IF(K173=0,"",ROUND(('VZOR VYPLNĚNÍ'!$N173+'VZOR VYPLNĚNÍ'!$Q173)/'VZOR VYPLNĚNÍ'!$K173,0))</f>
        <v/>
      </c>
      <c r="V173" s="85"/>
    </row>
    <row r="174" spans="1:22" s="114" customFormat="1" ht="27.75" customHeight="1">
      <c r="A174" s="236"/>
      <c r="B174" s="237"/>
      <c r="C174" s="238"/>
      <c r="D174" s="70" t="str">
        <f>IFERROR(VLOOKUP(C174,NM06!$A$2:$B$176,2,0),"")</f>
        <v/>
      </c>
      <c r="E174" s="239"/>
      <c r="F174" s="70" t="str">
        <f>IFERROR(VLOOKUP('VZOR VYPLNĚNÍ'!$E174,'Číselník nástrojů'!$A$2:$D$569,4,0),"")</f>
        <v/>
      </c>
      <c r="G174" s="90"/>
      <c r="H174" s="240"/>
      <c r="I174" s="256"/>
      <c r="J174" s="242"/>
      <c r="K174" s="242"/>
      <c r="L174" s="243"/>
      <c r="M174" s="250"/>
      <c r="N174" s="251"/>
      <c r="O174" s="252"/>
      <c r="P174" s="253"/>
      <c r="Q174" s="254"/>
      <c r="R174" s="255"/>
      <c r="S174" s="92" t="str">
        <f>IFERROR(('VZOR VYPLNĚNÍ'!$O174+'VZOR VYPLNĚNÍ'!$R174)/'VZOR VYPLNĚNÍ'!$I174,"")</f>
        <v/>
      </c>
      <c r="T174" s="93" t="str">
        <f>IF(J174+L174=0,"",ROUND((M174+'VZOR VYPLNĚNÍ'!$P174)/(L174+J174)/12,0))</f>
        <v/>
      </c>
      <c r="U174" s="94" t="str">
        <f>IF(K174=0,"",ROUND(('VZOR VYPLNĚNÍ'!$N174+'VZOR VYPLNĚNÍ'!$Q174)/'VZOR VYPLNĚNÍ'!$K174,0))</f>
        <v/>
      </c>
      <c r="V174" s="85"/>
    </row>
    <row r="175" spans="1:22" s="114" customFormat="1" ht="27.75" customHeight="1">
      <c r="A175" s="236"/>
      <c r="B175" s="237"/>
      <c r="C175" s="238"/>
      <c r="D175" s="70" t="str">
        <f>IFERROR(VLOOKUP(C175,NM06!$A$2:$B$176,2,0),"")</f>
        <v/>
      </c>
      <c r="E175" s="239"/>
      <c r="F175" s="70" t="str">
        <f>IFERROR(VLOOKUP('VZOR VYPLNĚNÍ'!$E175,'Číselník nástrojů'!$A$2:$D$569,4,0),"")</f>
        <v/>
      </c>
      <c r="G175" s="90"/>
      <c r="H175" s="240"/>
      <c r="I175" s="256"/>
      <c r="J175" s="242"/>
      <c r="K175" s="242"/>
      <c r="L175" s="243"/>
      <c r="M175" s="250"/>
      <c r="N175" s="251"/>
      <c r="O175" s="252"/>
      <c r="P175" s="253"/>
      <c r="Q175" s="254"/>
      <c r="R175" s="255"/>
      <c r="S175" s="92" t="str">
        <f>IFERROR(('VZOR VYPLNĚNÍ'!$O175+'VZOR VYPLNĚNÍ'!$R175)/'VZOR VYPLNĚNÍ'!$I175,"")</f>
        <v/>
      </c>
      <c r="T175" s="93" t="str">
        <f>IF(J175+L175=0,"",ROUND((M175+'VZOR VYPLNĚNÍ'!$P175)/(L175+J175)/12,0))</f>
        <v/>
      </c>
      <c r="U175" s="94" t="str">
        <f>IF(K175=0,"",ROUND(('VZOR VYPLNĚNÍ'!$N175+'VZOR VYPLNĚNÍ'!$Q175)/'VZOR VYPLNĚNÍ'!$K175,0))</f>
        <v/>
      </c>
      <c r="V175" s="85"/>
    </row>
    <row r="176" spans="1:22" s="114" customFormat="1" ht="27.75" customHeight="1">
      <c r="A176" s="236"/>
      <c r="B176" s="237"/>
      <c r="C176" s="238"/>
      <c r="D176" s="70" t="str">
        <f>IFERROR(VLOOKUP(C176,NM06!$A$2:$B$176,2,0),"")</f>
        <v/>
      </c>
      <c r="E176" s="239"/>
      <c r="F176" s="70" t="str">
        <f>IFERROR(VLOOKUP('VZOR VYPLNĚNÍ'!$E176,'Číselník nástrojů'!$A$2:$D$569,4,0),"")</f>
        <v/>
      </c>
      <c r="G176" s="90"/>
      <c r="H176" s="240"/>
      <c r="I176" s="256"/>
      <c r="J176" s="242"/>
      <c r="K176" s="242"/>
      <c r="L176" s="243"/>
      <c r="M176" s="250"/>
      <c r="N176" s="251"/>
      <c r="O176" s="252"/>
      <c r="P176" s="253"/>
      <c r="Q176" s="254"/>
      <c r="R176" s="255"/>
      <c r="S176" s="92" t="str">
        <f>IFERROR(('VZOR VYPLNĚNÍ'!$O176+'VZOR VYPLNĚNÍ'!$R176)/'VZOR VYPLNĚNÍ'!$I176,"")</f>
        <v/>
      </c>
      <c r="T176" s="93" t="str">
        <f>IF(J176+L176=0,"",ROUND((M176+'VZOR VYPLNĚNÍ'!$P176)/(L176+J176)/12,0))</f>
        <v/>
      </c>
      <c r="U176" s="94" t="str">
        <f>IF(K176=0,"",ROUND(('VZOR VYPLNĚNÍ'!$N176+'VZOR VYPLNĚNÍ'!$Q176)/'VZOR VYPLNĚNÍ'!$K176,0))</f>
        <v/>
      </c>
      <c r="V176" s="85"/>
    </row>
    <row r="177" spans="1:22" s="114" customFormat="1" ht="27.75" customHeight="1">
      <c r="A177" s="236"/>
      <c r="B177" s="237"/>
      <c r="C177" s="238"/>
      <c r="D177" s="70" t="str">
        <f>IFERROR(VLOOKUP(C177,NM06!$A$2:$B$176,2,0),"")</f>
        <v/>
      </c>
      <c r="E177" s="239"/>
      <c r="F177" s="70" t="str">
        <f>IFERROR(VLOOKUP('VZOR VYPLNĚNÍ'!$E177,'Číselník nástrojů'!$A$2:$D$569,4,0),"")</f>
        <v/>
      </c>
      <c r="G177" s="90"/>
      <c r="H177" s="240"/>
      <c r="I177" s="256"/>
      <c r="J177" s="242"/>
      <c r="K177" s="242"/>
      <c r="L177" s="243"/>
      <c r="M177" s="250"/>
      <c r="N177" s="251"/>
      <c r="O177" s="252"/>
      <c r="P177" s="253"/>
      <c r="Q177" s="254"/>
      <c r="R177" s="255"/>
      <c r="S177" s="92" t="str">
        <f>IFERROR(('VZOR VYPLNĚNÍ'!$O177+'VZOR VYPLNĚNÍ'!$R177)/'VZOR VYPLNĚNÍ'!$I177,"")</f>
        <v/>
      </c>
      <c r="T177" s="93" t="str">
        <f>IF(J177+L177=0,"",ROUND((M177+'VZOR VYPLNĚNÍ'!$P177)/(L177+J177)/12,0))</f>
        <v/>
      </c>
      <c r="U177" s="94" t="str">
        <f>IF(K177=0,"",ROUND(('VZOR VYPLNĚNÍ'!$N177+'VZOR VYPLNĚNÍ'!$Q177)/'VZOR VYPLNĚNÍ'!$K177,0))</f>
        <v/>
      </c>
      <c r="V177" s="85"/>
    </row>
    <row r="178" spans="1:22" s="114" customFormat="1" ht="27.75" customHeight="1">
      <c r="A178" s="236"/>
      <c r="B178" s="237"/>
      <c r="C178" s="238"/>
      <c r="D178" s="70" t="str">
        <f>IFERROR(VLOOKUP(C178,NM06!$A$2:$B$176,2,0),"")</f>
        <v/>
      </c>
      <c r="E178" s="239"/>
      <c r="F178" s="70" t="str">
        <f>IFERROR(VLOOKUP('VZOR VYPLNĚNÍ'!$E178,'Číselník nástrojů'!$A$2:$D$569,4,0),"")</f>
        <v/>
      </c>
      <c r="G178" s="90"/>
      <c r="H178" s="240"/>
      <c r="I178" s="256"/>
      <c r="J178" s="242"/>
      <c r="K178" s="242"/>
      <c r="L178" s="243"/>
      <c r="M178" s="250"/>
      <c r="N178" s="251"/>
      <c r="O178" s="252"/>
      <c r="P178" s="253"/>
      <c r="Q178" s="254"/>
      <c r="R178" s="255"/>
      <c r="S178" s="92" t="str">
        <f>IFERROR(('VZOR VYPLNĚNÍ'!$O178+'VZOR VYPLNĚNÍ'!$R178)/'VZOR VYPLNĚNÍ'!$I178,"")</f>
        <v/>
      </c>
      <c r="T178" s="93" t="str">
        <f>IF(J178+L178=0,"",ROUND((M178+'VZOR VYPLNĚNÍ'!$P178)/(L178+J178)/12,0))</f>
        <v/>
      </c>
      <c r="U178" s="94" t="str">
        <f>IF(K178=0,"",ROUND(('VZOR VYPLNĚNÍ'!$N178+'VZOR VYPLNĚNÍ'!$Q178)/'VZOR VYPLNĚNÍ'!$K178,0))</f>
        <v/>
      </c>
      <c r="V178" s="85"/>
    </row>
    <row r="179" spans="1:22" s="114" customFormat="1" ht="27.75" customHeight="1">
      <c r="A179" s="236"/>
      <c r="B179" s="237"/>
      <c r="C179" s="238"/>
      <c r="D179" s="70" t="str">
        <f>IFERROR(VLOOKUP(C179,NM06!$A$2:$B$176,2,0),"")</f>
        <v/>
      </c>
      <c r="E179" s="239"/>
      <c r="F179" s="70" t="str">
        <f>IFERROR(VLOOKUP('VZOR VYPLNĚNÍ'!$E179,'Číselník nástrojů'!$A$2:$D$569,4,0),"")</f>
        <v/>
      </c>
      <c r="G179" s="90"/>
      <c r="H179" s="240"/>
      <c r="I179" s="256"/>
      <c r="J179" s="242"/>
      <c r="K179" s="242"/>
      <c r="L179" s="243"/>
      <c r="M179" s="250"/>
      <c r="N179" s="251"/>
      <c r="O179" s="252"/>
      <c r="P179" s="253"/>
      <c r="Q179" s="254"/>
      <c r="R179" s="255"/>
      <c r="S179" s="92" t="str">
        <f>IFERROR(('VZOR VYPLNĚNÍ'!$O179+'VZOR VYPLNĚNÍ'!$R179)/'VZOR VYPLNĚNÍ'!$I179,"")</f>
        <v/>
      </c>
      <c r="T179" s="93" t="str">
        <f>IF(J179+L179=0,"",ROUND((M179+'VZOR VYPLNĚNÍ'!$P179)/(L179+J179)/12,0))</f>
        <v/>
      </c>
      <c r="U179" s="94" t="str">
        <f>IF(K179=0,"",ROUND(('VZOR VYPLNĚNÍ'!$N179+'VZOR VYPLNĚNÍ'!$Q179)/'VZOR VYPLNĚNÍ'!$K179,0))</f>
        <v/>
      </c>
      <c r="V179" s="85"/>
    </row>
    <row r="180" spans="1:22" s="114" customFormat="1" ht="27.75" customHeight="1">
      <c r="A180" s="236"/>
      <c r="B180" s="237"/>
      <c r="C180" s="238"/>
      <c r="D180" s="70" t="str">
        <f>IFERROR(VLOOKUP(C180,NM06!$A$2:$B$176,2,0),"")</f>
        <v/>
      </c>
      <c r="E180" s="239"/>
      <c r="F180" s="70" t="str">
        <f>IFERROR(VLOOKUP('VZOR VYPLNĚNÍ'!$E180,'Číselník nástrojů'!$A$2:$D$569,4,0),"")</f>
        <v/>
      </c>
      <c r="G180" s="90"/>
      <c r="H180" s="240"/>
      <c r="I180" s="256"/>
      <c r="J180" s="242"/>
      <c r="K180" s="242"/>
      <c r="L180" s="243"/>
      <c r="M180" s="250"/>
      <c r="N180" s="251"/>
      <c r="O180" s="252"/>
      <c r="P180" s="253"/>
      <c r="Q180" s="254"/>
      <c r="R180" s="255"/>
      <c r="S180" s="92" t="str">
        <f>IFERROR(('VZOR VYPLNĚNÍ'!$O180+'VZOR VYPLNĚNÍ'!$R180)/'VZOR VYPLNĚNÍ'!$I180,"")</f>
        <v/>
      </c>
      <c r="T180" s="93" t="str">
        <f>IF(J180+L180=0,"",ROUND((M180+'VZOR VYPLNĚNÍ'!$P180)/(L180+J180)/12,0))</f>
        <v/>
      </c>
      <c r="U180" s="94" t="str">
        <f>IF(K180=0,"",ROUND(('VZOR VYPLNĚNÍ'!$N180+'VZOR VYPLNĚNÍ'!$Q180)/'VZOR VYPLNĚNÍ'!$K180,0))</f>
        <v/>
      </c>
      <c r="V180" s="85"/>
    </row>
    <row r="181" spans="1:22" s="114" customFormat="1" ht="27.75" customHeight="1">
      <c r="A181" s="236"/>
      <c r="B181" s="237"/>
      <c r="C181" s="238"/>
      <c r="D181" s="70" t="str">
        <f>IFERROR(VLOOKUP(C181,NM06!$A$2:$B$176,2,0),"")</f>
        <v/>
      </c>
      <c r="E181" s="239"/>
      <c r="F181" s="70" t="str">
        <f>IFERROR(VLOOKUP('VZOR VYPLNĚNÍ'!$E181,'Číselník nástrojů'!$A$2:$D$569,4,0),"")</f>
        <v/>
      </c>
      <c r="G181" s="90"/>
      <c r="H181" s="240"/>
      <c r="I181" s="256"/>
      <c r="J181" s="242"/>
      <c r="K181" s="242"/>
      <c r="L181" s="243"/>
      <c r="M181" s="250"/>
      <c r="N181" s="251"/>
      <c r="O181" s="252"/>
      <c r="P181" s="253"/>
      <c r="Q181" s="254"/>
      <c r="R181" s="255"/>
      <c r="S181" s="92" t="str">
        <f>IFERROR(('VZOR VYPLNĚNÍ'!$O181+'VZOR VYPLNĚNÍ'!$R181)/'VZOR VYPLNĚNÍ'!$I181,"")</f>
        <v/>
      </c>
      <c r="T181" s="93" t="str">
        <f>IF(J181+L181=0,"",ROUND((M181+'VZOR VYPLNĚNÍ'!$P181)/(L181+J181)/12,0))</f>
        <v/>
      </c>
      <c r="U181" s="94" t="str">
        <f>IF(K181=0,"",ROUND(('VZOR VYPLNĚNÍ'!$N181+'VZOR VYPLNĚNÍ'!$Q181)/'VZOR VYPLNĚNÍ'!$K181,0))</f>
        <v/>
      </c>
      <c r="V181" s="85"/>
    </row>
    <row r="182" spans="1:22" s="114" customFormat="1" ht="27.75" customHeight="1">
      <c r="A182" s="236"/>
      <c r="B182" s="237"/>
      <c r="C182" s="238"/>
      <c r="D182" s="70" t="str">
        <f>IFERROR(VLOOKUP(C182,NM06!$A$2:$B$176,2,0),"")</f>
        <v/>
      </c>
      <c r="E182" s="239"/>
      <c r="F182" s="70" t="str">
        <f>IFERROR(VLOOKUP('VZOR VYPLNĚNÍ'!$E182,'Číselník nástrojů'!$A$2:$D$569,4,0),"")</f>
        <v/>
      </c>
      <c r="G182" s="90"/>
      <c r="H182" s="240"/>
      <c r="I182" s="256"/>
      <c r="J182" s="242"/>
      <c r="K182" s="242"/>
      <c r="L182" s="243"/>
      <c r="M182" s="250"/>
      <c r="N182" s="251"/>
      <c r="O182" s="252"/>
      <c r="P182" s="253"/>
      <c r="Q182" s="254"/>
      <c r="R182" s="255"/>
      <c r="S182" s="92" t="str">
        <f>IFERROR(('VZOR VYPLNĚNÍ'!$O182+'VZOR VYPLNĚNÍ'!$R182)/'VZOR VYPLNĚNÍ'!$I182,"")</f>
        <v/>
      </c>
      <c r="T182" s="93" t="str">
        <f>IF(J182+L182=0,"",ROUND((M182+'VZOR VYPLNĚNÍ'!$P182)/(L182+J182)/12,0))</f>
        <v/>
      </c>
      <c r="U182" s="94" t="str">
        <f>IF(K182=0,"",ROUND(('VZOR VYPLNĚNÍ'!$N182+'VZOR VYPLNĚNÍ'!$Q182)/'VZOR VYPLNĚNÍ'!$K182,0))</f>
        <v/>
      </c>
      <c r="V182" s="85"/>
    </row>
    <row r="183" spans="1:22" s="114" customFormat="1" ht="27.75" customHeight="1">
      <c r="A183" s="236"/>
      <c r="B183" s="237"/>
      <c r="C183" s="238"/>
      <c r="D183" s="70" t="str">
        <f>IFERROR(VLOOKUP(C183,NM06!$A$2:$B$176,2,0),"")</f>
        <v/>
      </c>
      <c r="E183" s="239"/>
      <c r="F183" s="70" t="str">
        <f>IFERROR(VLOOKUP('VZOR VYPLNĚNÍ'!$E183,'Číselník nástrojů'!$A$2:$D$569,4,0),"")</f>
        <v/>
      </c>
      <c r="G183" s="90"/>
      <c r="H183" s="240"/>
      <c r="I183" s="256"/>
      <c r="J183" s="242"/>
      <c r="K183" s="242"/>
      <c r="L183" s="243"/>
      <c r="M183" s="250"/>
      <c r="N183" s="251"/>
      <c r="O183" s="252"/>
      <c r="P183" s="253"/>
      <c r="Q183" s="254"/>
      <c r="R183" s="255"/>
      <c r="S183" s="92" t="str">
        <f>IFERROR(('VZOR VYPLNĚNÍ'!$O183+'VZOR VYPLNĚNÍ'!$R183)/'VZOR VYPLNĚNÍ'!$I183,"")</f>
        <v/>
      </c>
      <c r="T183" s="93" t="str">
        <f>IF(J183+L183=0,"",ROUND((M183+'VZOR VYPLNĚNÍ'!$P183)/(L183+J183)/12,0))</f>
        <v/>
      </c>
      <c r="U183" s="94" t="str">
        <f>IF(K183=0,"",ROUND(('VZOR VYPLNĚNÍ'!$N183+'VZOR VYPLNĚNÍ'!$Q183)/'VZOR VYPLNĚNÍ'!$K183,0))</f>
        <v/>
      </c>
      <c r="V183" s="85"/>
    </row>
    <row r="184" spans="1:22" s="114" customFormat="1" ht="27.75" customHeight="1">
      <c r="A184" s="236"/>
      <c r="B184" s="237"/>
      <c r="C184" s="238"/>
      <c r="D184" s="70" t="str">
        <f>IFERROR(VLOOKUP(C184,NM06!$A$2:$B$176,2,0),"")</f>
        <v/>
      </c>
      <c r="E184" s="239"/>
      <c r="F184" s="70" t="str">
        <f>IFERROR(VLOOKUP('VZOR VYPLNĚNÍ'!$E184,'Číselník nástrojů'!$A$2:$D$569,4,0),"")</f>
        <v/>
      </c>
      <c r="G184" s="90"/>
      <c r="H184" s="240"/>
      <c r="I184" s="256"/>
      <c r="J184" s="242"/>
      <c r="K184" s="242"/>
      <c r="L184" s="243"/>
      <c r="M184" s="250"/>
      <c r="N184" s="251"/>
      <c r="O184" s="252"/>
      <c r="P184" s="253"/>
      <c r="Q184" s="254"/>
      <c r="R184" s="255"/>
      <c r="S184" s="92" t="str">
        <f>IFERROR(('VZOR VYPLNĚNÍ'!$O184+'VZOR VYPLNĚNÍ'!$R184)/'VZOR VYPLNĚNÍ'!$I184,"")</f>
        <v/>
      </c>
      <c r="T184" s="93" t="str">
        <f>IF(J184+L184=0,"",ROUND((M184+'VZOR VYPLNĚNÍ'!$P184)/(L184+J184)/12,0))</f>
        <v/>
      </c>
      <c r="U184" s="94" t="str">
        <f>IF(K184=0,"",ROUND(('VZOR VYPLNĚNÍ'!$N184+'VZOR VYPLNĚNÍ'!$Q184)/'VZOR VYPLNĚNÍ'!$K184,0))</f>
        <v/>
      </c>
      <c r="V184" s="85"/>
    </row>
    <row r="185" spans="1:22" s="114" customFormat="1" ht="27.75" customHeight="1">
      <c r="A185" s="236"/>
      <c r="B185" s="237"/>
      <c r="C185" s="238"/>
      <c r="D185" s="70" t="str">
        <f>IFERROR(VLOOKUP(C185,NM06!$A$2:$B$176,2,0),"")</f>
        <v/>
      </c>
      <c r="E185" s="239"/>
      <c r="F185" s="70" t="str">
        <f>IFERROR(VLOOKUP('VZOR VYPLNĚNÍ'!$E185,'Číselník nástrojů'!$A$2:$D$569,4,0),"")</f>
        <v/>
      </c>
      <c r="G185" s="90"/>
      <c r="H185" s="240"/>
      <c r="I185" s="256"/>
      <c r="J185" s="242"/>
      <c r="K185" s="242"/>
      <c r="L185" s="243"/>
      <c r="M185" s="250"/>
      <c r="N185" s="251"/>
      <c r="O185" s="252"/>
      <c r="P185" s="253"/>
      <c r="Q185" s="254"/>
      <c r="R185" s="255"/>
      <c r="S185" s="92" t="str">
        <f>IFERROR(('VZOR VYPLNĚNÍ'!$O185+'VZOR VYPLNĚNÍ'!$R185)/'VZOR VYPLNĚNÍ'!$I185,"")</f>
        <v/>
      </c>
      <c r="T185" s="93" t="str">
        <f>IF(J185+L185=0,"",ROUND((M185+'VZOR VYPLNĚNÍ'!$P185)/(L185+J185)/12,0))</f>
        <v/>
      </c>
      <c r="U185" s="94" t="str">
        <f>IF(K185=0,"",ROUND(('VZOR VYPLNĚNÍ'!$N185+'VZOR VYPLNĚNÍ'!$Q185)/'VZOR VYPLNĚNÍ'!$K185,0))</f>
        <v/>
      </c>
      <c r="V185" s="85"/>
    </row>
    <row r="186" spans="1:22" s="114" customFormat="1" ht="27.75" customHeight="1">
      <c r="A186" s="236"/>
      <c r="B186" s="237"/>
      <c r="C186" s="238"/>
      <c r="D186" s="70" t="str">
        <f>IFERROR(VLOOKUP(C186,NM06!$A$2:$B$176,2,0),"")</f>
        <v/>
      </c>
      <c r="E186" s="239"/>
      <c r="F186" s="70" t="str">
        <f>IFERROR(VLOOKUP('VZOR VYPLNĚNÍ'!$E186,'Číselník nástrojů'!$A$2:$D$569,4,0),"")</f>
        <v/>
      </c>
      <c r="G186" s="90"/>
      <c r="H186" s="240"/>
      <c r="I186" s="256"/>
      <c r="J186" s="242"/>
      <c r="K186" s="242"/>
      <c r="L186" s="243"/>
      <c r="M186" s="250"/>
      <c r="N186" s="251"/>
      <c r="O186" s="252"/>
      <c r="P186" s="253"/>
      <c r="Q186" s="254"/>
      <c r="R186" s="255"/>
      <c r="S186" s="92" t="str">
        <f>IFERROR(('VZOR VYPLNĚNÍ'!$O186+'VZOR VYPLNĚNÍ'!$R186)/'VZOR VYPLNĚNÍ'!$I186,"")</f>
        <v/>
      </c>
      <c r="T186" s="93" t="str">
        <f>IF(J186+L186=0,"",ROUND((M186+'VZOR VYPLNĚNÍ'!$P186)/(L186+J186)/12,0))</f>
        <v/>
      </c>
      <c r="U186" s="94" t="str">
        <f>IF(K186=0,"",ROUND(('VZOR VYPLNĚNÍ'!$N186+'VZOR VYPLNĚNÍ'!$Q186)/'VZOR VYPLNĚNÍ'!$K186,0))</f>
        <v/>
      </c>
      <c r="V186" s="85"/>
    </row>
    <row r="187" spans="1:22" s="114" customFormat="1" ht="27.75" customHeight="1">
      <c r="A187" s="236"/>
      <c r="B187" s="237"/>
      <c r="C187" s="238"/>
      <c r="D187" s="70" t="str">
        <f>IFERROR(VLOOKUP(C187,NM06!$A$2:$B$176,2,0),"")</f>
        <v/>
      </c>
      <c r="E187" s="239"/>
      <c r="F187" s="70" t="str">
        <f>IFERROR(VLOOKUP('VZOR VYPLNĚNÍ'!$E187,'Číselník nástrojů'!$A$2:$D$569,4,0),"")</f>
        <v/>
      </c>
      <c r="G187" s="90"/>
      <c r="H187" s="240"/>
      <c r="I187" s="256"/>
      <c r="J187" s="242"/>
      <c r="K187" s="242"/>
      <c r="L187" s="243"/>
      <c r="M187" s="250"/>
      <c r="N187" s="251"/>
      <c r="O187" s="252"/>
      <c r="P187" s="253"/>
      <c r="Q187" s="254"/>
      <c r="R187" s="255"/>
      <c r="S187" s="92" t="str">
        <f>IFERROR(('VZOR VYPLNĚNÍ'!$O187+'VZOR VYPLNĚNÍ'!$R187)/'VZOR VYPLNĚNÍ'!$I187,"")</f>
        <v/>
      </c>
      <c r="T187" s="93" t="str">
        <f>IF(J187+L187=0,"",ROUND((M187+'VZOR VYPLNĚNÍ'!$P187)/(L187+J187)/12,0))</f>
        <v/>
      </c>
      <c r="U187" s="94" t="str">
        <f>IF(K187=0,"",ROUND(('VZOR VYPLNĚNÍ'!$N187+'VZOR VYPLNĚNÍ'!$Q187)/'VZOR VYPLNĚNÍ'!$K187,0))</f>
        <v/>
      </c>
      <c r="V187" s="85"/>
    </row>
    <row r="188" spans="1:22" s="114" customFormat="1" ht="27.75" customHeight="1">
      <c r="A188" s="236"/>
      <c r="B188" s="237"/>
      <c r="C188" s="238"/>
      <c r="D188" s="70" t="str">
        <f>IFERROR(VLOOKUP(C188,NM06!$A$2:$B$176,2,0),"")</f>
        <v/>
      </c>
      <c r="E188" s="239"/>
      <c r="F188" s="70" t="str">
        <f>IFERROR(VLOOKUP('VZOR VYPLNĚNÍ'!$E188,'Číselník nástrojů'!$A$2:$D$569,4,0),"")</f>
        <v/>
      </c>
      <c r="G188" s="90"/>
      <c r="H188" s="240"/>
      <c r="I188" s="256"/>
      <c r="J188" s="242"/>
      <c r="K188" s="242"/>
      <c r="L188" s="243"/>
      <c r="M188" s="250"/>
      <c r="N188" s="251"/>
      <c r="O188" s="252"/>
      <c r="P188" s="253"/>
      <c r="Q188" s="254"/>
      <c r="R188" s="255"/>
      <c r="S188" s="92" t="str">
        <f>IFERROR(('VZOR VYPLNĚNÍ'!$O188+'VZOR VYPLNĚNÍ'!$R188)/'VZOR VYPLNĚNÍ'!$I188,"")</f>
        <v/>
      </c>
      <c r="T188" s="93" t="str">
        <f>IF(J188+L188=0,"",ROUND((M188+'VZOR VYPLNĚNÍ'!$P188)/(L188+J188)/12,0))</f>
        <v/>
      </c>
      <c r="U188" s="94" t="str">
        <f>IF(K188=0,"",ROUND(('VZOR VYPLNĚNÍ'!$N188+'VZOR VYPLNĚNÍ'!$Q188)/'VZOR VYPLNĚNÍ'!$K188,0))</f>
        <v/>
      </c>
      <c r="V188" s="85"/>
    </row>
    <row r="189" spans="1:22" s="114" customFormat="1" ht="27.75" customHeight="1">
      <c r="A189" s="236"/>
      <c r="B189" s="237"/>
      <c r="C189" s="238"/>
      <c r="D189" s="70" t="str">
        <f>IFERROR(VLOOKUP(C189,NM06!$A$2:$B$176,2,0),"")</f>
        <v/>
      </c>
      <c r="E189" s="239"/>
      <c r="F189" s="70" t="str">
        <f>IFERROR(VLOOKUP('VZOR VYPLNĚNÍ'!$E189,'Číselník nástrojů'!$A$2:$D$569,4,0),"")</f>
        <v/>
      </c>
      <c r="G189" s="90"/>
      <c r="H189" s="240"/>
      <c r="I189" s="256"/>
      <c r="J189" s="242"/>
      <c r="K189" s="242"/>
      <c r="L189" s="243"/>
      <c r="M189" s="250"/>
      <c r="N189" s="251"/>
      <c r="O189" s="252"/>
      <c r="P189" s="253"/>
      <c r="Q189" s="254"/>
      <c r="R189" s="255"/>
      <c r="S189" s="92" t="str">
        <f>IFERROR(('VZOR VYPLNĚNÍ'!$O189+'VZOR VYPLNĚNÍ'!$R189)/'VZOR VYPLNĚNÍ'!$I189,"")</f>
        <v/>
      </c>
      <c r="T189" s="93" t="str">
        <f>IF(J189+L189=0,"",ROUND((M189+'VZOR VYPLNĚNÍ'!$P189)/(L189+J189)/12,0))</f>
        <v/>
      </c>
      <c r="U189" s="94" t="str">
        <f>IF(K189=0,"",ROUND(('VZOR VYPLNĚNÍ'!$N189+'VZOR VYPLNĚNÍ'!$Q189)/'VZOR VYPLNĚNÍ'!$K189,0))</f>
        <v/>
      </c>
      <c r="V189" s="85"/>
    </row>
    <row r="190" spans="1:22" s="114" customFormat="1" ht="27.75" customHeight="1">
      <c r="A190" s="236"/>
      <c r="B190" s="237"/>
      <c r="C190" s="238"/>
      <c r="D190" s="70" t="str">
        <f>IFERROR(VLOOKUP(C190,NM06!$A$2:$B$176,2,0),"")</f>
        <v/>
      </c>
      <c r="E190" s="239"/>
      <c r="F190" s="70" t="str">
        <f>IFERROR(VLOOKUP('VZOR VYPLNĚNÍ'!$E190,'Číselník nástrojů'!$A$2:$D$569,4,0),"")</f>
        <v/>
      </c>
      <c r="G190" s="90"/>
      <c r="H190" s="240"/>
      <c r="I190" s="256"/>
      <c r="J190" s="242"/>
      <c r="K190" s="242"/>
      <c r="L190" s="243"/>
      <c r="M190" s="250"/>
      <c r="N190" s="251"/>
      <c r="O190" s="252"/>
      <c r="P190" s="253"/>
      <c r="Q190" s="254"/>
      <c r="R190" s="255"/>
      <c r="S190" s="92" t="str">
        <f>IFERROR(('VZOR VYPLNĚNÍ'!$O190+'VZOR VYPLNĚNÍ'!$R190)/'VZOR VYPLNĚNÍ'!$I190,"")</f>
        <v/>
      </c>
      <c r="T190" s="93" t="str">
        <f>IF(J190+L190=0,"",ROUND((M190+'VZOR VYPLNĚNÍ'!$P190)/(L190+J190)/12,0))</f>
        <v/>
      </c>
      <c r="U190" s="94" t="str">
        <f>IF(K190=0,"",ROUND(('VZOR VYPLNĚNÍ'!$N190+'VZOR VYPLNĚNÍ'!$Q190)/'VZOR VYPLNĚNÍ'!$K190,0))</f>
        <v/>
      </c>
      <c r="V190" s="85"/>
    </row>
    <row r="191" spans="1:22" s="114" customFormat="1" ht="27.75" customHeight="1">
      <c r="A191" s="236"/>
      <c r="B191" s="237"/>
      <c r="C191" s="238"/>
      <c r="D191" s="70" t="str">
        <f>IFERROR(VLOOKUP(C191,NM06!$A$2:$B$176,2,0),"")</f>
        <v/>
      </c>
      <c r="E191" s="239"/>
      <c r="F191" s="70" t="str">
        <f>IFERROR(VLOOKUP('VZOR VYPLNĚNÍ'!$E191,'Číselník nástrojů'!$A$2:$D$569,4,0),"")</f>
        <v/>
      </c>
      <c r="G191" s="90"/>
      <c r="H191" s="240"/>
      <c r="I191" s="256"/>
      <c r="J191" s="242"/>
      <c r="K191" s="242"/>
      <c r="L191" s="243"/>
      <c r="M191" s="250"/>
      <c r="N191" s="251"/>
      <c r="O191" s="252"/>
      <c r="P191" s="253"/>
      <c r="Q191" s="254"/>
      <c r="R191" s="255"/>
      <c r="S191" s="92" t="str">
        <f>IFERROR(('VZOR VYPLNĚNÍ'!$O191+'VZOR VYPLNĚNÍ'!$R191)/'VZOR VYPLNĚNÍ'!$I191,"")</f>
        <v/>
      </c>
      <c r="T191" s="93" t="str">
        <f>IF(J191+L191=0,"",ROUND((M191+'VZOR VYPLNĚNÍ'!$P191)/(L191+J191)/12,0))</f>
        <v/>
      </c>
      <c r="U191" s="94" t="str">
        <f>IF(K191=0,"",ROUND(('VZOR VYPLNĚNÍ'!$N191+'VZOR VYPLNĚNÍ'!$Q191)/'VZOR VYPLNĚNÍ'!$K191,0))</f>
        <v/>
      </c>
      <c r="V191" s="85"/>
    </row>
    <row r="192" spans="1:22" s="114" customFormat="1" ht="27.75" customHeight="1">
      <c r="A192" s="236"/>
      <c r="B192" s="237"/>
      <c r="C192" s="238"/>
      <c r="D192" s="70" t="str">
        <f>IFERROR(VLOOKUP(C192,NM06!$A$2:$B$176,2,0),"")</f>
        <v/>
      </c>
      <c r="E192" s="239"/>
      <c r="F192" s="70" t="str">
        <f>IFERROR(VLOOKUP('VZOR VYPLNĚNÍ'!$E192,'Číselník nástrojů'!$A$2:$D$569,4,0),"")</f>
        <v/>
      </c>
      <c r="G192" s="90"/>
      <c r="H192" s="240"/>
      <c r="I192" s="256"/>
      <c r="J192" s="242"/>
      <c r="K192" s="242"/>
      <c r="L192" s="243"/>
      <c r="M192" s="250"/>
      <c r="N192" s="251"/>
      <c r="O192" s="252"/>
      <c r="P192" s="253"/>
      <c r="Q192" s="254"/>
      <c r="R192" s="255"/>
      <c r="S192" s="92" t="str">
        <f>IFERROR(('VZOR VYPLNĚNÍ'!$O192+'VZOR VYPLNĚNÍ'!$R192)/'VZOR VYPLNĚNÍ'!$I192,"")</f>
        <v/>
      </c>
      <c r="T192" s="93" t="str">
        <f>IF(J192+L192=0,"",ROUND((M192+'VZOR VYPLNĚNÍ'!$P192)/(L192+J192)/12,0))</f>
        <v/>
      </c>
      <c r="U192" s="94" t="str">
        <f>IF(K192=0,"",ROUND(('VZOR VYPLNĚNÍ'!$N192+'VZOR VYPLNĚNÍ'!$Q192)/'VZOR VYPLNĚNÍ'!$K192,0))</f>
        <v/>
      </c>
      <c r="V192" s="85"/>
    </row>
    <row r="193" spans="1:22" s="114" customFormat="1" ht="27.75" customHeight="1">
      <c r="A193" s="236"/>
      <c r="B193" s="237"/>
      <c r="C193" s="238"/>
      <c r="D193" s="70" t="str">
        <f>IFERROR(VLOOKUP(C193,NM06!$A$2:$B$176,2,0),"")</f>
        <v/>
      </c>
      <c r="E193" s="239"/>
      <c r="F193" s="70" t="str">
        <f>IFERROR(VLOOKUP('VZOR VYPLNĚNÍ'!$E193,'Číselník nástrojů'!$A$2:$D$569,4,0),"")</f>
        <v/>
      </c>
      <c r="G193" s="90"/>
      <c r="H193" s="240"/>
      <c r="I193" s="256"/>
      <c r="J193" s="242"/>
      <c r="K193" s="242"/>
      <c r="L193" s="243"/>
      <c r="M193" s="250"/>
      <c r="N193" s="251"/>
      <c r="O193" s="252"/>
      <c r="P193" s="253"/>
      <c r="Q193" s="254"/>
      <c r="R193" s="255"/>
      <c r="S193" s="92" t="str">
        <f>IFERROR(('VZOR VYPLNĚNÍ'!$O193+'VZOR VYPLNĚNÍ'!$R193)/'VZOR VYPLNĚNÍ'!$I193,"")</f>
        <v/>
      </c>
      <c r="T193" s="93" t="str">
        <f>IF(J193+L193=0,"",ROUND((M193+'VZOR VYPLNĚNÍ'!$P193)/(L193+J193)/12,0))</f>
        <v/>
      </c>
      <c r="U193" s="94" t="str">
        <f>IF(K193=0,"",ROUND(('VZOR VYPLNĚNÍ'!$N193+'VZOR VYPLNĚNÍ'!$Q193)/'VZOR VYPLNĚNÍ'!$K193,0))</f>
        <v/>
      </c>
      <c r="V193" s="85"/>
    </row>
    <row r="194" spans="1:22" s="114" customFormat="1" ht="27.75" customHeight="1">
      <c r="A194" s="236"/>
      <c r="B194" s="237"/>
      <c r="C194" s="238"/>
      <c r="D194" s="70" t="str">
        <f>IFERROR(VLOOKUP(C194,NM06!$A$2:$B$176,2,0),"")</f>
        <v/>
      </c>
      <c r="E194" s="239"/>
      <c r="F194" s="70" t="str">
        <f>IFERROR(VLOOKUP('VZOR VYPLNĚNÍ'!$E194,'Číselník nástrojů'!$A$2:$D$569,4,0),"")</f>
        <v/>
      </c>
      <c r="G194" s="90"/>
      <c r="H194" s="240"/>
      <c r="I194" s="256"/>
      <c r="J194" s="242"/>
      <c r="K194" s="242"/>
      <c r="L194" s="243"/>
      <c r="M194" s="250"/>
      <c r="N194" s="251"/>
      <c r="O194" s="252"/>
      <c r="P194" s="253"/>
      <c r="Q194" s="254"/>
      <c r="R194" s="255"/>
      <c r="S194" s="92" t="str">
        <f>IFERROR(('VZOR VYPLNĚNÍ'!$O194+'VZOR VYPLNĚNÍ'!$R194)/'VZOR VYPLNĚNÍ'!$I194,"")</f>
        <v/>
      </c>
      <c r="T194" s="93" t="str">
        <f>IF(J194+L194=0,"",ROUND((M194+'VZOR VYPLNĚNÍ'!$P194)/(L194+J194)/12,0))</f>
        <v/>
      </c>
      <c r="U194" s="94" t="str">
        <f>IF(K194=0,"",ROUND(('VZOR VYPLNĚNÍ'!$N194+'VZOR VYPLNĚNÍ'!$Q194)/'VZOR VYPLNĚNÍ'!$K194,0))</f>
        <v/>
      </c>
      <c r="V194" s="85"/>
    </row>
    <row r="195" spans="1:22" s="114" customFormat="1" ht="27.75" customHeight="1">
      <c r="A195" s="236"/>
      <c r="B195" s="237"/>
      <c r="C195" s="238"/>
      <c r="D195" s="70" t="str">
        <f>IFERROR(VLOOKUP(C195,NM06!$A$2:$B$176,2,0),"")</f>
        <v/>
      </c>
      <c r="E195" s="239"/>
      <c r="F195" s="70" t="str">
        <f>IFERROR(VLOOKUP('VZOR VYPLNĚNÍ'!$E195,'Číselník nástrojů'!$A$2:$D$569,4,0),"")</f>
        <v/>
      </c>
      <c r="G195" s="90"/>
      <c r="H195" s="240"/>
      <c r="I195" s="256"/>
      <c r="J195" s="242"/>
      <c r="K195" s="242"/>
      <c r="L195" s="243"/>
      <c r="M195" s="250"/>
      <c r="N195" s="251"/>
      <c r="O195" s="252"/>
      <c r="P195" s="253"/>
      <c r="Q195" s="254"/>
      <c r="R195" s="255"/>
      <c r="S195" s="92" t="str">
        <f>IFERROR(('VZOR VYPLNĚNÍ'!$O195+'VZOR VYPLNĚNÍ'!$R195)/'VZOR VYPLNĚNÍ'!$I195,"")</f>
        <v/>
      </c>
      <c r="T195" s="93" t="str">
        <f>IF(J195+L195=0,"",ROUND((M195+'VZOR VYPLNĚNÍ'!$P195)/(L195+J195)/12,0))</f>
        <v/>
      </c>
      <c r="U195" s="94" t="str">
        <f>IF(K195=0,"",ROUND(('VZOR VYPLNĚNÍ'!$N195+'VZOR VYPLNĚNÍ'!$Q195)/'VZOR VYPLNĚNÍ'!$K195,0))</f>
        <v/>
      </c>
      <c r="V195" s="85"/>
    </row>
    <row r="196" spans="1:22" s="114" customFormat="1" ht="27.75" customHeight="1">
      <c r="A196" s="236"/>
      <c r="B196" s="237"/>
      <c r="C196" s="238"/>
      <c r="D196" s="70" t="str">
        <f>IFERROR(VLOOKUP(C196,NM06!$A$2:$B$176,2,0),"")</f>
        <v/>
      </c>
      <c r="E196" s="239"/>
      <c r="F196" s="70" t="str">
        <f>IFERROR(VLOOKUP('VZOR VYPLNĚNÍ'!$E196,'Číselník nástrojů'!$A$2:$D$569,4,0),"")</f>
        <v/>
      </c>
      <c r="G196" s="90"/>
      <c r="H196" s="240"/>
      <c r="I196" s="256"/>
      <c r="J196" s="242"/>
      <c r="K196" s="242"/>
      <c r="L196" s="243"/>
      <c r="M196" s="250"/>
      <c r="N196" s="251"/>
      <c r="O196" s="252"/>
      <c r="P196" s="253"/>
      <c r="Q196" s="254"/>
      <c r="R196" s="255"/>
      <c r="S196" s="92" t="str">
        <f>IFERROR(('VZOR VYPLNĚNÍ'!$O196+'VZOR VYPLNĚNÍ'!$R196)/'VZOR VYPLNĚNÍ'!$I196,"")</f>
        <v/>
      </c>
      <c r="T196" s="93" t="str">
        <f>IF(J196+L196=0,"",ROUND((M196+'VZOR VYPLNĚNÍ'!$P196)/(L196+J196)/12,0))</f>
        <v/>
      </c>
      <c r="U196" s="94" t="str">
        <f>IF(K196=0,"",ROUND(('VZOR VYPLNĚNÍ'!$N196+'VZOR VYPLNĚNÍ'!$Q196)/'VZOR VYPLNĚNÍ'!$K196,0))</f>
        <v/>
      </c>
      <c r="V196" s="85"/>
    </row>
    <row r="197" spans="1:22" s="114" customFormat="1" ht="27.75" customHeight="1">
      <c r="A197" s="236"/>
      <c r="B197" s="237"/>
      <c r="C197" s="238"/>
      <c r="D197" s="70" t="str">
        <f>IFERROR(VLOOKUP(C197,NM06!$A$2:$B$176,2,0),"")</f>
        <v/>
      </c>
      <c r="E197" s="239"/>
      <c r="F197" s="70" t="str">
        <f>IFERROR(VLOOKUP('VZOR VYPLNĚNÍ'!$E197,'Číselník nástrojů'!$A$2:$D$569,4,0),"")</f>
        <v/>
      </c>
      <c r="G197" s="90"/>
      <c r="H197" s="240"/>
      <c r="I197" s="256"/>
      <c r="J197" s="242"/>
      <c r="K197" s="242"/>
      <c r="L197" s="243"/>
      <c r="M197" s="250"/>
      <c r="N197" s="251"/>
      <c r="O197" s="252"/>
      <c r="P197" s="253"/>
      <c r="Q197" s="254"/>
      <c r="R197" s="255"/>
      <c r="S197" s="92" t="str">
        <f>IFERROR(('VZOR VYPLNĚNÍ'!$O197+'VZOR VYPLNĚNÍ'!$R197)/'VZOR VYPLNĚNÍ'!$I197,"")</f>
        <v/>
      </c>
      <c r="T197" s="93" t="str">
        <f>IF(J197+L197=0,"",ROUND((M197+'VZOR VYPLNĚNÍ'!$P197)/(L197+J197)/12,0))</f>
        <v/>
      </c>
      <c r="U197" s="94" t="str">
        <f>IF(K197=0,"",ROUND(('VZOR VYPLNĚNÍ'!$N197+'VZOR VYPLNĚNÍ'!$Q197)/'VZOR VYPLNĚNÍ'!$K197,0))</f>
        <v/>
      </c>
      <c r="V197" s="85"/>
    </row>
    <row r="198" spans="1:22" s="114" customFormat="1" ht="27.75" customHeight="1">
      <c r="A198" s="236"/>
      <c r="B198" s="237"/>
      <c r="C198" s="238"/>
      <c r="D198" s="70" t="str">
        <f>IFERROR(VLOOKUP(C198,NM06!$A$2:$B$176,2,0),"")</f>
        <v/>
      </c>
      <c r="E198" s="239"/>
      <c r="F198" s="70" t="str">
        <f>IFERROR(VLOOKUP('VZOR VYPLNĚNÍ'!$E198,'Číselník nástrojů'!$A$2:$D$569,4,0),"")</f>
        <v/>
      </c>
      <c r="G198" s="90"/>
      <c r="H198" s="240"/>
      <c r="I198" s="256"/>
      <c r="J198" s="242"/>
      <c r="K198" s="242"/>
      <c r="L198" s="243"/>
      <c r="M198" s="250"/>
      <c r="N198" s="251"/>
      <c r="O198" s="252"/>
      <c r="P198" s="253"/>
      <c r="Q198" s="254"/>
      <c r="R198" s="255"/>
      <c r="S198" s="92" t="str">
        <f>IFERROR(('VZOR VYPLNĚNÍ'!$O198+'VZOR VYPLNĚNÍ'!$R198)/'VZOR VYPLNĚNÍ'!$I198,"")</f>
        <v/>
      </c>
      <c r="T198" s="93" t="str">
        <f>IF(J198+L198=0,"",ROUND((M198+'VZOR VYPLNĚNÍ'!$P198)/(L198+J198)/12,0))</f>
        <v/>
      </c>
      <c r="U198" s="94" t="str">
        <f>IF(K198=0,"",ROUND(('VZOR VYPLNĚNÍ'!$N198+'VZOR VYPLNĚNÍ'!$Q198)/'VZOR VYPLNĚNÍ'!$K198,0))</f>
        <v/>
      </c>
      <c r="V198" s="85"/>
    </row>
    <row r="199" spans="1:22" s="114" customFormat="1" ht="27.75" customHeight="1">
      <c r="A199" s="236"/>
      <c r="B199" s="237"/>
      <c r="C199" s="238"/>
      <c r="D199" s="70" t="str">
        <f>IFERROR(VLOOKUP(C199,NM06!$A$2:$B$176,2,0),"")</f>
        <v/>
      </c>
      <c r="E199" s="239"/>
      <c r="F199" s="70" t="str">
        <f>IFERROR(VLOOKUP('VZOR VYPLNĚNÍ'!$E199,'Číselník nástrojů'!$A$2:$D$569,4,0),"")</f>
        <v/>
      </c>
      <c r="G199" s="90"/>
      <c r="H199" s="240"/>
      <c r="I199" s="256"/>
      <c r="J199" s="242"/>
      <c r="K199" s="242"/>
      <c r="L199" s="243"/>
      <c r="M199" s="250"/>
      <c r="N199" s="251"/>
      <c r="O199" s="252"/>
      <c r="P199" s="253"/>
      <c r="Q199" s="254"/>
      <c r="R199" s="255"/>
      <c r="S199" s="92" t="str">
        <f>IFERROR(('VZOR VYPLNĚNÍ'!$O199+'VZOR VYPLNĚNÍ'!$R199)/'VZOR VYPLNĚNÍ'!$I199,"")</f>
        <v/>
      </c>
      <c r="T199" s="93" t="str">
        <f>IF(J199+L199=0,"",ROUND((M199+'VZOR VYPLNĚNÍ'!$P199)/(L199+J199)/12,0))</f>
        <v/>
      </c>
      <c r="U199" s="94" t="str">
        <f>IF(K199=0,"",ROUND(('VZOR VYPLNĚNÍ'!$N199+'VZOR VYPLNĚNÍ'!$Q199)/'VZOR VYPLNĚNÍ'!$K199,0))</f>
        <v/>
      </c>
      <c r="V199" s="85"/>
    </row>
    <row r="200" spans="1:22" s="114" customFormat="1" ht="27.75" customHeight="1">
      <c r="A200" s="236"/>
      <c r="B200" s="237"/>
      <c r="C200" s="238"/>
      <c r="D200" s="70" t="str">
        <f>IFERROR(VLOOKUP(C200,NM06!$A$2:$B$176,2,0),"")</f>
        <v/>
      </c>
      <c r="E200" s="239"/>
      <c r="F200" s="70" t="str">
        <f>IFERROR(VLOOKUP('VZOR VYPLNĚNÍ'!$E200,'Číselník nástrojů'!$A$2:$D$569,4,0),"")</f>
        <v/>
      </c>
      <c r="G200" s="90"/>
      <c r="H200" s="240"/>
      <c r="I200" s="256"/>
      <c r="J200" s="242"/>
      <c r="K200" s="242"/>
      <c r="L200" s="243"/>
      <c r="M200" s="250"/>
      <c r="N200" s="251"/>
      <c r="O200" s="252"/>
      <c r="P200" s="253"/>
      <c r="Q200" s="254"/>
      <c r="R200" s="255"/>
      <c r="S200" s="92" t="str">
        <f>IFERROR(('VZOR VYPLNĚNÍ'!$O200+'VZOR VYPLNĚNÍ'!$R200)/'VZOR VYPLNĚNÍ'!$I200,"")</f>
        <v/>
      </c>
      <c r="T200" s="93" t="str">
        <f>IF(J200+L200=0,"",ROUND((M200+'VZOR VYPLNĚNÍ'!$P200)/(L200+J200)/12,0))</f>
        <v/>
      </c>
      <c r="U200" s="94" t="str">
        <f>IF(K200=0,"",ROUND(('VZOR VYPLNĚNÍ'!$N200+'VZOR VYPLNĚNÍ'!$Q200)/'VZOR VYPLNĚNÍ'!$K200,0))</f>
        <v/>
      </c>
      <c r="V200" s="85"/>
    </row>
    <row r="201" spans="1:22" s="114" customFormat="1" ht="27.75" customHeight="1">
      <c r="A201" s="236"/>
      <c r="B201" s="237"/>
      <c r="C201" s="238"/>
      <c r="D201" s="70" t="str">
        <f>IFERROR(VLOOKUP(C201,NM06!$A$2:$B$176,2,0),"")</f>
        <v/>
      </c>
      <c r="E201" s="239"/>
      <c r="F201" s="70" t="str">
        <f>IFERROR(VLOOKUP('VZOR VYPLNĚNÍ'!$E201,'Číselník nástrojů'!$A$2:$D$569,4,0),"")</f>
        <v/>
      </c>
      <c r="G201" s="90"/>
      <c r="H201" s="240"/>
      <c r="I201" s="256"/>
      <c r="J201" s="242"/>
      <c r="K201" s="242"/>
      <c r="L201" s="243"/>
      <c r="M201" s="250"/>
      <c r="N201" s="251"/>
      <c r="O201" s="252"/>
      <c r="P201" s="253"/>
      <c r="Q201" s="254"/>
      <c r="R201" s="255"/>
      <c r="S201" s="92" t="str">
        <f>IFERROR(('VZOR VYPLNĚNÍ'!$O201+'VZOR VYPLNĚNÍ'!$R201)/'VZOR VYPLNĚNÍ'!$I201,"")</f>
        <v/>
      </c>
      <c r="T201" s="93" t="str">
        <f>IF(J201+L201=0,"",ROUND((M201+'VZOR VYPLNĚNÍ'!$P201)/(L201+J201)/12,0))</f>
        <v/>
      </c>
      <c r="U201" s="94" t="str">
        <f>IF(K201=0,"",ROUND(('VZOR VYPLNĚNÍ'!$N201+'VZOR VYPLNĚNÍ'!$Q201)/'VZOR VYPLNĚNÍ'!$K201,0))</f>
        <v/>
      </c>
      <c r="V201" s="85"/>
    </row>
    <row r="202" spans="1:22" s="114" customFormat="1" ht="27.75" customHeight="1">
      <c r="A202" s="236"/>
      <c r="B202" s="237"/>
      <c r="C202" s="238"/>
      <c r="D202" s="70" t="str">
        <f>IFERROR(VLOOKUP(C202,NM06!$A$2:$B$176,2,0),"")</f>
        <v/>
      </c>
      <c r="E202" s="239"/>
      <c r="F202" s="70" t="str">
        <f>IFERROR(VLOOKUP('VZOR VYPLNĚNÍ'!$E202,'Číselník nástrojů'!$A$2:$D$569,4,0),"")</f>
        <v/>
      </c>
      <c r="G202" s="90"/>
      <c r="H202" s="240"/>
      <c r="I202" s="256"/>
      <c r="J202" s="242"/>
      <c r="K202" s="242"/>
      <c r="L202" s="243"/>
      <c r="M202" s="250"/>
      <c r="N202" s="251"/>
      <c r="O202" s="252"/>
      <c r="P202" s="253"/>
      <c r="Q202" s="254"/>
      <c r="R202" s="255"/>
      <c r="S202" s="92" t="str">
        <f>IFERROR(('VZOR VYPLNĚNÍ'!$O202+'VZOR VYPLNĚNÍ'!$R202)/'VZOR VYPLNĚNÍ'!$I202,"")</f>
        <v/>
      </c>
      <c r="T202" s="93" t="str">
        <f>IF(J202+L202=0,"",ROUND((M202+'VZOR VYPLNĚNÍ'!$P202)/(L202+J202)/12,0))</f>
        <v/>
      </c>
      <c r="U202" s="94" t="str">
        <f>IF(K202=0,"",ROUND(('VZOR VYPLNĚNÍ'!$N202+'VZOR VYPLNĚNÍ'!$Q202)/'VZOR VYPLNĚNÍ'!$K202,0))</f>
        <v/>
      </c>
      <c r="V202" s="85"/>
    </row>
    <row r="203" spans="1:22" s="114" customFormat="1" ht="27.75" customHeight="1">
      <c r="A203" s="236"/>
      <c r="B203" s="237"/>
      <c r="C203" s="238"/>
      <c r="D203" s="70" t="str">
        <f>IFERROR(VLOOKUP(C203,NM06!$A$2:$B$176,2,0),"")</f>
        <v/>
      </c>
      <c r="E203" s="239"/>
      <c r="F203" s="70" t="str">
        <f>IFERROR(VLOOKUP('VZOR VYPLNĚNÍ'!$E203,'Číselník nástrojů'!$A$2:$D$569,4,0),"")</f>
        <v/>
      </c>
      <c r="G203" s="90"/>
      <c r="H203" s="240"/>
      <c r="I203" s="256"/>
      <c r="J203" s="242"/>
      <c r="K203" s="242"/>
      <c r="L203" s="243"/>
      <c r="M203" s="250"/>
      <c r="N203" s="251"/>
      <c r="O203" s="252"/>
      <c r="P203" s="253"/>
      <c r="Q203" s="254"/>
      <c r="R203" s="255"/>
      <c r="S203" s="92" t="str">
        <f>IFERROR(('VZOR VYPLNĚNÍ'!$O203+'VZOR VYPLNĚNÍ'!$R203)/'VZOR VYPLNĚNÍ'!$I203,"")</f>
        <v/>
      </c>
      <c r="T203" s="93" t="str">
        <f>IF(J203+L203=0,"",ROUND((M203+'VZOR VYPLNĚNÍ'!$P203)/(L203+J203)/12,0))</f>
        <v/>
      </c>
      <c r="U203" s="94" t="str">
        <f>IF(K203=0,"",ROUND(('VZOR VYPLNĚNÍ'!$N203+'VZOR VYPLNĚNÍ'!$Q203)/'VZOR VYPLNĚNÍ'!$K203,0))</f>
        <v/>
      </c>
      <c r="V203" s="85"/>
    </row>
    <row r="204" spans="1:22" s="114" customFormat="1" ht="27.75" customHeight="1">
      <c r="A204" s="236"/>
      <c r="B204" s="237"/>
      <c r="C204" s="238"/>
      <c r="D204" s="70" t="str">
        <f>IFERROR(VLOOKUP(C204,NM06!$A$2:$B$176,2,0),"")</f>
        <v/>
      </c>
      <c r="E204" s="239"/>
      <c r="F204" s="70" t="str">
        <f>IFERROR(VLOOKUP('VZOR VYPLNĚNÍ'!$E204,'Číselník nástrojů'!$A$2:$D$569,4,0),"")</f>
        <v/>
      </c>
      <c r="G204" s="90"/>
      <c r="H204" s="240"/>
      <c r="I204" s="256"/>
      <c r="J204" s="242"/>
      <c r="K204" s="242"/>
      <c r="L204" s="243"/>
      <c r="M204" s="250"/>
      <c r="N204" s="251"/>
      <c r="O204" s="252"/>
      <c r="P204" s="253"/>
      <c r="Q204" s="254"/>
      <c r="R204" s="255"/>
      <c r="S204" s="92" t="str">
        <f>IFERROR(('VZOR VYPLNĚNÍ'!$O204+'VZOR VYPLNĚNÍ'!$R204)/'VZOR VYPLNĚNÍ'!$I204,"")</f>
        <v/>
      </c>
      <c r="T204" s="93" t="str">
        <f>IF(J204+L204=0,"",ROUND((M204+'VZOR VYPLNĚNÍ'!$P204)/(L204+J204)/12,0))</f>
        <v/>
      </c>
      <c r="U204" s="94" t="str">
        <f>IF(K204=0,"",ROUND(('VZOR VYPLNĚNÍ'!$N204+'VZOR VYPLNĚNÍ'!$Q204)/'VZOR VYPLNĚNÍ'!$K204,0))</f>
        <v/>
      </c>
      <c r="V204" s="85"/>
    </row>
    <row r="205" spans="1:22" s="114" customFormat="1" ht="27.75" customHeight="1">
      <c r="A205" s="236"/>
      <c r="B205" s="237"/>
      <c r="C205" s="238"/>
      <c r="D205" s="70" t="str">
        <f>IFERROR(VLOOKUP(C205,NM06!$A$2:$B$176,2,0),"")</f>
        <v/>
      </c>
      <c r="E205" s="239"/>
      <c r="F205" s="70" t="str">
        <f>IFERROR(VLOOKUP('VZOR VYPLNĚNÍ'!$E205,'Číselník nástrojů'!$A$2:$D$569,4,0),"")</f>
        <v/>
      </c>
      <c r="G205" s="90"/>
      <c r="H205" s="240"/>
      <c r="I205" s="256"/>
      <c r="J205" s="242"/>
      <c r="K205" s="242"/>
      <c r="L205" s="243"/>
      <c r="M205" s="250"/>
      <c r="N205" s="251"/>
      <c r="O205" s="252"/>
      <c r="P205" s="253"/>
      <c r="Q205" s="254"/>
      <c r="R205" s="255"/>
      <c r="S205" s="92" t="str">
        <f>IFERROR(('VZOR VYPLNĚNÍ'!$O205+'VZOR VYPLNĚNÍ'!$R205)/'VZOR VYPLNĚNÍ'!$I205,"")</f>
        <v/>
      </c>
      <c r="T205" s="93" t="str">
        <f>IF(J205+L205=0,"",ROUND((M205+'VZOR VYPLNĚNÍ'!$P205)/(L205+J205)/12,0))</f>
        <v/>
      </c>
      <c r="U205" s="94" t="str">
        <f>IF(K205=0,"",ROUND(('VZOR VYPLNĚNÍ'!$N205+'VZOR VYPLNĚNÍ'!$Q205)/'VZOR VYPLNĚNÍ'!$K205,0))</f>
        <v/>
      </c>
      <c r="V205" s="85"/>
    </row>
    <row r="206" spans="1:22" s="114" customFormat="1" ht="27.75" customHeight="1">
      <c r="A206" s="236"/>
      <c r="B206" s="237"/>
      <c r="C206" s="238"/>
      <c r="D206" s="70" t="str">
        <f>IFERROR(VLOOKUP(C206,NM06!$A$2:$B$176,2,0),"")</f>
        <v/>
      </c>
      <c r="E206" s="239"/>
      <c r="F206" s="70" t="str">
        <f>IFERROR(VLOOKUP('VZOR VYPLNĚNÍ'!$E206,'Číselník nástrojů'!$A$2:$D$569,4,0),"")</f>
        <v/>
      </c>
      <c r="G206" s="90"/>
      <c r="H206" s="240"/>
      <c r="I206" s="256"/>
      <c r="J206" s="242"/>
      <c r="K206" s="242"/>
      <c r="L206" s="243"/>
      <c r="M206" s="250"/>
      <c r="N206" s="251"/>
      <c r="O206" s="252"/>
      <c r="P206" s="253"/>
      <c r="Q206" s="254"/>
      <c r="R206" s="255"/>
      <c r="S206" s="92" t="str">
        <f>IFERROR(('VZOR VYPLNĚNÍ'!$O206+'VZOR VYPLNĚNÍ'!$R206)/'VZOR VYPLNĚNÍ'!$I206,"")</f>
        <v/>
      </c>
      <c r="T206" s="93" t="str">
        <f>IF(J206+L206=0,"",ROUND((M206+'VZOR VYPLNĚNÍ'!$P206)/(L206+J206)/12,0))</f>
        <v/>
      </c>
      <c r="U206" s="94" t="str">
        <f>IF(K206=0,"",ROUND(('VZOR VYPLNĚNÍ'!$N206+'VZOR VYPLNĚNÍ'!$Q206)/'VZOR VYPLNĚNÍ'!$K206,0))</f>
        <v/>
      </c>
      <c r="V206" s="85"/>
    </row>
    <row r="207" spans="1:22" s="114" customFormat="1" ht="27.75" customHeight="1">
      <c r="A207" s="236"/>
      <c r="B207" s="237"/>
      <c r="C207" s="238"/>
      <c r="D207" s="70" t="str">
        <f>IFERROR(VLOOKUP(C207,NM06!$A$2:$B$176,2,0),"")</f>
        <v/>
      </c>
      <c r="E207" s="239"/>
      <c r="F207" s="70" t="str">
        <f>IFERROR(VLOOKUP('VZOR VYPLNĚNÍ'!$E207,'Číselník nástrojů'!$A$2:$D$569,4,0),"")</f>
        <v/>
      </c>
      <c r="G207" s="90"/>
      <c r="H207" s="240"/>
      <c r="I207" s="256"/>
      <c r="J207" s="242"/>
      <c r="K207" s="242"/>
      <c r="L207" s="243"/>
      <c r="M207" s="250"/>
      <c r="N207" s="251"/>
      <c r="O207" s="252"/>
      <c r="P207" s="253"/>
      <c r="Q207" s="254"/>
      <c r="R207" s="255"/>
      <c r="S207" s="92" t="str">
        <f>IFERROR(('VZOR VYPLNĚNÍ'!$O207+'VZOR VYPLNĚNÍ'!$R207)/'VZOR VYPLNĚNÍ'!$I207,"")</f>
        <v/>
      </c>
      <c r="T207" s="93" t="str">
        <f>IF(J207+L207=0,"",ROUND((M207+'VZOR VYPLNĚNÍ'!$P207)/(L207+J207)/12,0))</f>
        <v/>
      </c>
      <c r="U207" s="94" t="str">
        <f>IF(K207=0,"",ROUND(('VZOR VYPLNĚNÍ'!$N207+'VZOR VYPLNĚNÍ'!$Q207)/'VZOR VYPLNĚNÍ'!$K207,0))</f>
        <v/>
      </c>
      <c r="V207" s="85"/>
    </row>
    <row r="208" spans="1:22" s="114" customFormat="1" ht="27.75" customHeight="1">
      <c r="A208" s="236"/>
      <c r="B208" s="237"/>
      <c r="C208" s="238"/>
      <c r="D208" s="70" t="str">
        <f>IFERROR(VLOOKUP(C208,NM06!$A$2:$B$176,2,0),"")</f>
        <v/>
      </c>
      <c r="E208" s="239"/>
      <c r="F208" s="70" t="str">
        <f>IFERROR(VLOOKUP('VZOR VYPLNĚNÍ'!$E208,'Číselník nástrojů'!$A$2:$D$569,4,0),"")</f>
        <v/>
      </c>
      <c r="G208" s="90"/>
      <c r="H208" s="240"/>
      <c r="I208" s="256"/>
      <c r="J208" s="242"/>
      <c r="K208" s="242"/>
      <c r="L208" s="243"/>
      <c r="M208" s="250"/>
      <c r="N208" s="251"/>
      <c r="O208" s="252"/>
      <c r="P208" s="253"/>
      <c r="Q208" s="254"/>
      <c r="R208" s="255"/>
      <c r="S208" s="92" t="str">
        <f>IFERROR(('VZOR VYPLNĚNÍ'!$O208+'VZOR VYPLNĚNÍ'!$R208)/'VZOR VYPLNĚNÍ'!$I208,"")</f>
        <v/>
      </c>
      <c r="T208" s="93" t="str">
        <f>IF(J208+L208=0,"",ROUND((M208+'VZOR VYPLNĚNÍ'!$P208)/(L208+J208)/12,0))</f>
        <v/>
      </c>
      <c r="U208" s="94" t="str">
        <f>IF(K208=0,"",ROUND(('VZOR VYPLNĚNÍ'!$N208+'VZOR VYPLNĚNÍ'!$Q208)/'VZOR VYPLNĚNÍ'!$K208,0))</f>
        <v/>
      </c>
      <c r="V208" s="85"/>
    </row>
    <row r="209" spans="1:22" s="114" customFormat="1" ht="27.75" customHeight="1">
      <c r="A209" s="236"/>
      <c r="B209" s="237"/>
      <c r="C209" s="238"/>
      <c r="D209" s="70" t="str">
        <f>IFERROR(VLOOKUP(C209,NM06!$A$2:$B$176,2,0),"")</f>
        <v/>
      </c>
      <c r="E209" s="239"/>
      <c r="F209" s="70" t="str">
        <f>IFERROR(VLOOKUP('VZOR VYPLNĚNÍ'!$E209,'Číselník nástrojů'!$A$2:$D$569,4,0),"")</f>
        <v/>
      </c>
      <c r="G209" s="90"/>
      <c r="H209" s="240"/>
      <c r="I209" s="256"/>
      <c r="J209" s="242"/>
      <c r="K209" s="242"/>
      <c r="L209" s="243"/>
      <c r="M209" s="250"/>
      <c r="N209" s="251"/>
      <c r="O209" s="252"/>
      <c r="P209" s="253"/>
      <c r="Q209" s="254"/>
      <c r="R209" s="255"/>
      <c r="S209" s="92" t="str">
        <f>IFERROR(('VZOR VYPLNĚNÍ'!$O209+'VZOR VYPLNĚNÍ'!$R209)/'VZOR VYPLNĚNÍ'!$I209,"")</f>
        <v/>
      </c>
      <c r="T209" s="93" t="str">
        <f>IF(J209+L209=0,"",ROUND((M209+'VZOR VYPLNĚNÍ'!$P209)/(L209+J209)/12,0))</f>
        <v/>
      </c>
      <c r="U209" s="94" t="str">
        <f>IF(K209=0,"",ROUND(('VZOR VYPLNĚNÍ'!$N209+'VZOR VYPLNĚNÍ'!$Q209)/'VZOR VYPLNĚNÍ'!$K209,0))</f>
        <v/>
      </c>
      <c r="V209" s="85"/>
    </row>
    <row r="210" spans="1:22" s="114" customFormat="1" ht="27.75" customHeight="1">
      <c r="A210" s="236"/>
      <c r="B210" s="237"/>
      <c r="C210" s="238"/>
      <c r="D210" s="70" t="str">
        <f>IFERROR(VLOOKUP(C210,NM06!$A$2:$B$176,2,0),"")</f>
        <v/>
      </c>
      <c r="E210" s="239"/>
      <c r="F210" s="70" t="str">
        <f>IFERROR(VLOOKUP('VZOR VYPLNĚNÍ'!$E210,'Číselník nástrojů'!$A$2:$D$569,4,0),"")</f>
        <v/>
      </c>
      <c r="G210" s="90"/>
      <c r="H210" s="240"/>
      <c r="I210" s="256"/>
      <c r="J210" s="242"/>
      <c r="K210" s="242"/>
      <c r="L210" s="243"/>
      <c r="M210" s="250"/>
      <c r="N210" s="251"/>
      <c r="O210" s="252"/>
      <c r="P210" s="253"/>
      <c r="Q210" s="254"/>
      <c r="R210" s="255"/>
      <c r="S210" s="92" t="str">
        <f>IFERROR(('VZOR VYPLNĚNÍ'!$O210+'VZOR VYPLNĚNÍ'!$R210)/'VZOR VYPLNĚNÍ'!$I210,"")</f>
        <v/>
      </c>
      <c r="T210" s="93" t="str">
        <f>IF(J210+L210=0,"",ROUND((M210+'VZOR VYPLNĚNÍ'!$P210)/(L210+J210)/12,0))</f>
        <v/>
      </c>
      <c r="U210" s="94" t="str">
        <f>IF(K210=0,"",ROUND(('VZOR VYPLNĚNÍ'!$N210+'VZOR VYPLNĚNÍ'!$Q210)/'VZOR VYPLNĚNÍ'!$K210,0))</f>
        <v/>
      </c>
      <c r="V210" s="85"/>
    </row>
    <row r="211" spans="1:22" s="114" customFormat="1" ht="27.75" customHeight="1">
      <c r="A211" s="236"/>
      <c r="B211" s="237"/>
      <c r="C211" s="238"/>
      <c r="D211" s="70" t="str">
        <f>IFERROR(VLOOKUP(C211,NM06!$A$2:$B$176,2,0),"")</f>
        <v/>
      </c>
      <c r="E211" s="239"/>
      <c r="F211" s="70" t="str">
        <f>IFERROR(VLOOKUP('VZOR VYPLNĚNÍ'!$E211,'Číselník nástrojů'!$A$2:$D$569,4,0),"")</f>
        <v/>
      </c>
      <c r="G211" s="90"/>
      <c r="H211" s="240"/>
      <c r="I211" s="256"/>
      <c r="J211" s="242"/>
      <c r="K211" s="242"/>
      <c r="L211" s="243"/>
      <c r="M211" s="250"/>
      <c r="N211" s="251"/>
      <c r="O211" s="252"/>
      <c r="P211" s="253"/>
      <c r="Q211" s="254"/>
      <c r="R211" s="255"/>
      <c r="S211" s="92" t="str">
        <f>IFERROR(('VZOR VYPLNĚNÍ'!$O211+'VZOR VYPLNĚNÍ'!$R211)/'VZOR VYPLNĚNÍ'!$I211,"")</f>
        <v/>
      </c>
      <c r="T211" s="93" t="str">
        <f>IF(J211+L211=0,"",ROUND((M211+'VZOR VYPLNĚNÍ'!$P211)/(L211+J211)/12,0))</f>
        <v/>
      </c>
      <c r="U211" s="94" t="str">
        <f>IF(K211=0,"",ROUND(('VZOR VYPLNĚNÍ'!$N211+'VZOR VYPLNĚNÍ'!$Q211)/'VZOR VYPLNĚNÍ'!$K211,0))</f>
        <v/>
      </c>
      <c r="V211" s="85"/>
    </row>
    <row r="212" spans="1:22" s="114" customFormat="1" ht="27.75" customHeight="1">
      <c r="A212" s="236"/>
      <c r="B212" s="237"/>
      <c r="C212" s="238"/>
      <c r="D212" s="70" t="str">
        <f>IFERROR(VLOOKUP(C212,NM06!$A$2:$B$176,2,0),"")</f>
        <v/>
      </c>
      <c r="E212" s="239"/>
      <c r="F212" s="70" t="str">
        <f>IFERROR(VLOOKUP('VZOR VYPLNĚNÍ'!$E212,'Číselník nástrojů'!$A$2:$D$569,4,0),"")</f>
        <v/>
      </c>
      <c r="G212" s="90"/>
      <c r="H212" s="240"/>
      <c r="I212" s="256"/>
      <c r="J212" s="242"/>
      <c r="K212" s="242"/>
      <c r="L212" s="243"/>
      <c r="M212" s="250"/>
      <c r="N212" s="251"/>
      <c r="O212" s="252"/>
      <c r="P212" s="253"/>
      <c r="Q212" s="254"/>
      <c r="R212" s="255"/>
      <c r="S212" s="92" t="str">
        <f>IFERROR(('VZOR VYPLNĚNÍ'!$O212+'VZOR VYPLNĚNÍ'!$R212)/'VZOR VYPLNĚNÍ'!$I212,"")</f>
        <v/>
      </c>
      <c r="T212" s="93" t="str">
        <f>IF(J212+L212=0,"",ROUND((M212+'VZOR VYPLNĚNÍ'!$P212)/(L212+J212)/12,0))</f>
        <v/>
      </c>
      <c r="U212" s="94" t="str">
        <f>IF(K212=0,"",ROUND(('VZOR VYPLNĚNÍ'!$N212+'VZOR VYPLNĚNÍ'!$Q212)/'VZOR VYPLNĚNÍ'!$K212,0))</f>
        <v/>
      </c>
      <c r="V212" s="85"/>
    </row>
    <row r="213" spans="1:22" s="114" customFormat="1" ht="27.75" customHeight="1">
      <c r="A213" s="236"/>
      <c r="B213" s="237"/>
      <c r="C213" s="238"/>
      <c r="D213" s="70" t="str">
        <f>IFERROR(VLOOKUP(C213,NM06!$A$2:$B$176,2,0),"")</f>
        <v/>
      </c>
      <c r="E213" s="239"/>
      <c r="F213" s="70" t="str">
        <f>IFERROR(VLOOKUP('VZOR VYPLNĚNÍ'!$E213,'Číselník nástrojů'!$A$2:$D$569,4,0),"")</f>
        <v/>
      </c>
      <c r="G213" s="90"/>
      <c r="H213" s="240"/>
      <c r="I213" s="256"/>
      <c r="J213" s="242"/>
      <c r="K213" s="242"/>
      <c r="L213" s="243"/>
      <c r="M213" s="250"/>
      <c r="N213" s="251"/>
      <c r="O213" s="252"/>
      <c r="P213" s="253"/>
      <c r="Q213" s="254"/>
      <c r="R213" s="255"/>
      <c r="S213" s="92" t="str">
        <f>IFERROR(('VZOR VYPLNĚNÍ'!$O213+'VZOR VYPLNĚNÍ'!$R213)/'VZOR VYPLNĚNÍ'!$I213,"")</f>
        <v/>
      </c>
      <c r="T213" s="93" t="str">
        <f>IF(J213+L213=0,"",ROUND((M213+'VZOR VYPLNĚNÍ'!$P213)/(L213+J213)/12,0))</f>
        <v/>
      </c>
      <c r="U213" s="94" t="str">
        <f>IF(K213=0,"",ROUND(('VZOR VYPLNĚNÍ'!$N213+'VZOR VYPLNĚNÍ'!$Q213)/'VZOR VYPLNĚNÍ'!$K213,0))</f>
        <v/>
      </c>
      <c r="V213" s="85"/>
    </row>
    <row r="214" spans="1:22" s="114" customFormat="1" ht="27.75" customHeight="1">
      <c r="A214" s="236"/>
      <c r="B214" s="237"/>
      <c r="C214" s="238"/>
      <c r="D214" s="70" t="str">
        <f>IFERROR(VLOOKUP(C214,NM06!$A$2:$B$176,2,0),"")</f>
        <v/>
      </c>
      <c r="E214" s="239"/>
      <c r="F214" s="70" t="str">
        <f>IFERROR(VLOOKUP('VZOR VYPLNĚNÍ'!$E214,'Číselník nástrojů'!$A$2:$D$569,4,0),"")</f>
        <v/>
      </c>
      <c r="G214" s="90"/>
      <c r="H214" s="240"/>
      <c r="I214" s="256"/>
      <c r="J214" s="242"/>
      <c r="K214" s="242"/>
      <c r="L214" s="243"/>
      <c r="M214" s="250"/>
      <c r="N214" s="251"/>
      <c r="O214" s="252"/>
      <c r="P214" s="253"/>
      <c r="Q214" s="254"/>
      <c r="R214" s="255"/>
      <c r="S214" s="92" t="str">
        <f>IFERROR(('VZOR VYPLNĚNÍ'!$O214+'VZOR VYPLNĚNÍ'!$R214)/'VZOR VYPLNĚNÍ'!$I214,"")</f>
        <v/>
      </c>
      <c r="T214" s="93" t="str">
        <f>IF(J214+L214=0,"",ROUND((M214+'VZOR VYPLNĚNÍ'!$P214)/(L214+J214)/12,0))</f>
        <v/>
      </c>
      <c r="U214" s="94" t="str">
        <f>IF(K214=0,"",ROUND(('VZOR VYPLNĚNÍ'!$N214+'VZOR VYPLNĚNÍ'!$Q214)/'VZOR VYPLNĚNÍ'!$K214,0))</f>
        <v/>
      </c>
      <c r="V214" s="85"/>
    </row>
    <row r="215" spans="1:22" s="114" customFormat="1" ht="27.75" customHeight="1">
      <c r="A215" s="236"/>
      <c r="B215" s="237"/>
      <c r="C215" s="238"/>
      <c r="D215" s="70" t="str">
        <f>IFERROR(VLOOKUP(C215,NM06!$A$2:$B$176,2,0),"")</f>
        <v/>
      </c>
      <c r="E215" s="239"/>
      <c r="F215" s="70" t="str">
        <f>IFERROR(VLOOKUP('VZOR VYPLNĚNÍ'!$E215,'Číselník nástrojů'!$A$2:$D$569,4,0),"")</f>
        <v/>
      </c>
      <c r="G215" s="90"/>
      <c r="H215" s="240"/>
      <c r="I215" s="256"/>
      <c r="J215" s="242"/>
      <c r="K215" s="242"/>
      <c r="L215" s="243"/>
      <c r="M215" s="250"/>
      <c r="N215" s="251"/>
      <c r="O215" s="252"/>
      <c r="P215" s="253"/>
      <c r="Q215" s="254"/>
      <c r="R215" s="255"/>
      <c r="S215" s="92" t="str">
        <f>IFERROR(('VZOR VYPLNĚNÍ'!$O215+'VZOR VYPLNĚNÍ'!$R215)/'VZOR VYPLNĚNÍ'!$I215,"")</f>
        <v/>
      </c>
      <c r="T215" s="93" t="str">
        <f>IF(J215+L215=0,"",ROUND((M215+'VZOR VYPLNĚNÍ'!$P215)/(L215+J215)/12,0))</f>
        <v/>
      </c>
      <c r="U215" s="94" t="str">
        <f>IF(K215=0,"",ROUND(('VZOR VYPLNĚNÍ'!$N215+'VZOR VYPLNĚNÍ'!$Q215)/'VZOR VYPLNĚNÍ'!$K215,0))</f>
        <v/>
      </c>
      <c r="V215" s="85"/>
    </row>
    <row r="216" spans="1:22" s="114" customFormat="1" ht="27.75" customHeight="1">
      <c r="A216" s="236"/>
      <c r="B216" s="237"/>
      <c r="C216" s="238"/>
      <c r="D216" s="70" t="str">
        <f>IFERROR(VLOOKUP(C216,NM06!$A$2:$B$176,2,0),"")</f>
        <v/>
      </c>
      <c r="E216" s="239"/>
      <c r="F216" s="70" t="str">
        <f>IFERROR(VLOOKUP('VZOR VYPLNĚNÍ'!$E216,'Číselník nástrojů'!$A$2:$D$569,4,0),"")</f>
        <v/>
      </c>
      <c r="G216" s="90"/>
      <c r="H216" s="240"/>
      <c r="I216" s="256"/>
      <c r="J216" s="242"/>
      <c r="K216" s="242"/>
      <c r="L216" s="243"/>
      <c r="M216" s="250"/>
      <c r="N216" s="251"/>
      <c r="O216" s="252"/>
      <c r="P216" s="253"/>
      <c r="Q216" s="254"/>
      <c r="R216" s="255"/>
      <c r="S216" s="92" t="str">
        <f>IFERROR(('VZOR VYPLNĚNÍ'!$O216+'VZOR VYPLNĚNÍ'!$R216)/'VZOR VYPLNĚNÍ'!$I216,"")</f>
        <v/>
      </c>
      <c r="T216" s="93" t="str">
        <f>IF(J216+L216=0,"",ROUND((M216+'VZOR VYPLNĚNÍ'!$P216)/(L216+J216)/12,0))</f>
        <v/>
      </c>
      <c r="U216" s="94" t="str">
        <f>IF(K216=0,"",ROUND(('VZOR VYPLNĚNÍ'!$N216+'VZOR VYPLNĚNÍ'!$Q216)/'VZOR VYPLNĚNÍ'!$K216,0))</f>
        <v/>
      </c>
      <c r="V216" s="85"/>
    </row>
    <row r="217" spans="1:22" s="114" customFormat="1" ht="27.75" customHeight="1">
      <c r="A217" s="236"/>
      <c r="B217" s="237"/>
      <c r="C217" s="238"/>
      <c r="D217" s="70" t="str">
        <f>IFERROR(VLOOKUP(C217,NM06!$A$2:$B$176,2,0),"")</f>
        <v/>
      </c>
      <c r="E217" s="239"/>
      <c r="F217" s="70" t="str">
        <f>IFERROR(VLOOKUP('VZOR VYPLNĚNÍ'!$E217,'Číselník nástrojů'!$A$2:$D$569,4,0),"")</f>
        <v/>
      </c>
      <c r="G217" s="90"/>
      <c r="H217" s="240"/>
      <c r="I217" s="256"/>
      <c r="J217" s="242"/>
      <c r="K217" s="242"/>
      <c r="L217" s="243"/>
      <c r="M217" s="250"/>
      <c r="N217" s="251"/>
      <c r="O217" s="252"/>
      <c r="P217" s="253"/>
      <c r="Q217" s="254"/>
      <c r="R217" s="255"/>
      <c r="S217" s="92" t="str">
        <f>IFERROR(('VZOR VYPLNĚNÍ'!$O217+'VZOR VYPLNĚNÍ'!$R217)/'VZOR VYPLNĚNÍ'!$I217,"")</f>
        <v/>
      </c>
      <c r="T217" s="93" t="str">
        <f>IF(J217+L217=0,"",ROUND((M217+'VZOR VYPLNĚNÍ'!$P217)/(L217+J217)/12,0))</f>
        <v/>
      </c>
      <c r="U217" s="94" t="str">
        <f>IF(K217=0,"",ROUND(('VZOR VYPLNĚNÍ'!$N217+'VZOR VYPLNĚNÍ'!$Q217)/'VZOR VYPLNĚNÍ'!$K217,0))</f>
        <v/>
      </c>
      <c r="V217" s="85"/>
    </row>
    <row r="218" spans="1:22" s="114" customFormat="1" ht="27.75" customHeight="1">
      <c r="A218" s="236"/>
      <c r="B218" s="237"/>
      <c r="C218" s="238"/>
      <c r="D218" s="70" t="str">
        <f>IFERROR(VLOOKUP(C218,NM06!$A$2:$B$176,2,0),"")</f>
        <v/>
      </c>
      <c r="E218" s="239"/>
      <c r="F218" s="70" t="str">
        <f>IFERROR(VLOOKUP('VZOR VYPLNĚNÍ'!$E218,'Číselník nástrojů'!$A$2:$D$569,4,0),"")</f>
        <v/>
      </c>
      <c r="G218" s="90"/>
      <c r="H218" s="240"/>
      <c r="I218" s="256"/>
      <c r="J218" s="242"/>
      <c r="K218" s="242"/>
      <c r="L218" s="243"/>
      <c r="M218" s="250"/>
      <c r="N218" s="251"/>
      <c r="O218" s="252"/>
      <c r="P218" s="253"/>
      <c r="Q218" s="254"/>
      <c r="R218" s="255"/>
      <c r="S218" s="92" t="str">
        <f>IFERROR(('VZOR VYPLNĚNÍ'!$O218+'VZOR VYPLNĚNÍ'!$R218)/'VZOR VYPLNĚNÍ'!$I218,"")</f>
        <v/>
      </c>
      <c r="T218" s="93" t="str">
        <f>IF(J218+L218=0,"",ROUND((M218+'VZOR VYPLNĚNÍ'!$P218)/(L218+J218)/12,0))</f>
        <v/>
      </c>
      <c r="U218" s="94" t="str">
        <f>IF(K218=0,"",ROUND(('VZOR VYPLNĚNÍ'!$N218+'VZOR VYPLNĚNÍ'!$Q218)/'VZOR VYPLNĚNÍ'!$K218,0))</f>
        <v/>
      </c>
      <c r="V218" s="85"/>
    </row>
    <row r="219" spans="1:22" s="114" customFormat="1" ht="27.75" customHeight="1">
      <c r="A219" s="236"/>
      <c r="B219" s="237"/>
      <c r="C219" s="238"/>
      <c r="D219" s="70" t="str">
        <f>IFERROR(VLOOKUP(C219,NM06!$A$2:$B$176,2,0),"")</f>
        <v/>
      </c>
      <c r="E219" s="239"/>
      <c r="F219" s="70" t="str">
        <f>IFERROR(VLOOKUP('VZOR VYPLNĚNÍ'!$E219,'Číselník nástrojů'!$A$2:$D$569,4,0),"")</f>
        <v/>
      </c>
      <c r="G219" s="90"/>
      <c r="H219" s="240"/>
      <c r="I219" s="256"/>
      <c r="J219" s="242"/>
      <c r="K219" s="242"/>
      <c r="L219" s="243"/>
      <c r="M219" s="250"/>
      <c r="N219" s="251"/>
      <c r="O219" s="252"/>
      <c r="P219" s="253"/>
      <c r="Q219" s="254"/>
      <c r="R219" s="255"/>
      <c r="S219" s="92" t="str">
        <f>IFERROR(('VZOR VYPLNĚNÍ'!$O219+'VZOR VYPLNĚNÍ'!$R219)/'VZOR VYPLNĚNÍ'!$I219,"")</f>
        <v/>
      </c>
      <c r="T219" s="93" t="str">
        <f>IF(J219+L219=0,"",ROUND((M219+'VZOR VYPLNĚNÍ'!$P219)/(L219+J219)/12,0))</f>
        <v/>
      </c>
      <c r="U219" s="94" t="str">
        <f>IF(K219=0,"",ROUND(('VZOR VYPLNĚNÍ'!$N219+'VZOR VYPLNĚNÍ'!$Q219)/'VZOR VYPLNĚNÍ'!$K219,0))</f>
        <v/>
      </c>
      <c r="V219" s="85"/>
    </row>
    <row r="220" spans="1:22" s="114" customFormat="1" ht="27.75" customHeight="1">
      <c r="A220" s="236"/>
      <c r="B220" s="237"/>
      <c r="C220" s="238"/>
      <c r="D220" s="70" t="str">
        <f>IFERROR(VLOOKUP(C220,NM06!$A$2:$B$176,2,0),"")</f>
        <v/>
      </c>
      <c r="E220" s="239"/>
      <c r="F220" s="70" t="str">
        <f>IFERROR(VLOOKUP('VZOR VYPLNĚNÍ'!$E220,'Číselník nástrojů'!$A$2:$D$569,4,0),"")</f>
        <v/>
      </c>
      <c r="G220" s="90"/>
      <c r="H220" s="240"/>
      <c r="I220" s="256"/>
      <c r="J220" s="242"/>
      <c r="K220" s="242"/>
      <c r="L220" s="243"/>
      <c r="M220" s="250"/>
      <c r="N220" s="251"/>
      <c r="O220" s="252"/>
      <c r="P220" s="253"/>
      <c r="Q220" s="254"/>
      <c r="R220" s="255"/>
      <c r="S220" s="92" t="str">
        <f>IFERROR(('VZOR VYPLNĚNÍ'!$O220+'VZOR VYPLNĚNÍ'!$R220)/'VZOR VYPLNĚNÍ'!$I220,"")</f>
        <v/>
      </c>
      <c r="T220" s="93" t="str">
        <f>IF(J220+L220=0,"",ROUND((M220+'VZOR VYPLNĚNÍ'!$P220)/(L220+J220)/12,0))</f>
        <v/>
      </c>
      <c r="U220" s="94" t="str">
        <f>IF(K220=0,"",ROUND(('VZOR VYPLNĚNÍ'!$N220+'VZOR VYPLNĚNÍ'!$Q220)/'VZOR VYPLNĚNÍ'!$K220,0))</f>
        <v/>
      </c>
      <c r="V220" s="85"/>
    </row>
    <row r="221" spans="1:22" s="114" customFormat="1" ht="27.75" customHeight="1">
      <c r="A221" s="236"/>
      <c r="B221" s="237"/>
      <c r="C221" s="238"/>
      <c r="D221" s="70" t="str">
        <f>IFERROR(VLOOKUP(C221,NM06!$A$2:$B$176,2,0),"")</f>
        <v/>
      </c>
      <c r="E221" s="239"/>
      <c r="F221" s="70" t="str">
        <f>IFERROR(VLOOKUP('VZOR VYPLNĚNÍ'!$E221,'Číselník nástrojů'!$A$2:$D$569,4,0),"")</f>
        <v/>
      </c>
      <c r="G221" s="90"/>
      <c r="H221" s="240"/>
      <c r="I221" s="256"/>
      <c r="J221" s="242"/>
      <c r="K221" s="242"/>
      <c r="L221" s="243"/>
      <c r="M221" s="250"/>
      <c r="N221" s="251"/>
      <c r="O221" s="252"/>
      <c r="P221" s="253"/>
      <c r="Q221" s="254"/>
      <c r="R221" s="255"/>
      <c r="S221" s="92" t="str">
        <f>IFERROR(('VZOR VYPLNĚNÍ'!$O221+'VZOR VYPLNĚNÍ'!$R221)/'VZOR VYPLNĚNÍ'!$I221,"")</f>
        <v/>
      </c>
      <c r="T221" s="93" t="str">
        <f>IF(J221+L221=0,"",ROUND((M221+'VZOR VYPLNĚNÍ'!$P221)/(L221+J221)/12,0))</f>
        <v/>
      </c>
      <c r="U221" s="94" t="str">
        <f>IF(K221=0,"",ROUND(('VZOR VYPLNĚNÍ'!$N221+'VZOR VYPLNĚNÍ'!$Q221)/'VZOR VYPLNĚNÍ'!$K221,0))</f>
        <v/>
      </c>
      <c r="V221" s="85"/>
    </row>
    <row r="222" spans="1:22" s="114" customFormat="1" ht="27.75" customHeight="1">
      <c r="A222" s="236"/>
      <c r="B222" s="237"/>
      <c r="C222" s="238"/>
      <c r="D222" s="70" t="str">
        <f>IFERROR(VLOOKUP(C222,NM06!$A$2:$B$176,2,0),"")</f>
        <v/>
      </c>
      <c r="E222" s="239"/>
      <c r="F222" s="70" t="str">
        <f>IFERROR(VLOOKUP('VZOR VYPLNĚNÍ'!$E222,'Číselník nástrojů'!$A$2:$D$569,4,0),"")</f>
        <v/>
      </c>
      <c r="G222" s="90"/>
      <c r="H222" s="240"/>
      <c r="I222" s="256"/>
      <c r="J222" s="242"/>
      <c r="K222" s="242"/>
      <c r="L222" s="243"/>
      <c r="M222" s="250"/>
      <c r="N222" s="251"/>
      <c r="O222" s="252"/>
      <c r="P222" s="253"/>
      <c r="Q222" s="254"/>
      <c r="R222" s="255"/>
      <c r="S222" s="92" t="str">
        <f>IFERROR(('VZOR VYPLNĚNÍ'!$O222+'VZOR VYPLNĚNÍ'!$R222)/'VZOR VYPLNĚNÍ'!$I222,"")</f>
        <v/>
      </c>
      <c r="T222" s="93" t="str">
        <f>IF(J222+L222=0,"",ROUND((M222+'VZOR VYPLNĚNÍ'!$P222)/(L222+J222)/12,0))</f>
        <v/>
      </c>
      <c r="U222" s="94" t="str">
        <f>IF(K222=0,"",ROUND(('VZOR VYPLNĚNÍ'!$N222+'VZOR VYPLNĚNÍ'!$Q222)/'VZOR VYPLNĚNÍ'!$K222,0))</f>
        <v/>
      </c>
      <c r="V222" s="85"/>
    </row>
    <row r="223" spans="1:22" s="114" customFormat="1" ht="27.75" customHeight="1">
      <c r="A223" s="236"/>
      <c r="B223" s="237"/>
      <c r="C223" s="238"/>
      <c r="D223" s="70" t="str">
        <f>IFERROR(VLOOKUP(C223,NM06!$A$2:$B$176,2,0),"")</f>
        <v/>
      </c>
      <c r="E223" s="239"/>
      <c r="F223" s="70" t="str">
        <f>IFERROR(VLOOKUP('VZOR VYPLNĚNÍ'!$E223,'Číselník nástrojů'!$A$2:$D$569,4,0),"")</f>
        <v/>
      </c>
      <c r="G223" s="90"/>
      <c r="H223" s="240"/>
      <c r="I223" s="256"/>
      <c r="J223" s="242"/>
      <c r="K223" s="242"/>
      <c r="L223" s="243"/>
      <c r="M223" s="250"/>
      <c r="N223" s="251"/>
      <c r="O223" s="252"/>
      <c r="P223" s="253"/>
      <c r="Q223" s="254"/>
      <c r="R223" s="255"/>
      <c r="S223" s="92" t="str">
        <f>IFERROR(('VZOR VYPLNĚNÍ'!$O223+'VZOR VYPLNĚNÍ'!$R223)/'VZOR VYPLNĚNÍ'!$I223,"")</f>
        <v/>
      </c>
      <c r="T223" s="93" t="str">
        <f>IF(J223+L223=0,"",ROUND((M223+'VZOR VYPLNĚNÍ'!$P223)/(L223+J223)/12,0))</f>
        <v/>
      </c>
      <c r="U223" s="94" t="str">
        <f>IF(K223=0,"",ROUND(('VZOR VYPLNĚNÍ'!$N223+'VZOR VYPLNĚNÍ'!$Q223)/'VZOR VYPLNĚNÍ'!$K223,0))</f>
        <v/>
      </c>
      <c r="V223" s="85"/>
    </row>
    <row r="224" spans="1:22" s="114" customFormat="1" ht="27.75" customHeight="1">
      <c r="A224" s="236"/>
      <c r="B224" s="237"/>
      <c r="C224" s="238"/>
      <c r="D224" s="70" t="str">
        <f>IFERROR(VLOOKUP(C224,NM06!$A$2:$B$176,2,0),"")</f>
        <v/>
      </c>
      <c r="E224" s="239"/>
      <c r="F224" s="70" t="str">
        <f>IFERROR(VLOOKUP('VZOR VYPLNĚNÍ'!$E224,'Číselník nástrojů'!$A$2:$D$569,4,0),"")</f>
        <v/>
      </c>
      <c r="G224" s="90"/>
      <c r="H224" s="240"/>
      <c r="I224" s="256"/>
      <c r="J224" s="242"/>
      <c r="K224" s="242"/>
      <c r="L224" s="243"/>
      <c r="M224" s="250"/>
      <c r="N224" s="251"/>
      <c r="O224" s="252"/>
      <c r="P224" s="253"/>
      <c r="Q224" s="254"/>
      <c r="R224" s="255"/>
      <c r="S224" s="92" t="str">
        <f>IFERROR(('VZOR VYPLNĚNÍ'!$O224+'VZOR VYPLNĚNÍ'!$R224)/'VZOR VYPLNĚNÍ'!$I224,"")</f>
        <v/>
      </c>
      <c r="T224" s="93" t="str">
        <f>IF(J224+L224=0,"",ROUND((M224+'VZOR VYPLNĚNÍ'!$P224)/(L224+J224)/12,0))</f>
        <v/>
      </c>
      <c r="U224" s="94" t="str">
        <f>IF(K224=0,"",ROUND(('VZOR VYPLNĚNÍ'!$N224+'VZOR VYPLNĚNÍ'!$Q224)/'VZOR VYPLNĚNÍ'!$K224,0))</f>
        <v/>
      </c>
      <c r="V224" s="85"/>
    </row>
    <row r="225" spans="1:22" s="114" customFormat="1" ht="27.75" customHeight="1">
      <c r="A225" s="236"/>
      <c r="B225" s="237"/>
      <c r="C225" s="238"/>
      <c r="D225" s="70" t="str">
        <f>IFERROR(VLOOKUP(C225,NM06!$A$2:$B$176,2,0),"")</f>
        <v/>
      </c>
      <c r="E225" s="239"/>
      <c r="F225" s="70" t="str">
        <f>IFERROR(VLOOKUP('VZOR VYPLNĚNÍ'!$E225,'Číselník nástrojů'!$A$2:$D$569,4,0),"")</f>
        <v/>
      </c>
      <c r="G225" s="90"/>
      <c r="H225" s="240"/>
      <c r="I225" s="256"/>
      <c r="J225" s="242"/>
      <c r="K225" s="242"/>
      <c r="L225" s="243"/>
      <c r="M225" s="250"/>
      <c r="N225" s="251"/>
      <c r="O225" s="252"/>
      <c r="P225" s="253"/>
      <c r="Q225" s="254"/>
      <c r="R225" s="255"/>
      <c r="S225" s="92" t="str">
        <f>IFERROR(('VZOR VYPLNĚNÍ'!$O225+'VZOR VYPLNĚNÍ'!$R225)/'VZOR VYPLNĚNÍ'!$I225,"")</f>
        <v/>
      </c>
      <c r="T225" s="93" t="str">
        <f>IF(J225+L225=0,"",ROUND((M225+'VZOR VYPLNĚNÍ'!$P225)/(L225+J225)/12,0))</f>
        <v/>
      </c>
      <c r="U225" s="94" t="str">
        <f>IF(K225=0,"",ROUND(('VZOR VYPLNĚNÍ'!$N225+'VZOR VYPLNĚNÍ'!$Q225)/'VZOR VYPLNĚNÍ'!$K225,0))</f>
        <v/>
      </c>
      <c r="V225" s="85"/>
    </row>
    <row r="226" spans="1:22" s="114" customFormat="1" ht="27.75" customHeight="1">
      <c r="A226" s="236"/>
      <c r="B226" s="237"/>
      <c r="C226" s="238"/>
      <c r="D226" s="70" t="str">
        <f>IFERROR(VLOOKUP(C226,NM06!$A$2:$B$176,2,0),"")</f>
        <v/>
      </c>
      <c r="E226" s="239"/>
      <c r="F226" s="70" t="str">
        <f>IFERROR(VLOOKUP('VZOR VYPLNĚNÍ'!$E226,'Číselník nástrojů'!$A$2:$D$569,4,0),"")</f>
        <v/>
      </c>
      <c r="G226" s="90"/>
      <c r="H226" s="240"/>
      <c r="I226" s="256"/>
      <c r="J226" s="242"/>
      <c r="K226" s="242"/>
      <c r="L226" s="243"/>
      <c r="M226" s="250"/>
      <c r="N226" s="251"/>
      <c r="O226" s="252"/>
      <c r="P226" s="253"/>
      <c r="Q226" s="254"/>
      <c r="R226" s="255"/>
      <c r="S226" s="92" t="str">
        <f>IFERROR(('VZOR VYPLNĚNÍ'!$O226+'VZOR VYPLNĚNÍ'!$R226)/'VZOR VYPLNĚNÍ'!$I226,"")</f>
        <v/>
      </c>
      <c r="T226" s="93" t="str">
        <f>IF(J226+L226=0,"",ROUND((M226+'VZOR VYPLNĚNÍ'!$P226)/(L226+J226)/12,0))</f>
        <v/>
      </c>
      <c r="U226" s="94" t="str">
        <f>IF(K226=0,"",ROUND(('VZOR VYPLNĚNÍ'!$N226+'VZOR VYPLNĚNÍ'!$Q226)/'VZOR VYPLNĚNÍ'!$K226,0))</f>
        <v/>
      </c>
      <c r="V226" s="85"/>
    </row>
    <row r="227" spans="1:22" s="114" customFormat="1" ht="27.75" customHeight="1">
      <c r="A227" s="236"/>
      <c r="B227" s="237"/>
      <c r="C227" s="238"/>
      <c r="D227" s="70" t="str">
        <f>IFERROR(VLOOKUP(C227,NM06!$A$2:$B$176,2,0),"")</f>
        <v/>
      </c>
      <c r="E227" s="239"/>
      <c r="F227" s="70" t="str">
        <f>IFERROR(VLOOKUP('VZOR VYPLNĚNÍ'!$E227,'Číselník nástrojů'!$A$2:$D$569,4,0),"")</f>
        <v/>
      </c>
      <c r="G227" s="90"/>
      <c r="H227" s="240"/>
      <c r="I227" s="256"/>
      <c r="J227" s="242"/>
      <c r="K227" s="242"/>
      <c r="L227" s="243"/>
      <c r="M227" s="250"/>
      <c r="N227" s="251"/>
      <c r="O227" s="252"/>
      <c r="P227" s="253"/>
      <c r="Q227" s="254"/>
      <c r="R227" s="255"/>
      <c r="S227" s="92" t="str">
        <f>IFERROR(('VZOR VYPLNĚNÍ'!$O227+'VZOR VYPLNĚNÍ'!$R227)/'VZOR VYPLNĚNÍ'!$I227,"")</f>
        <v/>
      </c>
      <c r="T227" s="93" t="str">
        <f>IF(J227+L227=0,"",ROUND((M227+'VZOR VYPLNĚNÍ'!$P227)/(L227+J227)/12,0))</f>
        <v/>
      </c>
      <c r="U227" s="94" t="str">
        <f>IF(K227=0,"",ROUND(('VZOR VYPLNĚNÍ'!$N227+'VZOR VYPLNĚNÍ'!$Q227)/'VZOR VYPLNĚNÍ'!$K227,0))</f>
        <v/>
      </c>
      <c r="V227" s="85"/>
    </row>
    <row r="228" spans="1:22" s="114" customFormat="1" ht="27.75" customHeight="1">
      <c r="A228" s="236"/>
      <c r="B228" s="237"/>
      <c r="C228" s="238"/>
      <c r="D228" s="70" t="str">
        <f>IFERROR(VLOOKUP(C228,NM06!$A$2:$B$176,2,0),"")</f>
        <v/>
      </c>
      <c r="E228" s="239"/>
      <c r="F228" s="70" t="str">
        <f>IFERROR(VLOOKUP('VZOR VYPLNĚNÍ'!$E228,'Číselník nástrojů'!$A$2:$D$569,4,0),"")</f>
        <v/>
      </c>
      <c r="G228" s="90"/>
      <c r="H228" s="240"/>
      <c r="I228" s="256"/>
      <c r="J228" s="242"/>
      <c r="K228" s="242"/>
      <c r="L228" s="243"/>
      <c r="M228" s="250"/>
      <c r="N228" s="251"/>
      <c r="O228" s="252"/>
      <c r="P228" s="253"/>
      <c r="Q228" s="254"/>
      <c r="R228" s="255"/>
      <c r="S228" s="92" t="str">
        <f>IFERROR(('VZOR VYPLNĚNÍ'!$O228+'VZOR VYPLNĚNÍ'!$R228)/'VZOR VYPLNĚNÍ'!$I228,"")</f>
        <v/>
      </c>
      <c r="T228" s="93" t="str">
        <f>IF(J228+L228=0,"",ROUND((M228+'VZOR VYPLNĚNÍ'!$P228)/(L228+J228)/12,0))</f>
        <v/>
      </c>
      <c r="U228" s="94" t="str">
        <f>IF(K228=0,"",ROUND(('VZOR VYPLNĚNÍ'!$N228+'VZOR VYPLNĚNÍ'!$Q228)/'VZOR VYPLNĚNÍ'!$K228,0))</f>
        <v/>
      </c>
      <c r="V228" s="85"/>
    </row>
    <row r="229" spans="1:22" s="114" customFormat="1" ht="27.75" customHeight="1">
      <c r="A229" s="236"/>
      <c r="B229" s="237"/>
      <c r="C229" s="238"/>
      <c r="D229" s="70" t="str">
        <f>IFERROR(VLOOKUP(C229,NM06!$A$2:$B$176,2,0),"")</f>
        <v/>
      </c>
      <c r="E229" s="239"/>
      <c r="F229" s="70" t="str">
        <f>IFERROR(VLOOKUP('VZOR VYPLNĚNÍ'!$E229,'Číselník nástrojů'!$A$2:$D$569,4,0),"")</f>
        <v/>
      </c>
      <c r="G229" s="90"/>
      <c r="H229" s="240"/>
      <c r="I229" s="256"/>
      <c r="J229" s="242"/>
      <c r="K229" s="242"/>
      <c r="L229" s="243"/>
      <c r="M229" s="250"/>
      <c r="N229" s="251"/>
      <c r="O229" s="252"/>
      <c r="P229" s="253"/>
      <c r="Q229" s="254"/>
      <c r="R229" s="255"/>
      <c r="S229" s="92" t="str">
        <f>IFERROR(('VZOR VYPLNĚNÍ'!$O229+'VZOR VYPLNĚNÍ'!$R229)/'VZOR VYPLNĚNÍ'!$I229,"")</f>
        <v/>
      </c>
      <c r="T229" s="93" t="str">
        <f>IF(J229+L229=0,"",ROUND((M229+'VZOR VYPLNĚNÍ'!$P229)/(L229+J229)/12,0))</f>
        <v/>
      </c>
      <c r="U229" s="94" t="str">
        <f>IF(K229=0,"",ROUND(('VZOR VYPLNĚNÍ'!$N229+'VZOR VYPLNĚNÍ'!$Q229)/'VZOR VYPLNĚNÍ'!$K229,0))</f>
        <v/>
      </c>
      <c r="V229" s="85"/>
    </row>
    <row r="230" spans="1:22" s="114" customFormat="1" ht="27.75" customHeight="1">
      <c r="A230" s="236"/>
      <c r="B230" s="237"/>
      <c r="C230" s="238"/>
      <c r="D230" s="70" t="str">
        <f>IFERROR(VLOOKUP(C230,NM06!$A$2:$B$176,2,0),"")</f>
        <v/>
      </c>
      <c r="E230" s="239"/>
      <c r="F230" s="70" t="str">
        <f>IFERROR(VLOOKUP('VZOR VYPLNĚNÍ'!$E230,'Číselník nástrojů'!$A$2:$D$569,4,0),"")</f>
        <v/>
      </c>
      <c r="G230" s="90"/>
      <c r="H230" s="240"/>
      <c r="I230" s="256"/>
      <c r="J230" s="242"/>
      <c r="K230" s="242"/>
      <c r="L230" s="243"/>
      <c r="M230" s="250"/>
      <c r="N230" s="251"/>
      <c r="O230" s="252"/>
      <c r="P230" s="253"/>
      <c r="Q230" s="254"/>
      <c r="R230" s="255"/>
      <c r="S230" s="92" t="str">
        <f>IFERROR(('VZOR VYPLNĚNÍ'!$O230+'VZOR VYPLNĚNÍ'!$R230)/'VZOR VYPLNĚNÍ'!$I230,"")</f>
        <v/>
      </c>
      <c r="T230" s="93" t="str">
        <f>IF(J230+L230=0,"",ROUND((M230+'VZOR VYPLNĚNÍ'!$P230)/(L230+J230)/12,0))</f>
        <v/>
      </c>
      <c r="U230" s="94" t="str">
        <f>IF(K230=0,"",ROUND(('VZOR VYPLNĚNÍ'!$N230+'VZOR VYPLNĚNÍ'!$Q230)/'VZOR VYPLNĚNÍ'!$K230,0))</f>
        <v/>
      </c>
      <c r="V230" s="85"/>
    </row>
    <row r="231" spans="1:22" s="114" customFormat="1" ht="27.75" customHeight="1">
      <c r="A231" s="236"/>
      <c r="B231" s="237"/>
      <c r="C231" s="238"/>
      <c r="D231" s="70" t="str">
        <f>IFERROR(VLOOKUP(C231,NM06!$A$2:$B$176,2,0),"")</f>
        <v/>
      </c>
      <c r="E231" s="239"/>
      <c r="F231" s="70" t="str">
        <f>IFERROR(VLOOKUP('VZOR VYPLNĚNÍ'!$E231,'Číselník nástrojů'!$A$2:$D$569,4,0),"")</f>
        <v/>
      </c>
      <c r="G231" s="90"/>
      <c r="H231" s="240"/>
      <c r="I231" s="256"/>
      <c r="J231" s="242"/>
      <c r="K231" s="242"/>
      <c r="L231" s="243"/>
      <c r="M231" s="250"/>
      <c r="N231" s="251"/>
      <c r="O231" s="252"/>
      <c r="P231" s="253"/>
      <c r="Q231" s="254"/>
      <c r="R231" s="255"/>
      <c r="S231" s="92" t="str">
        <f>IFERROR(('VZOR VYPLNĚNÍ'!$O231+'VZOR VYPLNĚNÍ'!$R231)/'VZOR VYPLNĚNÍ'!$I231,"")</f>
        <v/>
      </c>
      <c r="T231" s="93" t="str">
        <f>IF(J231+L231=0,"",ROUND((M231+'VZOR VYPLNĚNÍ'!$P231)/(L231+J231)/12,0))</f>
        <v/>
      </c>
      <c r="U231" s="94" t="str">
        <f>IF(K231=0,"",ROUND(('VZOR VYPLNĚNÍ'!$N231+'VZOR VYPLNĚNÍ'!$Q231)/'VZOR VYPLNĚNÍ'!$K231,0))</f>
        <v/>
      </c>
      <c r="V231" s="85"/>
    </row>
    <row r="232" spans="1:22" s="114" customFormat="1" ht="27.75" customHeight="1">
      <c r="A232" s="236"/>
      <c r="B232" s="237"/>
      <c r="C232" s="238"/>
      <c r="D232" s="70" t="str">
        <f>IFERROR(VLOOKUP(C232,NM06!$A$2:$B$176,2,0),"")</f>
        <v/>
      </c>
      <c r="E232" s="239"/>
      <c r="F232" s="70" t="str">
        <f>IFERROR(VLOOKUP('VZOR VYPLNĚNÍ'!$E232,'Číselník nástrojů'!$A$2:$D$569,4,0),"")</f>
        <v/>
      </c>
      <c r="G232" s="90"/>
      <c r="H232" s="240"/>
      <c r="I232" s="256"/>
      <c r="J232" s="242"/>
      <c r="K232" s="242"/>
      <c r="L232" s="243"/>
      <c r="M232" s="250"/>
      <c r="N232" s="251"/>
      <c r="O232" s="252"/>
      <c r="P232" s="253"/>
      <c r="Q232" s="254"/>
      <c r="R232" s="255"/>
      <c r="S232" s="92" t="str">
        <f>IFERROR(('VZOR VYPLNĚNÍ'!$O232+'VZOR VYPLNĚNÍ'!$R232)/'VZOR VYPLNĚNÍ'!$I232,"")</f>
        <v/>
      </c>
      <c r="T232" s="93" t="str">
        <f>IF(J232+L232=0,"",ROUND((M232+'VZOR VYPLNĚNÍ'!$P232)/(L232+J232)/12,0))</f>
        <v/>
      </c>
      <c r="U232" s="94" t="str">
        <f>IF(K232=0,"",ROUND(('VZOR VYPLNĚNÍ'!$N232+'VZOR VYPLNĚNÍ'!$Q232)/'VZOR VYPLNĚNÍ'!$K232,0))</f>
        <v/>
      </c>
      <c r="V232" s="85"/>
    </row>
    <row r="233" spans="1:22" s="114" customFormat="1" ht="27.75" customHeight="1">
      <c r="A233" s="236"/>
      <c r="B233" s="237"/>
      <c r="C233" s="238"/>
      <c r="D233" s="70" t="str">
        <f>IFERROR(VLOOKUP(C233,NM06!$A$2:$B$176,2,0),"")</f>
        <v/>
      </c>
      <c r="E233" s="239"/>
      <c r="F233" s="70" t="str">
        <f>IFERROR(VLOOKUP('VZOR VYPLNĚNÍ'!$E233,'Číselník nástrojů'!$A$2:$D$569,4,0),"")</f>
        <v/>
      </c>
      <c r="G233" s="90"/>
      <c r="H233" s="240"/>
      <c r="I233" s="256"/>
      <c r="J233" s="242"/>
      <c r="K233" s="242"/>
      <c r="L233" s="243"/>
      <c r="M233" s="250"/>
      <c r="N233" s="251"/>
      <c r="O233" s="252"/>
      <c r="P233" s="253"/>
      <c r="Q233" s="254"/>
      <c r="R233" s="255"/>
      <c r="S233" s="92" t="str">
        <f>IFERROR(('VZOR VYPLNĚNÍ'!$O233+'VZOR VYPLNĚNÍ'!$R233)/'VZOR VYPLNĚNÍ'!$I233,"")</f>
        <v/>
      </c>
      <c r="T233" s="93" t="str">
        <f>IF(J233+L233=0,"",ROUND((M233+'VZOR VYPLNĚNÍ'!$P233)/(L233+J233)/12,0))</f>
        <v/>
      </c>
      <c r="U233" s="94" t="str">
        <f>IF(K233=0,"",ROUND(('VZOR VYPLNĚNÍ'!$N233+'VZOR VYPLNĚNÍ'!$Q233)/'VZOR VYPLNĚNÍ'!$K233,0))</f>
        <v/>
      </c>
      <c r="V233" s="85"/>
    </row>
    <row r="234" spans="1:22" s="114" customFormat="1" ht="27.75" customHeight="1">
      <c r="A234" s="236"/>
      <c r="B234" s="237"/>
      <c r="C234" s="238"/>
      <c r="D234" s="70" t="str">
        <f>IFERROR(VLOOKUP(C234,NM06!$A$2:$B$176,2,0),"")</f>
        <v/>
      </c>
      <c r="E234" s="239"/>
      <c r="F234" s="70" t="str">
        <f>IFERROR(VLOOKUP('VZOR VYPLNĚNÍ'!$E234,'Číselník nástrojů'!$A$2:$D$569,4,0),"")</f>
        <v/>
      </c>
      <c r="G234" s="90"/>
      <c r="H234" s="240"/>
      <c r="I234" s="256"/>
      <c r="J234" s="242"/>
      <c r="K234" s="242"/>
      <c r="L234" s="243"/>
      <c r="M234" s="250"/>
      <c r="N234" s="251"/>
      <c r="O234" s="252"/>
      <c r="P234" s="253"/>
      <c r="Q234" s="254"/>
      <c r="R234" s="255"/>
      <c r="S234" s="92" t="str">
        <f>IFERROR(('VZOR VYPLNĚNÍ'!$O234+'VZOR VYPLNĚNÍ'!$R234)/'VZOR VYPLNĚNÍ'!$I234,"")</f>
        <v/>
      </c>
      <c r="T234" s="93" t="str">
        <f>IF(J234+L234=0,"",ROUND((M234+'VZOR VYPLNĚNÍ'!$P234)/(L234+J234)/12,0))</f>
        <v/>
      </c>
      <c r="U234" s="94" t="str">
        <f>IF(K234=0,"",ROUND(('VZOR VYPLNĚNÍ'!$N234+'VZOR VYPLNĚNÍ'!$Q234)/'VZOR VYPLNĚNÍ'!$K234,0))</f>
        <v/>
      </c>
      <c r="V234" s="85"/>
    </row>
    <row r="235" spans="1:22" s="114" customFormat="1" ht="27.75" customHeight="1">
      <c r="A235" s="236"/>
      <c r="B235" s="237"/>
      <c r="C235" s="238"/>
      <c r="D235" s="70" t="str">
        <f>IFERROR(VLOOKUP(C235,NM06!$A$2:$B$176,2,0),"")</f>
        <v/>
      </c>
      <c r="E235" s="239"/>
      <c r="F235" s="70" t="str">
        <f>IFERROR(VLOOKUP('VZOR VYPLNĚNÍ'!$E235,'Číselník nástrojů'!$A$2:$D$569,4,0),"")</f>
        <v/>
      </c>
      <c r="G235" s="90"/>
      <c r="H235" s="240"/>
      <c r="I235" s="256"/>
      <c r="J235" s="242"/>
      <c r="K235" s="242"/>
      <c r="L235" s="243"/>
      <c r="M235" s="250"/>
      <c r="N235" s="251"/>
      <c r="O235" s="252"/>
      <c r="P235" s="253"/>
      <c r="Q235" s="254"/>
      <c r="R235" s="255"/>
      <c r="S235" s="92" t="str">
        <f>IFERROR(('VZOR VYPLNĚNÍ'!$O235+'VZOR VYPLNĚNÍ'!$R235)/'VZOR VYPLNĚNÍ'!$I235,"")</f>
        <v/>
      </c>
      <c r="T235" s="93" t="str">
        <f>IF(J235+L235=0,"",ROUND((M235+'VZOR VYPLNĚNÍ'!$P235)/(L235+J235)/12,0))</f>
        <v/>
      </c>
      <c r="U235" s="94" t="str">
        <f>IF(K235=0,"",ROUND(('VZOR VYPLNĚNÍ'!$N235+'VZOR VYPLNĚNÍ'!$Q235)/'VZOR VYPLNĚNÍ'!$K235,0))</f>
        <v/>
      </c>
      <c r="V235" s="85"/>
    </row>
    <row r="236" spans="1:22" s="114" customFormat="1" ht="27.75" customHeight="1">
      <c r="A236" s="236"/>
      <c r="B236" s="237"/>
      <c r="C236" s="238"/>
      <c r="D236" s="70" t="str">
        <f>IFERROR(VLOOKUP(C236,NM06!$A$2:$B$176,2,0),"")</f>
        <v/>
      </c>
      <c r="E236" s="239"/>
      <c r="F236" s="70" t="str">
        <f>IFERROR(VLOOKUP('VZOR VYPLNĚNÍ'!$E236,'Číselník nástrojů'!$A$2:$D$569,4,0),"")</f>
        <v/>
      </c>
      <c r="G236" s="90"/>
      <c r="H236" s="240"/>
      <c r="I236" s="256"/>
      <c r="J236" s="242"/>
      <c r="K236" s="242"/>
      <c r="L236" s="243"/>
      <c r="M236" s="250"/>
      <c r="N236" s="251"/>
      <c r="O236" s="252"/>
      <c r="P236" s="253"/>
      <c r="Q236" s="254"/>
      <c r="R236" s="255"/>
      <c r="S236" s="92" t="str">
        <f>IFERROR(('VZOR VYPLNĚNÍ'!$O236+'VZOR VYPLNĚNÍ'!$R236)/'VZOR VYPLNĚNÍ'!$I236,"")</f>
        <v/>
      </c>
      <c r="T236" s="93" t="str">
        <f>IF(J236+L236=0,"",ROUND((M236+'VZOR VYPLNĚNÍ'!$P236)/(L236+J236)/12,0))</f>
        <v/>
      </c>
      <c r="U236" s="94" t="str">
        <f>IF(K236=0,"",ROUND(('VZOR VYPLNĚNÍ'!$N236+'VZOR VYPLNĚNÍ'!$Q236)/'VZOR VYPLNĚNÍ'!$K236,0))</f>
        <v/>
      </c>
      <c r="V236" s="85"/>
    </row>
    <row r="237" spans="1:22" s="114" customFormat="1" ht="27.75" customHeight="1">
      <c r="A237" s="236"/>
      <c r="B237" s="237"/>
      <c r="C237" s="238"/>
      <c r="D237" s="70" t="str">
        <f>IFERROR(VLOOKUP(C237,NM06!$A$2:$B$176,2,0),"")</f>
        <v/>
      </c>
      <c r="E237" s="239"/>
      <c r="F237" s="70" t="str">
        <f>IFERROR(VLOOKUP('VZOR VYPLNĚNÍ'!$E237,'Číselník nástrojů'!$A$2:$D$569,4,0),"")</f>
        <v/>
      </c>
      <c r="G237" s="90"/>
      <c r="H237" s="240"/>
      <c r="I237" s="256"/>
      <c r="J237" s="242"/>
      <c r="K237" s="242"/>
      <c r="L237" s="243"/>
      <c r="M237" s="250"/>
      <c r="N237" s="251"/>
      <c r="O237" s="252"/>
      <c r="P237" s="253"/>
      <c r="Q237" s="254"/>
      <c r="R237" s="255"/>
      <c r="S237" s="92" t="str">
        <f>IFERROR(('VZOR VYPLNĚNÍ'!$O237+'VZOR VYPLNĚNÍ'!$R237)/'VZOR VYPLNĚNÍ'!$I237,"")</f>
        <v/>
      </c>
      <c r="T237" s="93" t="str">
        <f>IF(J237+L237=0,"",ROUND((M237+'VZOR VYPLNĚNÍ'!$P237)/(L237+J237)/12,0))</f>
        <v/>
      </c>
      <c r="U237" s="94" t="str">
        <f>IF(K237=0,"",ROUND(('VZOR VYPLNĚNÍ'!$N237+'VZOR VYPLNĚNÍ'!$Q237)/'VZOR VYPLNĚNÍ'!$K237,0))</f>
        <v/>
      </c>
      <c r="V237" s="85"/>
    </row>
    <row r="238" spans="1:22" s="114" customFormat="1" ht="27.75" customHeight="1">
      <c r="A238" s="236"/>
      <c r="B238" s="237"/>
      <c r="C238" s="238"/>
      <c r="D238" s="70" t="str">
        <f>IFERROR(VLOOKUP(C238,NM06!$A$2:$B$176,2,0),"")</f>
        <v/>
      </c>
      <c r="E238" s="239"/>
      <c r="F238" s="70" t="str">
        <f>IFERROR(VLOOKUP('VZOR VYPLNĚNÍ'!$E238,'Číselník nástrojů'!$A$2:$D$569,4,0),"")</f>
        <v/>
      </c>
      <c r="G238" s="90"/>
      <c r="H238" s="240"/>
      <c r="I238" s="256"/>
      <c r="J238" s="242"/>
      <c r="K238" s="242"/>
      <c r="L238" s="243"/>
      <c r="M238" s="250"/>
      <c r="N238" s="251"/>
      <c r="O238" s="252"/>
      <c r="P238" s="253"/>
      <c r="Q238" s="254"/>
      <c r="R238" s="255"/>
      <c r="S238" s="92" t="str">
        <f>IFERROR(('VZOR VYPLNĚNÍ'!$O238+'VZOR VYPLNĚNÍ'!$R238)/'VZOR VYPLNĚNÍ'!$I238,"")</f>
        <v/>
      </c>
      <c r="T238" s="93" t="str">
        <f>IF(J238+L238=0,"",ROUND((M238+'VZOR VYPLNĚNÍ'!$P238)/(L238+J238)/12,0))</f>
        <v/>
      </c>
      <c r="U238" s="94" t="str">
        <f>IF(K238=0,"",ROUND(('VZOR VYPLNĚNÍ'!$N238+'VZOR VYPLNĚNÍ'!$Q238)/'VZOR VYPLNĚNÍ'!$K238,0))</f>
        <v/>
      </c>
      <c r="V238" s="85"/>
    </row>
    <row r="239" spans="1:22" s="114" customFormat="1" ht="27.75" customHeight="1">
      <c r="A239" s="236"/>
      <c r="B239" s="237"/>
      <c r="C239" s="238"/>
      <c r="D239" s="70" t="str">
        <f>IFERROR(VLOOKUP(C239,NM06!$A$2:$B$176,2,0),"")</f>
        <v/>
      </c>
      <c r="E239" s="239"/>
      <c r="F239" s="70" t="str">
        <f>IFERROR(VLOOKUP('VZOR VYPLNĚNÍ'!$E239,'Číselník nástrojů'!$A$2:$D$569,4,0),"")</f>
        <v/>
      </c>
      <c r="G239" s="90"/>
      <c r="H239" s="240"/>
      <c r="I239" s="256"/>
      <c r="J239" s="242"/>
      <c r="K239" s="242"/>
      <c r="L239" s="243"/>
      <c r="M239" s="250"/>
      <c r="N239" s="251"/>
      <c r="O239" s="252"/>
      <c r="P239" s="253"/>
      <c r="Q239" s="254"/>
      <c r="R239" s="255"/>
      <c r="S239" s="92" t="str">
        <f>IFERROR(('VZOR VYPLNĚNÍ'!$O239+'VZOR VYPLNĚNÍ'!$R239)/'VZOR VYPLNĚNÍ'!$I239,"")</f>
        <v/>
      </c>
      <c r="T239" s="93" t="str">
        <f>IF(J239+L239=0,"",ROUND((M239+'VZOR VYPLNĚNÍ'!$P239)/(L239+J239)/12,0))</f>
        <v/>
      </c>
      <c r="U239" s="94" t="str">
        <f>IF(K239=0,"",ROUND(('VZOR VYPLNĚNÍ'!$N239+'VZOR VYPLNĚNÍ'!$Q239)/'VZOR VYPLNĚNÍ'!$K239,0))</f>
        <v/>
      </c>
      <c r="V239" s="85"/>
    </row>
    <row r="240" spans="1:22" s="114" customFormat="1" ht="27.75" customHeight="1">
      <c r="A240" s="236"/>
      <c r="B240" s="237"/>
      <c r="C240" s="238"/>
      <c r="D240" s="70" t="str">
        <f>IFERROR(VLOOKUP(C240,NM06!$A$2:$B$176,2,0),"")</f>
        <v/>
      </c>
      <c r="E240" s="239"/>
      <c r="F240" s="70" t="str">
        <f>IFERROR(VLOOKUP('VZOR VYPLNĚNÍ'!$E240,'Číselník nástrojů'!$A$2:$D$569,4,0),"")</f>
        <v/>
      </c>
      <c r="G240" s="90"/>
      <c r="H240" s="240"/>
      <c r="I240" s="256"/>
      <c r="J240" s="242"/>
      <c r="K240" s="242"/>
      <c r="L240" s="243"/>
      <c r="M240" s="250"/>
      <c r="N240" s="251"/>
      <c r="O240" s="252"/>
      <c r="P240" s="253"/>
      <c r="Q240" s="254"/>
      <c r="R240" s="255"/>
      <c r="S240" s="92" t="str">
        <f>IFERROR(('VZOR VYPLNĚNÍ'!$O240+'VZOR VYPLNĚNÍ'!$R240)/'VZOR VYPLNĚNÍ'!$I240,"")</f>
        <v/>
      </c>
      <c r="T240" s="93" t="str">
        <f>IF(J240+L240=0,"",ROUND((M240+'VZOR VYPLNĚNÍ'!$P240)/(L240+J240)/12,0))</f>
        <v/>
      </c>
      <c r="U240" s="94" t="str">
        <f>IF(K240=0,"",ROUND(('VZOR VYPLNĚNÍ'!$N240+'VZOR VYPLNĚNÍ'!$Q240)/'VZOR VYPLNĚNÍ'!$K240,0))</f>
        <v/>
      </c>
      <c r="V240" s="85"/>
    </row>
    <row r="241" spans="1:22" s="114" customFormat="1" ht="27.75" customHeight="1">
      <c r="A241" s="236"/>
      <c r="B241" s="237"/>
      <c r="C241" s="238"/>
      <c r="D241" s="70" t="str">
        <f>IFERROR(VLOOKUP(C241,NM06!$A$2:$B$176,2,0),"")</f>
        <v/>
      </c>
      <c r="E241" s="239"/>
      <c r="F241" s="70" t="str">
        <f>IFERROR(VLOOKUP('VZOR VYPLNĚNÍ'!$E241,'Číselník nástrojů'!$A$2:$D$569,4,0),"")</f>
        <v/>
      </c>
      <c r="G241" s="90"/>
      <c r="H241" s="240"/>
      <c r="I241" s="256"/>
      <c r="J241" s="242"/>
      <c r="K241" s="242"/>
      <c r="L241" s="243"/>
      <c r="M241" s="250"/>
      <c r="N241" s="251"/>
      <c r="O241" s="252"/>
      <c r="P241" s="253"/>
      <c r="Q241" s="254"/>
      <c r="R241" s="255"/>
      <c r="S241" s="92" t="str">
        <f>IFERROR(('VZOR VYPLNĚNÍ'!$O241+'VZOR VYPLNĚNÍ'!$R241)/'VZOR VYPLNĚNÍ'!$I241,"")</f>
        <v/>
      </c>
      <c r="T241" s="93" t="str">
        <f>IF(J241+L241=0,"",ROUND((M241+'VZOR VYPLNĚNÍ'!$P241)/(L241+J241)/12,0))</f>
        <v/>
      </c>
      <c r="U241" s="94" t="str">
        <f>IF(K241=0,"",ROUND(('VZOR VYPLNĚNÍ'!$N241+'VZOR VYPLNĚNÍ'!$Q241)/'VZOR VYPLNĚNÍ'!$K241,0))</f>
        <v/>
      </c>
      <c r="V241" s="85"/>
    </row>
    <row r="242" spans="1:22" s="114" customFormat="1" ht="27.75" customHeight="1">
      <c r="A242" s="236"/>
      <c r="B242" s="237"/>
      <c r="C242" s="238"/>
      <c r="D242" s="70" t="str">
        <f>IFERROR(VLOOKUP(C242,NM06!$A$2:$B$176,2,0),"")</f>
        <v/>
      </c>
      <c r="E242" s="239"/>
      <c r="F242" s="70" t="str">
        <f>IFERROR(VLOOKUP('VZOR VYPLNĚNÍ'!$E242,'Číselník nástrojů'!$A$2:$D$569,4,0),"")</f>
        <v/>
      </c>
      <c r="G242" s="90"/>
      <c r="H242" s="240"/>
      <c r="I242" s="256"/>
      <c r="J242" s="242"/>
      <c r="K242" s="242"/>
      <c r="L242" s="243"/>
      <c r="M242" s="250"/>
      <c r="N242" s="251"/>
      <c r="O242" s="252"/>
      <c r="P242" s="253"/>
      <c r="Q242" s="254"/>
      <c r="R242" s="255"/>
      <c r="S242" s="92" t="str">
        <f>IFERROR(('VZOR VYPLNĚNÍ'!$O242+'VZOR VYPLNĚNÍ'!$R242)/'VZOR VYPLNĚNÍ'!$I242,"")</f>
        <v/>
      </c>
      <c r="T242" s="93" t="str">
        <f>IF(J242+L242=0,"",ROUND((M242+'VZOR VYPLNĚNÍ'!$P242)/(L242+J242)/12,0))</f>
        <v/>
      </c>
      <c r="U242" s="94" t="str">
        <f>IF(K242=0,"",ROUND(('VZOR VYPLNĚNÍ'!$N242+'VZOR VYPLNĚNÍ'!$Q242)/'VZOR VYPLNĚNÍ'!$K242,0))</f>
        <v/>
      </c>
      <c r="V242" s="85"/>
    </row>
    <row r="243" spans="1:22" s="114" customFormat="1" ht="27.75" customHeight="1">
      <c r="A243" s="236"/>
      <c r="B243" s="237"/>
      <c r="C243" s="238"/>
      <c r="D243" s="70" t="str">
        <f>IFERROR(VLOOKUP(C243,NM06!$A$2:$B$176,2,0),"")</f>
        <v/>
      </c>
      <c r="E243" s="239"/>
      <c r="F243" s="70" t="str">
        <f>IFERROR(VLOOKUP('VZOR VYPLNĚNÍ'!$E243,'Číselník nástrojů'!$A$2:$D$569,4,0),"")</f>
        <v/>
      </c>
      <c r="G243" s="90"/>
      <c r="H243" s="240"/>
      <c r="I243" s="256"/>
      <c r="J243" s="242"/>
      <c r="K243" s="242"/>
      <c r="L243" s="243"/>
      <c r="M243" s="250"/>
      <c r="N243" s="251"/>
      <c r="O243" s="252"/>
      <c r="P243" s="253"/>
      <c r="Q243" s="254"/>
      <c r="R243" s="255"/>
      <c r="S243" s="92" t="str">
        <f>IFERROR(('VZOR VYPLNĚNÍ'!$O243+'VZOR VYPLNĚNÍ'!$R243)/'VZOR VYPLNĚNÍ'!$I243,"")</f>
        <v/>
      </c>
      <c r="T243" s="93" t="str">
        <f>IF(J243+L243=0,"",ROUND((M243+'VZOR VYPLNĚNÍ'!$P243)/(L243+J243)/12,0))</f>
        <v/>
      </c>
      <c r="U243" s="94" t="str">
        <f>IF(K243=0,"",ROUND(('VZOR VYPLNĚNÍ'!$N243+'VZOR VYPLNĚNÍ'!$Q243)/'VZOR VYPLNĚNÍ'!$K243,0))</f>
        <v/>
      </c>
      <c r="V243" s="85"/>
    </row>
    <row r="244" spans="1:22" s="114" customFormat="1" ht="27.75" customHeight="1">
      <c r="A244" s="236"/>
      <c r="B244" s="237"/>
      <c r="C244" s="238"/>
      <c r="D244" s="70" t="str">
        <f>IFERROR(VLOOKUP(C244,NM06!$A$2:$B$176,2,0),"")</f>
        <v/>
      </c>
      <c r="E244" s="239"/>
      <c r="F244" s="70" t="str">
        <f>IFERROR(VLOOKUP('VZOR VYPLNĚNÍ'!$E244,'Číselník nástrojů'!$A$2:$D$569,4,0),"")</f>
        <v/>
      </c>
      <c r="G244" s="90"/>
      <c r="H244" s="240"/>
      <c r="I244" s="256"/>
      <c r="J244" s="242"/>
      <c r="K244" s="242"/>
      <c r="L244" s="243"/>
      <c r="M244" s="250"/>
      <c r="N244" s="251"/>
      <c r="O244" s="252"/>
      <c r="P244" s="253"/>
      <c r="Q244" s="254"/>
      <c r="R244" s="255"/>
      <c r="S244" s="92" t="str">
        <f>IFERROR(('VZOR VYPLNĚNÍ'!$O244+'VZOR VYPLNĚNÍ'!$R244)/'VZOR VYPLNĚNÍ'!$I244,"")</f>
        <v/>
      </c>
      <c r="T244" s="93" t="str">
        <f>IF(J244+L244=0,"",ROUND((M244+'VZOR VYPLNĚNÍ'!$P244)/(L244+J244)/12,0))</f>
        <v/>
      </c>
      <c r="U244" s="94" t="str">
        <f>IF(K244=0,"",ROUND(('VZOR VYPLNĚNÍ'!$N244+'VZOR VYPLNĚNÍ'!$Q244)/'VZOR VYPLNĚNÍ'!$K244,0))</f>
        <v/>
      </c>
      <c r="V244" s="85"/>
    </row>
    <row r="245" spans="1:22" s="114" customFormat="1" ht="27.75" customHeight="1">
      <c r="A245" s="236"/>
      <c r="B245" s="237"/>
      <c r="C245" s="238"/>
      <c r="D245" s="70" t="str">
        <f>IFERROR(VLOOKUP(C245,NM06!$A$2:$B$176,2,0),"")</f>
        <v/>
      </c>
      <c r="E245" s="239"/>
      <c r="F245" s="70" t="str">
        <f>IFERROR(VLOOKUP('VZOR VYPLNĚNÍ'!$E245,'Číselník nástrojů'!$A$2:$D$569,4,0),"")</f>
        <v/>
      </c>
      <c r="G245" s="90"/>
      <c r="H245" s="240"/>
      <c r="I245" s="256"/>
      <c r="J245" s="242"/>
      <c r="K245" s="242"/>
      <c r="L245" s="243"/>
      <c r="M245" s="250"/>
      <c r="N245" s="251"/>
      <c r="O245" s="252"/>
      <c r="P245" s="253"/>
      <c r="Q245" s="254"/>
      <c r="R245" s="255"/>
      <c r="S245" s="92" t="str">
        <f>IFERROR(('VZOR VYPLNĚNÍ'!$O245+'VZOR VYPLNĚNÍ'!$R245)/'VZOR VYPLNĚNÍ'!$I245,"")</f>
        <v/>
      </c>
      <c r="T245" s="93" t="str">
        <f>IF(J245+L245=0,"",ROUND((M245+'VZOR VYPLNĚNÍ'!$P245)/(L245+J245)/12,0))</f>
        <v/>
      </c>
      <c r="U245" s="94" t="str">
        <f>IF(K245=0,"",ROUND(('VZOR VYPLNĚNÍ'!$N245+'VZOR VYPLNĚNÍ'!$Q245)/'VZOR VYPLNĚNÍ'!$K245,0))</f>
        <v/>
      </c>
      <c r="V245" s="85"/>
    </row>
    <row r="246" spans="1:22" s="114" customFormat="1" ht="27.75" customHeight="1">
      <c r="A246" s="236"/>
      <c r="B246" s="237"/>
      <c r="C246" s="238"/>
      <c r="D246" s="70" t="str">
        <f>IFERROR(VLOOKUP(C246,NM06!$A$2:$B$176,2,0),"")</f>
        <v/>
      </c>
      <c r="E246" s="239"/>
      <c r="F246" s="70" t="str">
        <f>IFERROR(VLOOKUP('VZOR VYPLNĚNÍ'!$E246,'Číselník nástrojů'!$A$2:$D$569,4,0),"")</f>
        <v/>
      </c>
      <c r="G246" s="90"/>
      <c r="H246" s="240"/>
      <c r="I246" s="256"/>
      <c r="J246" s="242"/>
      <c r="K246" s="242"/>
      <c r="L246" s="243"/>
      <c r="M246" s="250"/>
      <c r="N246" s="251"/>
      <c r="O246" s="252"/>
      <c r="P246" s="253"/>
      <c r="Q246" s="254"/>
      <c r="R246" s="255"/>
      <c r="S246" s="92" t="str">
        <f>IFERROR(('VZOR VYPLNĚNÍ'!$O246+'VZOR VYPLNĚNÍ'!$R246)/'VZOR VYPLNĚNÍ'!$I246,"")</f>
        <v/>
      </c>
      <c r="T246" s="93" t="str">
        <f>IF(J246+L246=0,"",ROUND((M246+'VZOR VYPLNĚNÍ'!$P246)/(L246+J246)/12,0))</f>
        <v/>
      </c>
      <c r="U246" s="94" t="str">
        <f>IF(K246=0,"",ROUND(('VZOR VYPLNĚNÍ'!$N246+'VZOR VYPLNĚNÍ'!$Q246)/'VZOR VYPLNĚNÍ'!$K246,0))</f>
        <v/>
      </c>
      <c r="V246" s="85"/>
    </row>
    <row r="247" spans="1:22" s="114" customFormat="1" ht="27.75" customHeight="1">
      <c r="A247" s="236"/>
      <c r="B247" s="237"/>
      <c r="C247" s="238"/>
      <c r="D247" s="70" t="str">
        <f>IFERROR(VLOOKUP(C247,NM06!$A$2:$B$176,2,0),"")</f>
        <v/>
      </c>
      <c r="E247" s="239"/>
      <c r="F247" s="70" t="str">
        <f>IFERROR(VLOOKUP('VZOR VYPLNĚNÍ'!$E247,'Číselník nástrojů'!$A$2:$D$569,4,0),"")</f>
        <v/>
      </c>
      <c r="G247" s="90"/>
      <c r="H247" s="240"/>
      <c r="I247" s="256"/>
      <c r="J247" s="242"/>
      <c r="K247" s="242"/>
      <c r="L247" s="243"/>
      <c r="M247" s="250"/>
      <c r="N247" s="251"/>
      <c r="O247" s="252"/>
      <c r="P247" s="253"/>
      <c r="Q247" s="254"/>
      <c r="R247" s="255"/>
      <c r="S247" s="92" t="str">
        <f>IFERROR(('VZOR VYPLNĚNÍ'!$O247+'VZOR VYPLNĚNÍ'!$R247)/'VZOR VYPLNĚNÍ'!$I247,"")</f>
        <v/>
      </c>
      <c r="T247" s="93" t="str">
        <f>IF(J247+L247=0,"",ROUND((M247+'VZOR VYPLNĚNÍ'!$P247)/(L247+J247)/12,0))</f>
        <v/>
      </c>
      <c r="U247" s="94" t="str">
        <f>IF(K247=0,"",ROUND(('VZOR VYPLNĚNÍ'!$N247+'VZOR VYPLNĚNÍ'!$Q247)/'VZOR VYPLNĚNÍ'!$K247,0))</f>
        <v/>
      </c>
      <c r="V247" s="85"/>
    </row>
    <row r="248" spans="1:22" s="114" customFormat="1" ht="27.75" customHeight="1">
      <c r="A248" s="236"/>
      <c r="B248" s="237"/>
      <c r="C248" s="238"/>
      <c r="D248" s="70" t="str">
        <f>IFERROR(VLOOKUP(C248,NM06!$A$2:$B$176,2,0),"")</f>
        <v/>
      </c>
      <c r="E248" s="239"/>
      <c r="F248" s="70" t="str">
        <f>IFERROR(VLOOKUP('VZOR VYPLNĚNÍ'!$E248,'Číselník nástrojů'!$A$2:$D$569,4,0),"")</f>
        <v/>
      </c>
      <c r="G248" s="90"/>
      <c r="H248" s="240"/>
      <c r="I248" s="256"/>
      <c r="J248" s="242"/>
      <c r="K248" s="242"/>
      <c r="L248" s="243"/>
      <c r="M248" s="250"/>
      <c r="N248" s="251"/>
      <c r="O248" s="252"/>
      <c r="P248" s="253"/>
      <c r="Q248" s="254"/>
      <c r="R248" s="255"/>
      <c r="S248" s="92" t="str">
        <f>IFERROR(('VZOR VYPLNĚNÍ'!$O248+'VZOR VYPLNĚNÍ'!$R248)/'VZOR VYPLNĚNÍ'!$I248,"")</f>
        <v/>
      </c>
      <c r="T248" s="93" t="str">
        <f>IF(J248+L248=0,"",ROUND((M248+'VZOR VYPLNĚNÍ'!$P248)/(L248+J248)/12,0))</f>
        <v/>
      </c>
      <c r="U248" s="94" t="str">
        <f>IF(K248=0,"",ROUND(('VZOR VYPLNĚNÍ'!$N248+'VZOR VYPLNĚNÍ'!$Q248)/'VZOR VYPLNĚNÍ'!$K248,0))</f>
        <v/>
      </c>
      <c r="V248" s="85"/>
    </row>
    <row r="249" spans="1:22" s="114" customFormat="1" ht="27.75" customHeight="1">
      <c r="A249" s="236"/>
      <c r="B249" s="237"/>
      <c r="C249" s="238"/>
      <c r="D249" s="70" t="str">
        <f>IFERROR(VLOOKUP(C249,NM06!$A$2:$B$176,2,0),"")</f>
        <v/>
      </c>
      <c r="E249" s="239"/>
      <c r="F249" s="70" t="str">
        <f>IFERROR(VLOOKUP('VZOR VYPLNĚNÍ'!$E249,'Číselník nástrojů'!$A$2:$D$569,4,0),"")</f>
        <v/>
      </c>
      <c r="G249" s="90"/>
      <c r="H249" s="240"/>
      <c r="I249" s="256"/>
      <c r="J249" s="242"/>
      <c r="K249" s="242"/>
      <c r="L249" s="243"/>
      <c r="M249" s="250"/>
      <c r="N249" s="251"/>
      <c r="O249" s="252"/>
      <c r="P249" s="253"/>
      <c r="Q249" s="254"/>
      <c r="R249" s="255"/>
      <c r="S249" s="92" t="str">
        <f>IFERROR(('VZOR VYPLNĚNÍ'!$O249+'VZOR VYPLNĚNÍ'!$R249)/'VZOR VYPLNĚNÍ'!$I249,"")</f>
        <v/>
      </c>
      <c r="T249" s="93" t="str">
        <f>IF(J249+L249=0,"",ROUND((M249+'VZOR VYPLNĚNÍ'!$P249)/(L249+J249)/12,0))</f>
        <v/>
      </c>
      <c r="U249" s="94" t="str">
        <f>IF(K249=0,"",ROUND(('VZOR VYPLNĚNÍ'!$N249+'VZOR VYPLNĚNÍ'!$Q249)/'VZOR VYPLNĚNÍ'!$K249,0))</f>
        <v/>
      </c>
      <c r="V249" s="85"/>
    </row>
    <row r="250" spans="1:22" s="114" customFormat="1" ht="27.75" customHeight="1">
      <c r="A250" s="236"/>
      <c r="B250" s="237"/>
      <c r="C250" s="238"/>
      <c r="D250" s="70" t="str">
        <f>IFERROR(VLOOKUP(C250,NM06!$A$2:$B$176,2,0),"")</f>
        <v/>
      </c>
      <c r="E250" s="239"/>
      <c r="F250" s="70" t="str">
        <f>IFERROR(VLOOKUP('VZOR VYPLNĚNÍ'!$E250,'Číselník nástrojů'!$A$2:$D$569,4,0),"")</f>
        <v/>
      </c>
      <c r="G250" s="90"/>
      <c r="H250" s="240"/>
      <c r="I250" s="256"/>
      <c r="J250" s="242"/>
      <c r="K250" s="242"/>
      <c r="L250" s="243"/>
      <c r="M250" s="250"/>
      <c r="N250" s="251"/>
      <c r="O250" s="252"/>
      <c r="P250" s="253"/>
      <c r="Q250" s="254"/>
      <c r="R250" s="255"/>
      <c r="S250" s="92" t="str">
        <f>IFERROR(('VZOR VYPLNĚNÍ'!$O250+'VZOR VYPLNĚNÍ'!$R250)/'VZOR VYPLNĚNÍ'!$I250,"")</f>
        <v/>
      </c>
      <c r="T250" s="93" t="str">
        <f>IF(J250+L250=0,"",ROUND((M250+'VZOR VYPLNĚNÍ'!$P250)/(L250+J250)/12,0))</f>
        <v/>
      </c>
      <c r="U250" s="94" t="str">
        <f>IF(K250=0,"",ROUND(('VZOR VYPLNĚNÍ'!$N250+'VZOR VYPLNĚNÍ'!$Q250)/'VZOR VYPLNĚNÍ'!$K250,0))</f>
        <v/>
      </c>
      <c r="V250" s="85"/>
    </row>
    <row r="251" spans="1:22" s="114" customFormat="1" ht="27.75" customHeight="1">
      <c r="A251" s="236"/>
      <c r="B251" s="237"/>
      <c r="C251" s="238"/>
      <c r="D251" s="70" t="str">
        <f>IFERROR(VLOOKUP(C251,NM06!$A$2:$B$176,2,0),"")</f>
        <v/>
      </c>
      <c r="E251" s="239"/>
      <c r="F251" s="70" t="str">
        <f>IFERROR(VLOOKUP('VZOR VYPLNĚNÍ'!$E251,'Číselník nástrojů'!$A$2:$D$569,4,0),"")</f>
        <v/>
      </c>
      <c r="G251" s="90"/>
      <c r="H251" s="240"/>
      <c r="I251" s="256"/>
      <c r="J251" s="242"/>
      <c r="K251" s="242"/>
      <c r="L251" s="243"/>
      <c r="M251" s="250"/>
      <c r="N251" s="251"/>
      <c r="O251" s="252"/>
      <c r="P251" s="253"/>
      <c r="Q251" s="254"/>
      <c r="R251" s="255"/>
      <c r="S251" s="92" t="str">
        <f>IFERROR(('VZOR VYPLNĚNÍ'!$O251+'VZOR VYPLNĚNÍ'!$R251)/'VZOR VYPLNĚNÍ'!$I251,"")</f>
        <v/>
      </c>
      <c r="T251" s="93" t="str">
        <f>IF(J251+L251=0,"",ROUND((M251+'VZOR VYPLNĚNÍ'!$P251)/(L251+J251)/12,0))</f>
        <v/>
      </c>
      <c r="U251" s="94" t="str">
        <f>IF(K251=0,"",ROUND(('VZOR VYPLNĚNÍ'!$N251+'VZOR VYPLNĚNÍ'!$Q251)/'VZOR VYPLNĚNÍ'!$K251,0))</f>
        <v/>
      </c>
      <c r="V251" s="85"/>
    </row>
    <row r="252" spans="1:22" s="114" customFormat="1" ht="27.75" customHeight="1">
      <c r="A252" s="236"/>
      <c r="B252" s="237"/>
      <c r="C252" s="238"/>
      <c r="D252" s="70" t="str">
        <f>IFERROR(VLOOKUP(C252,NM06!$A$2:$B$176,2,0),"")</f>
        <v/>
      </c>
      <c r="E252" s="239"/>
      <c r="F252" s="70" t="str">
        <f>IFERROR(VLOOKUP('VZOR VYPLNĚNÍ'!$E252,'Číselník nástrojů'!$A$2:$D$569,4,0),"")</f>
        <v/>
      </c>
      <c r="G252" s="90"/>
      <c r="H252" s="240"/>
      <c r="I252" s="256"/>
      <c r="J252" s="242"/>
      <c r="K252" s="242"/>
      <c r="L252" s="243"/>
      <c r="M252" s="250"/>
      <c r="N252" s="251"/>
      <c r="O252" s="252"/>
      <c r="P252" s="253"/>
      <c r="Q252" s="254"/>
      <c r="R252" s="255"/>
      <c r="S252" s="92" t="str">
        <f>IFERROR(('VZOR VYPLNĚNÍ'!$O252+'VZOR VYPLNĚNÍ'!$R252)/'VZOR VYPLNĚNÍ'!$I252,"")</f>
        <v/>
      </c>
      <c r="T252" s="93" t="str">
        <f>IF(J252+L252=0,"",ROUND((M252+'VZOR VYPLNĚNÍ'!$P252)/(L252+J252)/12,0))</f>
        <v/>
      </c>
      <c r="U252" s="94" t="str">
        <f>IF(K252=0,"",ROUND(('VZOR VYPLNĚNÍ'!$N252+'VZOR VYPLNĚNÍ'!$Q252)/'VZOR VYPLNĚNÍ'!$K252,0))</f>
        <v/>
      </c>
      <c r="V252" s="85"/>
    </row>
    <row r="253" spans="1:22" s="114" customFormat="1" ht="27.75" customHeight="1">
      <c r="A253" s="236"/>
      <c r="B253" s="237"/>
      <c r="C253" s="238"/>
      <c r="D253" s="70" t="str">
        <f>IFERROR(VLOOKUP(C253,NM06!$A$2:$B$176,2,0),"")</f>
        <v/>
      </c>
      <c r="E253" s="239"/>
      <c r="F253" s="70" t="str">
        <f>IFERROR(VLOOKUP('VZOR VYPLNĚNÍ'!$E253,'Číselník nástrojů'!$A$2:$D$569,4,0),"")</f>
        <v/>
      </c>
      <c r="G253" s="90"/>
      <c r="H253" s="240"/>
      <c r="I253" s="256"/>
      <c r="J253" s="242"/>
      <c r="K253" s="242"/>
      <c r="L253" s="243"/>
      <c r="M253" s="250"/>
      <c r="N253" s="251"/>
      <c r="O253" s="252"/>
      <c r="P253" s="253"/>
      <c r="Q253" s="254"/>
      <c r="R253" s="255"/>
      <c r="S253" s="92" t="str">
        <f>IFERROR(('VZOR VYPLNĚNÍ'!$O253+'VZOR VYPLNĚNÍ'!$R253)/'VZOR VYPLNĚNÍ'!$I253,"")</f>
        <v/>
      </c>
      <c r="T253" s="93" t="str">
        <f>IF(J253+L253=0,"",ROUND((M253+'VZOR VYPLNĚNÍ'!$P253)/(L253+J253)/12,0))</f>
        <v/>
      </c>
      <c r="U253" s="94" t="str">
        <f>IF(K253=0,"",ROUND(('VZOR VYPLNĚNÍ'!$N253+'VZOR VYPLNĚNÍ'!$Q253)/'VZOR VYPLNĚNÍ'!$K253,0))</f>
        <v/>
      </c>
      <c r="V253" s="85"/>
    </row>
    <row r="254" spans="1:22" s="114" customFormat="1" ht="27.75" customHeight="1">
      <c r="A254" s="236"/>
      <c r="B254" s="237"/>
      <c r="C254" s="238"/>
      <c r="D254" s="70" t="str">
        <f>IFERROR(VLOOKUP(C254,NM06!$A$2:$B$176,2,0),"")</f>
        <v/>
      </c>
      <c r="E254" s="239"/>
      <c r="F254" s="70" t="str">
        <f>IFERROR(VLOOKUP('VZOR VYPLNĚNÍ'!$E254,'Číselník nástrojů'!$A$2:$D$569,4,0),"")</f>
        <v/>
      </c>
      <c r="G254" s="90"/>
      <c r="H254" s="240"/>
      <c r="I254" s="256"/>
      <c r="J254" s="242"/>
      <c r="K254" s="242"/>
      <c r="L254" s="243"/>
      <c r="M254" s="250"/>
      <c r="N254" s="251"/>
      <c r="O254" s="252"/>
      <c r="P254" s="253"/>
      <c r="Q254" s="254"/>
      <c r="R254" s="255"/>
      <c r="S254" s="92" t="str">
        <f>IFERROR(('VZOR VYPLNĚNÍ'!$O254+'VZOR VYPLNĚNÍ'!$R254)/'VZOR VYPLNĚNÍ'!$I254,"")</f>
        <v/>
      </c>
      <c r="T254" s="93" t="str">
        <f>IF(J254+L254=0,"",ROUND((M254+'VZOR VYPLNĚNÍ'!$P254)/(L254+J254)/12,0))</f>
        <v/>
      </c>
      <c r="U254" s="94" t="str">
        <f>IF(K254=0,"",ROUND(('VZOR VYPLNĚNÍ'!$N254+'VZOR VYPLNĚNÍ'!$Q254)/'VZOR VYPLNĚNÍ'!$K254,0))</f>
        <v/>
      </c>
      <c r="V254" s="85"/>
    </row>
    <row r="255" spans="1:22" s="114" customFormat="1" ht="27.75" customHeight="1">
      <c r="A255" s="236"/>
      <c r="B255" s="237"/>
      <c r="C255" s="238"/>
      <c r="D255" s="70" t="str">
        <f>IFERROR(VLOOKUP(C255,NM06!$A$2:$B$176,2,0),"")</f>
        <v/>
      </c>
      <c r="E255" s="239"/>
      <c r="F255" s="70" t="str">
        <f>IFERROR(VLOOKUP('VZOR VYPLNĚNÍ'!$E255,'Číselník nástrojů'!$A$2:$D$569,4,0),"")</f>
        <v/>
      </c>
      <c r="G255" s="90"/>
      <c r="H255" s="240"/>
      <c r="I255" s="256"/>
      <c r="J255" s="242"/>
      <c r="K255" s="242"/>
      <c r="L255" s="243"/>
      <c r="M255" s="250"/>
      <c r="N255" s="251"/>
      <c r="O255" s="252"/>
      <c r="P255" s="253"/>
      <c r="Q255" s="254"/>
      <c r="R255" s="255"/>
      <c r="S255" s="92" t="str">
        <f>IFERROR(('VZOR VYPLNĚNÍ'!$O255+'VZOR VYPLNĚNÍ'!$R255)/'VZOR VYPLNĚNÍ'!$I255,"")</f>
        <v/>
      </c>
      <c r="T255" s="93" t="str">
        <f>IF(J255+L255=0,"",ROUND((M255+'VZOR VYPLNĚNÍ'!$P255)/(L255+J255)/12,0))</f>
        <v/>
      </c>
      <c r="U255" s="94" t="str">
        <f>IF(K255=0,"",ROUND(('VZOR VYPLNĚNÍ'!$N255+'VZOR VYPLNĚNÍ'!$Q255)/'VZOR VYPLNĚNÍ'!$K255,0))</f>
        <v/>
      </c>
      <c r="V255" s="85"/>
    </row>
    <row r="256" spans="1:22" s="114" customFormat="1" ht="27.75" customHeight="1">
      <c r="A256" s="236"/>
      <c r="B256" s="237"/>
      <c r="C256" s="238"/>
      <c r="D256" s="70" t="str">
        <f>IFERROR(VLOOKUP(C256,NM06!$A$2:$B$176,2,0),"")</f>
        <v/>
      </c>
      <c r="E256" s="239"/>
      <c r="F256" s="70" t="str">
        <f>IFERROR(VLOOKUP('VZOR VYPLNĚNÍ'!$E256,'Číselník nástrojů'!$A$2:$D$569,4,0),"")</f>
        <v/>
      </c>
      <c r="G256" s="90"/>
      <c r="H256" s="240"/>
      <c r="I256" s="256"/>
      <c r="J256" s="242"/>
      <c r="K256" s="242"/>
      <c r="L256" s="243"/>
      <c r="M256" s="250"/>
      <c r="N256" s="251"/>
      <c r="O256" s="252"/>
      <c r="P256" s="253"/>
      <c r="Q256" s="254"/>
      <c r="R256" s="255"/>
      <c r="S256" s="92" t="str">
        <f>IFERROR(('VZOR VYPLNĚNÍ'!$O256+'VZOR VYPLNĚNÍ'!$R256)/'VZOR VYPLNĚNÍ'!$I256,"")</f>
        <v/>
      </c>
      <c r="T256" s="93" t="str">
        <f>IF(J256+L256=0,"",ROUND((M256+'VZOR VYPLNĚNÍ'!$P256)/(L256+J256)/12,0))</f>
        <v/>
      </c>
      <c r="U256" s="94" t="str">
        <f>IF(K256=0,"",ROUND(('VZOR VYPLNĚNÍ'!$N256+'VZOR VYPLNĚNÍ'!$Q256)/'VZOR VYPLNĚNÍ'!$K256,0))</f>
        <v/>
      </c>
      <c r="V256" s="85"/>
    </row>
    <row r="257" spans="1:22" s="114" customFormat="1" ht="27.75" customHeight="1">
      <c r="A257" s="236"/>
      <c r="B257" s="237"/>
      <c r="C257" s="238"/>
      <c r="D257" s="70" t="str">
        <f>IFERROR(VLOOKUP(C257,NM06!$A$2:$B$176,2,0),"")</f>
        <v/>
      </c>
      <c r="E257" s="239"/>
      <c r="F257" s="70" t="str">
        <f>IFERROR(VLOOKUP('VZOR VYPLNĚNÍ'!$E257,'Číselník nástrojů'!$A$2:$D$569,4,0),"")</f>
        <v/>
      </c>
      <c r="G257" s="90"/>
      <c r="H257" s="240"/>
      <c r="I257" s="256"/>
      <c r="J257" s="242"/>
      <c r="K257" s="242"/>
      <c r="L257" s="243"/>
      <c r="M257" s="250"/>
      <c r="N257" s="251"/>
      <c r="O257" s="252"/>
      <c r="P257" s="253"/>
      <c r="Q257" s="254"/>
      <c r="R257" s="255"/>
      <c r="S257" s="92" t="str">
        <f>IFERROR(('VZOR VYPLNĚNÍ'!$O257+'VZOR VYPLNĚNÍ'!$R257)/'VZOR VYPLNĚNÍ'!$I257,"")</f>
        <v/>
      </c>
      <c r="T257" s="93" t="str">
        <f>IF(J257+L257=0,"",ROUND((M257+'VZOR VYPLNĚNÍ'!$P257)/(L257+J257)/12,0))</f>
        <v/>
      </c>
      <c r="U257" s="94" t="str">
        <f>IF(K257=0,"",ROUND(('VZOR VYPLNĚNÍ'!$N257+'VZOR VYPLNĚNÍ'!$Q257)/'VZOR VYPLNĚNÍ'!$K257,0))</f>
        <v/>
      </c>
      <c r="V257" s="85"/>
    </row>
    <row r="258" spans="1:22" s="114" customFormat="1" ht="27.75" customHeight="1">
      <c r="A258" s="236"/>
      <c r="B258" s="237"/>
      <c r="C258" s="238"/>
      <c r="D258" s="70" t="str">
        <f>IFERROR(VLOOKUP(C258,NM06!$A$2:$B$176,2,0),"")</f>
        <v/>
      </c>
      <c r="E258" s="239"/>
      <c r="F258" s="70" t="str">
        <f>IFERROR(VLOOKUP('VZOR VYPLNĚNÍ'!$E258,'Číselník nástrojů'!$A$2:$D$569,4,0),"")</f>
        <v/>
      </c>
      <c r="G258" s="90"/>
      <c r="H258" s="240"/>
      <c r="I258" s="256"/>
      <c r="J258" s="242"/>
      <c r="K258" s="242"/>
      <c r="L258" s="243"/>
      <c r="M258" s="250"/>
      <c r="N258" s="251"/>
      <c r="O258" s="252"/>
      <c r="P258" s="253"/>
      <c r="Q258" s="254"/>
      <c r="R258" s="255"/>
      <c r="S258" s="92" t="str">
        <f>IFERROR(('VZOR VYPLNĚNÍ'!$O258+'VZOR VYPLNĚNÍ'!$R258)/'VZOR VYPLNĚNÍ'!$I258,"")</f>
        <v/>
      </c>
      <c r="T258" s="93" t="str">
        <f>IF(J258+L258=0,"",ROUND((M258+'VZOR VYPLNĚNÍ'!$P258)/(L258+J258)/12,0))</f>
        <v/>
      </c>
      <c r="U258" s="94" t="str">
        <f>IF(K258=0,"",ROUND(('VZOR VYPLNĚNÍ'!$N258+'VZOR VYPLNĚNÍ'!$Q258)/'VZOR VYPLNĚNÍ'!$K258,0))</f>
        <v/>
      </c>
      <c r="V258" s="85"/>
    </row>
    <row r="259" spans="1:22" s="114" customFormat="1" ht="27.75" customHeight="1">
      <c r="A259" s="236"/>
      <c r="B259" s="237"/>
      <c r="C259" s="238"/>
      <c r="D259" s="70" t="str">
        <f>IFERROR(VLOOKUP(C259,NM06!$A$2:$B$176,2,0),"")</f>
        <v/>
      </c>
      <c r="E259" s="239"/>
      <c r="F259" s="70" t="str">
        <f>IFERROR(VLOOKUP('VZOR VYPLNĚNÍ'!$E259,'Číselník nástrojů'!$A$2:$D$569,4,0),"")</f>
        <v/>
      </c>
      <c r="G259" s="90"/>
      <c r="H259" s="240"/>
      <c r="I259" s="256"/>
      <c r="J259" s="242"/>
      <c r="K259" s="242"/>
      <c r="L259" s="243"/>
      <c r="M259" s="250"/>
      <c r="N259" s="251"/>
      <c r="O259" s="252"/>
      <c r="P259" s="253"/>
      <c r="Q259" s="254"/>
      <c r="R259" s="255"/>
      <c r="S259" s="92" t="str">
        <f>IFERROR(('VZOR VYPLNĚNÍ'!$O259+'VZOR VYPLNĚNÍ'!$R259)/'VZOR VYPLNĚNÍ'!$I259,"")</f>
        <v/>
      </c>
      <c r="T259" s="93" t="str">
        <f>IF(J259+L259=0,"",ROUND((M259+'VZOR VYPLNĚNÍ'!$P259)/(L259+J259)/12,0))</f>
        <v/>
      </c>
      <c r="U259" s="94" t="str">
        <f>IF(K259=0,"",ROUND(('VZOR VYPLNĚNÍ'!$N259+'VZOR VYPLNĚNÍ'!$Q259)/'VZOR VYPLNĚNÍ'!$K259,0))</f>
        <v/>
      </c>
      <c r="V259" s="85"/>
    </row>
    <row r="260" spans="1:22" s="114" customFormat="1" ht="27.75" customHeight="1">
      <c r="A260" s="236"/>
      <c r="B260" s="237"/>
      <c r="C260" s="238"/>
      <c r="D260" s="70" t="str">
        <f>IFERROR(VLOOKUP(C260,NM06!$A$2:$B$176,2,0),"")</f>
        <v/>
      </c>
      <c r="E260" s="239"/>
      <c r="F260" s="70" t="str">
        <f>IFERROR(VLOOKUP('VZOR VYPLNĚNÍ'!$E260,'Číselník nástrojů'!$A$2:$D$569,4,0),"")</f>
        <v/>
      </c>
      <c r="G260" s="90"/>
      <c r="H260" s="240"/>
      <c r="I260" s="256"/>
      <c r="J260" s="242"/>
      <c r="K260" s="242"/>
      <c r="L260" s="243"/>
      <c r="M260" s="250"/>
      <c r="N260" s="251"/>
      <c r="O260" s="252"/>
      <c r="P260" s="253"/>
      <c r="Q260" s="254"/>
      <c r="R260" s="255"/>
      <c r="S260" s="92" t="str">
        <f>IFERROR(('VZOR VYPLNĚNÍ'!$O260+'VZOR VYPLNĚNÍ'!$R260)/'VZOR VYPLNĚNÍ'!$I260,"")</f>
        <v/>
      </c>
      <c r="T260" s="93" t="str">
        <f>IF(J260+L260=0,"",ROUND((M260+'VZOR VYPLNĚNÍ'!$P260)/(L260+J260)/12,0))</f>
        <v/>
      </c>
      <c r="U260" s="94" t="str">
        <f>IF(K260=0,"",ROUND(('VZOR VYPLNĚNÍ'!$N260+'VZOR VYPLNĚNÍ'!$Q260)/'VZOR VYPLNĚNÍ'!$K260,0))</f>
        <v/>
      </c>
      <c r="V260" s="85"/>
    </row>
    <row r="261" spans="1:22" s="114" customFormat="1" ht="27.75" customHeight="1">
      <c r="A261" s="236"/>
      <c r="B261" s="237"/>
      <c r="C261" s="238"/>
      <c r="D261" s="70" t="str">
        <f>IFERROR(VLOOKUP(C261,NM06!$A$2:$B$176,2,0),"")</f>
        <v/>
      </c>
      <c r="E261" s="239"/>
      <c r="F261" s="70" t="str">
        <f>IFERROR(VLOOKUP('VZOR VYPLNĚNÍ'!$E261,'Číselník nástrojů'!$A$2:$D$569,4,0),"")</f>
        <v/>
      </c>
      <c r="G261" s="90"/>
      <c r="H261" s="240"/>
      <c r="I261" s="256"/>
      <c r="J261" s="242"/>
      <c r="K261" s="242"/>
      <c r="L261" s="243"/>
      <c r="M261" s="250"/>
      <c r="N261" s="251"/>
      <c r="O261" s="252"/>
      <c r="P261" s="253"/>
      <c r="Q261" s="254"/>
      <c r="R261" s="255"/>
      <c r="S261" s="92" t="str">
        <f>IFERROR(('VZOR VYPLNĚNÍ'!$O261+'VZOR VYPLNĚNÍ'!$R261)/'VZOR VYPLNĚNÍ'!$I261,"")</f>
        <v/>
      </c>
      <c r="T261" s="93" t="str">
        <f>IF(J261+L261=0,"",ROUND((M261+'VZOR VYPLNĚNÍ'!$P261)/(L261+J261)/12,0))</f>
        <v/>
      </c>
      <c r="U261" s="94" t="str">
        <f>IF(K261=0,"",ROUND(('VZOR VYPLNĚNÍ'!$N261+'VZOR VYPLNĚNÍ'!$Q261)/'VZOR VYPLNĚNÍ'!$K261,0))</f>
        <v/>
      </c>
      <c r="V261" s="85"/>
    </row>
    <row r="262" spans="1:22" s="114" customFormat="1" ht="27.75" customHeight="1">
      <c r="A262" s="236"/>
      <c r="B262" s="237"/>
      <c r="C262" s="238"/>
      <c r="D262" s="70" t="str">
        <f>IFERROR(VLOOKUP(C262,NM06!$A$2:$B$176,2,0),"")</f>
        <v/>
      </c>
      <c r="E262" s="239"/>
      <c r="F262" s="70" t="str">
        <f>IFERROR(VLOOKUP('VZOR VYPLNĚNÍ'!$E262,'Číselník nástrojů'!$A$2:$D$569,4,0),"")</f>
        <v/>
      </c>
      <c r="G262" s="90"/>
      <c r="H262" s="240"/>
      <c r="I262" s="256"/>
      <c r="J262" s="242"/>
      <c r="K262" s="242"/>
      <c r="L262" s="243"/>
      <c r="M262" s="250"/>
      <c r="N262" s="251"/>
      <c r="O262" s="252"/>
      <c r="P262" s="253"/>
      <c r="Q262" s="254"/>
      <c r="R262" s="255"/>
      <c r="S262" s="92" t="str">
        <f>IFERROR(('VZOR VYPLNĚNÍ'!$O262+'VZOR VYPLNĚNÍ'!$R262)/'VZOR VYPLNĚNÍ'!$I262,"")</f>
        <v/>
      </c>
      <c r="T262" s="93" t="str">
        <f>IF(J262+L262=0,"",ROUND((M262+'VZOR VYPLNĚNÍ'!$P262)/(L262+J262)/12,0))</f>
        <v/>
      </c>
      <c r="U262" s="94" t="str">
        <f>IF(K262=0,"",ROUND(('VZOR VYPLNĚNÍ'!$N262+'VZOR VYPLNĚNÍ'!$Q262)/'VZOR VYPLNĚNÍ'!$K262,0))</f>
        <v/>
      </c>
      <c r="V262" s="85"/>
    </row>
    <row r="263" spans="1:22" s="114" customFormat="1" ht="27.75" customHeight="1">
      <c r="A263" s="236"/>
      <c r="B263" s="237"/>
      <c r="C263" s="238"/>
      <c r="D263" s="70" t="str">
        <f>IFERROR(VLOOKUP(C263,NM06!$A$2:$B$176,2,0),"")</f>
        <v/>
      </c>
      <c r="E263" s="239"/>
      <c r="F263" s="70" t="str">
        <f>IFERROR(VLOOKUP('VZOR VYPLNĚNÍ'!$E263,'Číselník nástrojů'!$A$2:$D$569,4,0),"")</f>
        <v/>
      </c>
      <c r="G263" s="90"/>
      <c r="H263" s="240"/>
      <c r="I263" s="256"/>
      <c r="J263" s="242"/>
      <c r="K263" s="242"/>
      <c r="L263" s="243"/>
      <c r="M263" s="250"/>
      <c r="N263" s="251"/>
      <c r="O263" s="252"/>
      <c r="P263" s="253"/>
      <c r="Q263" s="254"/>
      <c r="R263" s="255"/>
      <c r="S263" s="92" t="str">
        <f>IFERROR(('VZOR VYPLNĚNÍ'!$O263+'VZOR VYPLNĚNÍ'!$R263)/'VZOR VYPLNĚNÍ'!$I263,"")</f>
        <v/>
      </c>
      <c r="T263" s="93" t="str">
        <f>IF(J263+L263=0,"",ROUND((M263+'VZOR VYPLNĚNÍ'!$P263)/(L263+J263)/12,0))</f>
        <v/>
      </c>
      <c r="U263" s="94" t="str">
        <f>IF(K263=0,"",ROUND(('VZOR VYPLNĚNÍ'!$N263+'VZOR VYPLNĚNÍ'!$Q263)/'VZOR VYPLNĚNÍ'!$K263,0))</f>
        <v/>
      </c>
      <c r="V263" s="85"/>
    </row>
    <row r="264" spans="1:22" s="114" customFormat="1" ht="27.75" customHeight="1">
      <c r="A264" s="236"/>
      <c r="B264" s="237"/>
      <c r="C264" s="238"/>
      <c r="D264" s="70" t="str">
        <f>IFERROR(VLOOKUP(C264,NM06!$A$2:$B$176,2,0),"")</f>
        <v/>
      </c>
      <c r="E264" s="239"/>
      <c r="F264" s="70" t="str">
        <f>IFERROR(VLOOKUP('VZOR VYPLNĚNÍ'!$E264,'Číselník nástrojů'!$A$2:$D$569,4,0),"")</f>
        <v/>
      </c>
      <c r="G264" s="90"/>
      <c r="H264" s="240"/>
      <c r="I264" s="256"/>
      <c r="J264" s="242"/>
      <c r="K264" s="242"/>
      <c r="L264" s="243"/>
      <c r="M264" s="250"/>
      <c r="N264" s="251"/>
      <c r="O264" s="252"/>
      <c r="P264" s="253"/>
      <c r="Q264" s="254"/>
      <c r="R264" s="255"/>
      <c r="S264" s="92" t="str">
        <f>IFERROR(('VZOR VYPLNĚNÍ'!$O264+'VZOR VYPLNĚNÍ'!$R264)/'VZOR VYPLNĚNÍ'!$I264,"")</f>
        <v/>
      </c>
      <c r="T264" s="93" t="str">
        <f>IF(J264+L264=0,"",ROUND((M264+'VZOR VYPLNĚNÍ'!$P264)/(L264+J264)/12,0))</f>
        <v/>
      </c>
      <c r="U264" s="94" t="str">
        <f>IF(K264=0,"",ROUND(('VZOR VYPLNĚNÍ'!$N264+'VZOR VYPLNĚNÍ'!$Q264)/'VZOR VYPLNĚNÍ'!$K264,0))</f>
        <v/>
      </c>
      <c r="V264" s="85"/>
    </row>
    <row r="265" spans="1:22" s="114" customFormat="1" ht="27.75" customHeight="1">
      <c r="A265" s="236"/>
      <c r="B265" s="237"/>
      <c r="C265" s="238"/>
      <c r="D265" s="70" t="str">
        <f>IFERROR(VLOOKUP(C265,NM06!$A$2:$B$176,2,0),"")</f>
        <v/>
      </c>
      <c r="E265" s="239"/>
      <c r="F265" s="70" t="str">
        <f>IFERROR(VLOOKUP('VZOR VYPLNĚNÍ'!$E265,'Číselník nástrojů'!$A$2:$D$569,4,0),"")</f>
        <v/>
      </c>
      <c r="G265" s="90"/>
      <c r="H265" s="240"/>
      <c r="I265" s="256"/>
      <c r="J265" s="242"/>
      <c r="K265" s="242"/>
      <c r="L265" s="243"/>
      <c r="M265" s="250"/>
      <c r="N265" s="251"/>
      <c r="O265" s="252"/>
      <c r="P265" s="253"/>
      <c r="Q265" s="254"/>
      <c r="R265" s="255"/>
      <c r="S265" s="92" t="str">
        <f>IFERROR(('VZOR VYPLNĚNÍ'!$O265+'VZOR VYPLNĚNÍ'!$R265)/'VZOR VYPLNĚNÍ'!$I265,"")</f>
        <v/>
      </c>
      <c r="T265" s="93" t="str">
        <f>IF(J265+L265=0,"",ROUND((M265+'VZOR VYPLNĚNÍ'!$P265)/(L265+J265)/12,0))</f>
        <v/>
      </c>
      <c r="U265" s="94" t="str">
        <f>IF(K265=0,"",ROUND(('VZOR VYPLNĚNÍ'!$N265+'VZOR VYPLNĚNÍ'!$Q265)/'VZOR VYPLNĚNÍ'!$K265,0))</f>
        <v/>
      </c>
      <c r="V265" s="85"/>
    </row>
    <row r="266" spans="1:22" s="114" customFormat="1" ht="27.75" customHeight="1">
      <c r="A266" s="236"/>
      <c r="B266" s="237"/>
      <c r="C266" s="238"/>
      <c r="D266" s="70" t="str">
        <f>IFERROR(VLOOKUP(C266,NM06!$A$2:$B$176,2,0),"")</f>
        <v/>
      </c>
      <c r="E266" s="239"/>
      <c r="F266" s="70" t="str">
        <f>IFERROR(VLOOKUP('VZOR VYPLNĚNÍ'!$E266,'Číselník nástrojů'!$A$2:$D$569,4,0),"")</f>
        <v/>
      </c>
      <c r="G266" s="90"/>
      <c r="H266" s="240"/>
      <c r="I266" s="256"/>
      <c r="J266" s="242"/>
      <c r="K266" s="242"/>
      <c r="L266" s="243"/>
      <c r="M266" s="250"/>
      <c r="N266" s="251"/>
      <c r="O266" s="252"/>
      <c r="P266" s="253"/>
      <c r="Q266" s="254"/>
      <c r="R266" s="255"/>
      <c r="S266" s="92" t="str">
        <f>IFERROR(('VZOR VYPLNĚNÍ'!$O266+'VZOR VYPLNĚNÍ'!$R266)/'VZOR VYPLNĚNÍ'!$I266,"")</f>
        <v/>
      </c>
      <c r="T266" s="93" t="str">
        <f>IF(J266+L266=0,"",ROUND((M266+'VZOR VYPLNĚNÍ'!$P266)/(L266+J266)/12,0))</f>
        <v/>
      </c>
      <c r="U266" s="94" t="str">
        <f>IF(K266=0,"",ROUND(('VZOR VYPLNĚNÍ'!$N266+'VZOR VYPLNĚNÍ'!$Q266)/'VZOR VYPLNĚNÍ'!$K266,0))</f>
        <v/>
      </c>
      <c r="V266" s="85"/>
    </row>
    <row r="267" spans="1:22" s="114" customFormat="1" ht="27.75" customHeight="1">
      <c r="A267" s="236"/>
      <c r="B267" s="237"/>
      <c r="C267" s="238"/>
      <c r="D267" s="70" t="str">
        <f>IFERROR(VLOOKUP(C267,NM06!$A$2:$B$176,2,0),"")</f>
        <v/>
      </c>
      <c r="E267" s="239"/>
      <c r="F267" s="70" t="str">
        <f>IFERROR(VLOOKUP('VZOR VYPLNĚNÍ'!$E267,'Číselník nástrojů'!$A$2:$D$569,4,0),"")</f>
        <v/>
      </c>
      <c r="G267" s="90"/>
      <c r="H267" s="240"/>
      <c r="I267" s="256"/>
      <c r="J267" s="242"/>
      <c r="K267" s="242"/>
      <c r="L267" s="243"/>
      <c r="M267" s="250"/>
      <c r="N267" s="251"/>
      <c r="O267" s="252"/>
      <c r="P267" s="253"/>
      <c r="Q267" s="254"/>
      <c r="R267" s="255"/>
      <c r="S267" s="92" t="str">
        <f>IFERROR(('VZOR VYPLNĚNÍ'!$O267+'VZOR VYPLNĚNÍ'!$R267)/'VZOR VYPLNĚNÍ'!$I267,"")</f>
        <v/>
      </c>
      <c r="T267" s="93" t="str">
        <f>IF(J267+L267=0,"",ROUND((M267+'VZOR VYPLNĚNÍ'!$P267)/(L267+J267)/12,0))</f>
        <v/>
      </c>
      <c r="U267" s="94" t="str">
        <f>IF(K267=0,"",ROUND(('VZOR VYPLNĚNÍ'!$N267+'VZOR VYPLNĚNÍ'!$Q267)/'VZOR VYPLNĚNÍ'!$K267,0))</f>
        <v/>
      </c>
      <c r="V267" s="85"/>
    </row>
    <row r="268" spans="1:22" s="114" customFormat="1" ht="27.75" customHeight="1">
      <c r="A268" s="236"/>
      <c r="B268" s="237"/>
      <c r="C268" s="238"/>
      <c r="D268" s="70" t="str">
        <f>IFERROR(VLOOKUP(C268,NM06!$A$2:$B$176,2,0),"")</f>
        <v/>
      </c>
      <c r="E268" s="239"/>
      <c r="F268" s="70" t="str">
        <f>IFERROR(VLOOKUP('VZOR VYPLNĚNÍ'!$E268,'Číselník nástrojů'!$A$2:$D$569,4,0),"")</f>
        <v/>
      </c>
      <c r="G268" s="90"/>
      <c r="H268" s="240"/>
      <c r="I268" s="256"/>
      <c r="J268" s="242"/>
      <c r="K268" s="242"/>
      <c r="L268" s="243"/>
      <c r="M268" s="250"/>
      <c r="N268" s="251"/>
      <c r="O268" s="252"/>
      <c r="P268" s="253"/>
      <c r="Q268" s="254"/>
      <c r="R268" s="255"/>
      <c r="S268" s="92" t="str">
        <f>IFERROR(('VZOR VYPLNĚNÍ'!$O268+'VZOR VYPLNĚNÍ'!$R268)/'VZOR VYPLNĚNÍ'!$I268,"")</f>
        <v/>
      </c>
      <c r="T268" s="93" t="str">
        <f>IF(J268+L268=0,"",ROUND((M268+'VZOR VYPLNĚNÍ'!$P268)/(L268+J268)/12,0))</f>
        <v/>
      </c>
      <c r="U268" s="94" t="str">
        <f>IF(K268=0,"",ROUND(('VZOR VYPLNĚNÍ'!$N268+'VZOR VYPLNĚNÍ'!$Q268)/'VZOR VYPLNĚNÍ'!$K268,0))</f>
        <v/>
      </c>
      <c r="V268" s="85"/>
    </row>
    <row r="269" spans="1:22" s="114" customFormat="1" ht="27.75" customHeight="1">
      <c r="A269" s="236"/>
      <c r="B269" s="237"/>
      <c r="C269" s="238"/>
      <c r="D269" s="70" t="str">
        <f>IFERROR(VLOOKUP(C269,NM06!$A$2:$B$176,2,0),"")</f>
        <v/>
      </c>
      <c r="E269" s="239"/>
      <c r="F269" s="70" t="str">
        <f>IFERROR(VLOOKUP('VZOR VYPLNĚNÍ'!$E269,'Číselník nástrojů'!$A$2:$D$569,4,0),"")</f>
        <v/>
      </c>
      <c r="G269" s="90"/>
      <c r="H269" s="240"/>
      <c r="I269" s="256"/>
      <c r="J269" s="242"/>
      <c r="K269" s="242"/>
      <c r="L269" s="243"/>
      <c r="M269" s="250"/>
      <c r="N269" s="251"/>
      <c r="O269" s="252"/>
      <c r="P269" s="253"/>
      <c r="Q269" s="254"/>
      <c r="R269" s="255"/>
      <c r="S269" s="92" t="str">
        <f>IFERROR(('VZOR VYPLNĚNÍ'!$O269+'VZOR VYPLNĚNÍ'!$R269)/'VZOR VYPLNĚNÍ'!$I269,"")</f>
        <v/>
      </c>
      <c r="T269" s="93" t="str">
        <f>IF(J269+L269=0,"",ROUND((M269+'VZOR VYPLNĚNÍ'!$P269)/(L269+J269)/12,0))</f>
        <v/>
      </c>
      <c r="U269" s="94" t="str">
        <f>IF(K269=0,"",ROUND(('VZOR VYPLNĚNÍ'!$N269+'VZOR VYPLNĚNÍ'!$Q269)/'VZOR VYPLNĚNÍ'!$K269,0))</f>
        <v/>
      </c>
      <c r="V269" s="85"/>
    </row>
    <row r="270" spans="1:22" s="114" customFormat="1" ht="27.75" customHeight="1">
      <c r="A270" s="236"/>
      <c r="B270" s="237"/>
      <c r="C270" s="238"/>
      <c r="D270" s="70" t="str">
        <f>IFERROR(VLOOKUP(C270,NM06!$A$2:$B$176,2,0),"")</f>
        <v/>
      </c>
      <c r="E270" s="239"/>
      <c r="F270" s="70" t="str">
        <f>IFERROR(VLOOKUP('VZOR VYPLNĚNÍ'!$E270,'Číselník nástrojů'!$A$2:$D$569,4,0),"")</f>
        <v/>
      </c>
      <c r="G270" s="90"/>
      <c r="H270" s="240"/>
      <c r="I270" s="256"/>
      <c r="J270" s="242"/>
      <c r="K270" s="242"/>
      <c r="L270" s="243"/>
      <c r="M270" s="250"/>
      <c r="N270" s="251"/>
      <c r="O270" s="252"/>
      <c r="P270" s="253"/>
      <c r="Q270" s="254"/>
      <c r="R270" s="255"/>
      <c r="S270" s="92" t="str">
        <f>IFERROR(('VZOR VYPLNĚNÍ'!$O270+'VZOR VYPLNĚNÍ'!$R270)/'VZOR VYPLNĚNÍ'!$I270,"")</f>
        <v/>
      </c>
      <c r="T270" s="93" t="str">
        <f>IF(J270+L270=0,"",ROUND((M270+'VZOR VYPLNĚNÍ'!$P270)/(L270+J270)/12,0))</f>
        <v/>
      </c>
      <c r="U270" s="94" t="str">
        <f>IF(K270=0,"",ROUND(('VZOR VYPLNĚNÍ'!$N270+'VZOR VYPLNĚNÍ'!$Q270)/'VZOR VYPLNĚNÍ'!$K270,0))</f>
        <v/>
      </c>
      <c r="V270" s="85"/>
    </row>
    <row r="271" spans="1:22" s="114" customFormat="1" ht="27.75" customHeight="1">
      <c r="A271" s="236"/>
      <c r="B271" s="237"/>
      <c r="C271" s="238"/>
      <c r="D271" s="70" t="str">
        <f>IFERROR(VLOOKUP(C271,NM06!$A$2:$B$176,2,0),"")</f>
        <v/>
      </c>
      <c r="E271" s="239"/>
      <c r="F271" s="70" t="str">
        <f>IFERROR(VLOOKUP('VZOR VYPLNĚNÍ'!$E271,'Číselník nástrojů'!$A$2:$D$569,4,0),"")</f>
        <v/>
      </c>
      <c r="G271" s="90"/>
      <c r="H271" s="240"/>
      <c r="I271" s="256"/>
      <c r="J271" s="242"/>
      <c r="K271" s="242"/>
      <c r="L271" s="243"/>
      <c r="M271" s="250"/>
      <c r="N271" s="251"/>
      <c r="O271" s="252"/>
      <c r="P271" s="253"/>
      <c r="Q271" s="254"/>
      <c r="R271" s="255"/>
      <c r="S271" s="92" t="str">
        <f>IFERROR(('VZOR VYPLNĚNÍ'!$O271+'VZOR VYPLNĚNÍ'!$R271)/'VZOR VYPLNĚNÍ'!$I271,"")</f>
        <v/>
      </c>
      <c r="T271" s="93" t="str">
        <f>IF(J271+L271=0,"",ROUND((M271+'VZOR VYPLNĚNÍ'!$P271)/(L271+J271)/12,0))</f>
        <v/>
      </c>
      <c r="U271" s="94" t="str">
        <f>IF(K271=0,"",ROUND(('VZOR VYPLNĚNÍ'!$N271+'VZOR VYPLNĚNÍ'!$Q271)/'VZOR VYPLNĚNÍ'!$K271,0))</f>
        <v/>
      </c>
      <c r="V271" s="85"/>
    </row>
    <row r="272" spans="1:22" s="114" customFormat="1" ht="27.75" customHeight="1">
      <c r="A272" s="236"/>
      <c r="B272" s="237"/>
      <c r="C272" s="238"/>
      <c r="D272" s="70" t="str">
        <f>IFERROR(VLOOKUP(C272,NM06!$A$2:$B$176,2,0),"")</f>
        <v/>
      </c>
      <c r="E272" s="239"/>
      <c r="F272" s="70" t="str">
        <f>IFERROR(VLOOKUP('VZOR VYPLNĚNÍ'!$E272,'Číselník nástrojů'!$A$2:$D$569,4,0),"")</f>
        <v/>
      </c>
      <c r="G272" s="90"/>
      <c r="H272" s="240"/>
      <c r="I272" s="256"/>
      <c r="J272" s="242"/>
      <c r="K272" s="242"/>
      <c r="L272" s="243"/>
      <c r="M272" s="250"/>
      <c r="N272" s="251"/>
      <c r="O272" s="252"/>
      <c r="P272" s="253"/>
      <c r="Q272" s="254"/>
      <c r="R272" s="255"/>
      <c r="S272" s="92" t="str">
        <f>IFERROR(('VZOR VYPLNĚNÍ'!$O272+'VZOR VYPLNĚNÍ'!$R272)/'VZOR VYPLNĚNÍ'!$I272,"")</f>
        <v/>
      </c>
      <c r="T272" s="93" t="str">
        <f>IF(J272+L272=0,"",ROUND((M272+'VZOR VYPLNĚNÍ'!$P272)/(L272+J272)/12,0))</f>
        <v/>
      </c>
      <c r="U272" s="94" t="str">
        <f>IF(K272=0,"",ROUND(('VZOR VYPLNĚNÍ'!$N272+'VZOR VYPLNĚNÍ'!$Q272)/'VZOR VYPLNĚNÍ'!$K272,0))</f>
        <v/>
      </c>
      <c r="V272" s="85"/>
    </row>
    <row r="273" spans="1:22" s="114" customFormat="1" ht="27.75" customHeight="1">
      <c r="A273" s="236"/>
      <c r="B273" s="237"/>
      <c r="C273" s="238"/>
      <c r="D273" s="70" t="str">
        <f>IFERROR(VLOOKUP(C273,NM06!$A$2:$B$176,2,0),"")</f>
        <v/>
      </c>
      <c r="E273" s="239"/>
      <c r="F273" s="70" t="str">
        <f>IFERROR(VLOOKUP('VZOR VYPLNĚNÍ'!$E273,'Číselník nástrojů'!$A$2:$D$569,4,0),"")</f>
        <v/>
      </c>
      <c r="G273" s="90"/>
      <c r="H273" s="240"/>
      <c r="I273" s="256"/>
      <c r="J273" s="242"/>
      <c r="K273" s="242"/>
      <c r="L273" s="243"/>
      <c r="M273" s="250"/>
      <c r="N273" s="251"/>
      <c r="O273" s="252"/>
      <c r="P273" s="253"/>
      <c r="Q273" s="254"/>
      <c r="R273" s="255"/>
      <c r="S273" s="92" t="str">
        <f>IFERROR(('VZOR VYPLNĚNÍ'!$O273+'VZOR VYPLNĚNÍ'!$R273)/'VZOR VYPLNĚNÍ'!$I273,"")</f>
        <v/>
      </c>
      <c r="T273" s="93" t="str">
        <f>IF(J273+L273=0,"",ROUND((M273+'VZOR VYPLNĚNÍ'!$P273)/(L273+J273)/12,0))</f>
        <v/>
      </c>
      <c r="U273" s="94" t="str">
        <f>IF(K273=0,"",ROUND(('VZOR VYPLNĚNÍ'!$N273+'VZOR VYPLNĚNÍ'!$Q273)/'VZOR VYPLNĚNÍ'!$K273,0))</f>
        <v/>
      </c>
      <c r="V273" s="85"/>
    </row>
    <row r="274" spans="1:22" s="114" customFormat="1" ht="27.75" customHeight="1">
      <c r="A274" s="236"/>
      <c r="B274" s="237"/>
      <c r="C274" s="238"/>
      <c r="D274" s="70" t="str">
        <f>IFERROR(VLOOKUP(C274,NM06!$A$2:$B$176,2,0),"")</f>
        <v/>
      </c>
      <c r="E274" s="239"/>
      <c r="F274" s="70" t="str">
        <f>IFERROR(VLOOKUP('VZOR VYPLNĚNÍ'!$E274,'Číselník nástrojů'!$A$2:$D$569,4,0),"")</f>
        <v/>
      </c>
      <c r="G274" s="90"/>
      <c r="H274" s="240"/>
      <c r="I274" s="256"/>
      <c r="J274" s="242"/>
      <c r="K274" s="242"/>
      <c r="L274" s="243"/>
      <c r="M274" s="250"/>
      <c r="N274" s="251"/>
      <c r="O274" s="252"/>
      <c r="P274" s="253"/>
      <c r="Q274" s="254"/>
      <c r="R274" s="255"/>
      <c r="S274" s="92" t="str">
        <f>IFERROR(('VZOR VYPLNĚNÍ'!$O274+'VZOR VYPLNĚNÍ'!$R274)/'VZOR VYPLNĚNÍ'!$I274,"")</f>
        <v/>
      </c>
      <c r="T274" s="93" t="str">
        <f>IF(J274+L274=0,"",ROUND((M274+'VZOR VYPLNĚNÍ'!$P274)/(L274+J274)/12,0))</f>
        <v/>
      </c>
      <c r="U274" s="94" t="str">
        <f>IF(K274=0,"",ROUND(('VZOR VYPLNĚNÍ'!$N274+'VZOR VYPLNĚNÍ'!$Q274)/'VZOR VYPLNĚNÍ'!$K274,0))</f>
        <v/>
      </c>
      <c r="V274" s="85"/>
    </row>
    <row r="275" spans="1:22" s="114" customFormat="1" ht="27.75" customHeight="1">
      <c r="A275" s="236"/>
      <c r="B275" s="237"/>
      <c r="C275" s="238"/>
      <c r="D275" s="70" t="str">
        <f>IFERROR(VLOOKUP(C275,NM06!$A$2:$B$176,2,0),"")</f>
        <v/>
      </c>
      <c r="E275" s="239"/>
      <c r="F275" s="70" t="str">
        <f>IFERROR(VLOOKUP('VZOR VYPLNĚNÍ'!$E275,'Číselník nástrojů'!$A$2:$D$569,4,0),"")</f>
        <v/>
      </c>
      <c r="G275" s="90"/>
      <c r="H275" s="240"/>
      <c r="I275" s="256"/>
      <c r="J275" s="242"/>
      <c r="K275" s="242"/>
      <c r="L275" s="243"/>
      <c r="M275" s="250"/>
      <c r="N275" s="251"/>
      <c r="O275" s="252"/>
      <c r="P275" s="253"/>
      <c r="Q275" s="254"/>
      <c r="R275" s="255"/>
      <c r="S275" s="92" t="str">
        <f>IFERROR(('VZOR VYPLNĚNÍ'!$O275+'VZOR VYPLNĚNÍ'!$R275)/'VZOR VYPLNĚNÍ'!$I275,"")</f>
        <v/>
      </c>
      <c r="T275" s="93" t="str">
        <f>IF(J275+L275=0,"",ROUND((M275+'VZOR VYPLNĚNÍ'!$P275)/(L275+J275)/12,0))</f>
        <v/>
      </c>
      <c r="U275" s="94" t="str">
        <f>IF(K275=0,"",ROUND(('VZOR VYPLNĚNÍ'!$N275+'VZOR VYPLNĚNÍ'!$Q275)/'VZOR VYPLNĚNÍ'!$K275,0))</f>
        <v/>
      </c>
      <c r="V275" s="85"/>
    </row>
    <row r="276" spans="1:22" s="114" customFormat="1" ht="27.75" customHeight="1">
      <c r="A276" s="236"/>
      <c r="B276" s="237"/>
      <c r="C276" s="238"/>
      <c r="D276" s="70" t="str">
        <f>IFERROR(VLOOKUP(C276,NM06!$A$2:$B$176,2,0),"")</f>
        <v/>
      </c>
      <c r="E276" s="239"/>
      <c r="F276" s="70" t="str">
        <f>IFERROR(VLOOKUP('VZOR VYPLNĚNÍ'!$E276,'Číselník nástrojů'!$A$2:$D$569,4,0),"")</f>
        <v/>
      </c>
      <c r="G276" s="90"/>
      <c r="H276" s="240"/>
      <c r="I276" s="256"/>
      <c r="J276" s="242"/>
      <c r="K276" s="242"/>
      <c r="L276" s="243"/>
      <c r="M276" s="250"/>
      <c r="N276" s="251"/>
      <c r="O276" s="252"/>
      <c r="P276" s="253"/>
      <c r="Q276" s="254"/>
      <c r="R276" s="255"/>
      <c r="S276" s="92" t="str">
        <f>IFERROR(('VZOR VYPLNĚNÍ'!$O276+'VZOR VYPLNĚNÍ'!$R276)/'VZOR VYPLNĚNÍ'!$I276,"")</f>
        <v/>
      </c>
      <c r="T276" s="93" t="str">
        <f>IF(J276+L276=0,"",ROUND((M276+'VZOR VYPLNĚNÍ'!$P276)/(L276+J276)/12,0))</f>
        <v/>
      </c>
      <c r="U276" s="94" t="str">
        <f>IF(K276=0,"",ROUND(('VZOR VYPLNĚNÍ'!$N276+'VZOR VYPLNĚNÍ'!$Q276)/'VZOR VYPLNĚNÍ'!$K276,0))</f>
        <v/>
      </c>
      <c r="V276" s="85"/>
    </row>
    <row r="277" spans="1:22" s="114" customFormat="1" ht="27.75" customHeight="1">
      <c r="A277" s="236"/>
      <c r="B277" s="237"/>
      <c r="C277" s="238"/>
      <c r="D277" s="70" t="str">
        <f>IFERROR(VLOOKUP(C277,NM06!$A$2:$B$176,2,0),"")</f>
        <v/>
      </c>
      <c r="E277" s="239"/>
      <c r="F277" s="70" t="str">
        <f>IFERROR(VLOOKUP('VZOR VYPLNĚNÍ'!$E277,'Číselník nástrojů'!$A$2:$D$569,4,0),"")</f>
        <v/>
      </c>
      <c r="G277" s="90"/>
      <c r="H277" s="240"/>
      <c r="I277" s="256"/>
      <c r="J277" s="242"/>
      <c r="K277" s="242"/>
      <c r="L277" s="243"/>
      <c r="M277" s="250"/>
      <c r="N277" s="251"/>
      <c r="O277" s="252"/>
      <c r="P277" s="253"/>
      <c r="Q277" s="254"/>
      <c r="R277" s="255"/>
      <c r="S277" s="92" t="str">
        <f>IFERROR(('VZOR VYPLNĚNÍ'!$O277+'VZOR VYPLNĚNÍ'!$R277)/'VZOR VYPLNĚNÍ'!$I277,"")</f>
        <v/>
      </c>
      <c r="T277" s="93" t="str">
        <f>IF(J277+L277=0,"",ROUND((M277+'VZOR VYPLNĚNÍ'!$P277)/(L277+J277)/12,0))</f>
        <v/>
      </c>
      <c r="U277" s="94" t="str">
        <f>IF(K277=0,"",ROUND(('VZOR VYPLNĚNÍ'!$N277+'VZOR VYPLNĚNÍ'!$Q277)/'VZOR VYPLNĚNÍ'!$K277,0))</f>
        <v/>
      </c>
      <c r="V277" s="85"/>
    </row>
    <row r="278" spans="1:22" s="114" customFormat="1" ht="27.75" customHeight="1">
      <c r="A278" s="236"/>
      <c r="B278" s="237"/>
      <c r="C278" s="238"/>
      <c r="D278" s="70" t="str">
        <f>IFERROR(VLOOKUP(C278,NM06!$A$2:$B$176,2,0),"")</f>
        <v/>
      </c>
      <c r="E278" s="239"/>
      <c r="F278" s="70" t="str">
        <f>IFERROR(VLOOKUP('VZOR VYPLNĚNÍ'!$E278,'Číselník nástrojů'!$A$2:$D$569,4,0),"")</f>
        <v/>
      </c>
      <c r="G278" s="90"/>
      <c r="H278" s="240"/>
      <c r="I278" s="256"/>
      <c r="J278" s="242"/>
      <c r="K278" s="242"/>
      <c r="L278" s="243"/>
      <c r="M278" s="250"/>
      <c r="N278" s="251"/>
      <c r="O278" s="252"/>
      <c r="P278" s="253"/>
      <c r="Q278" s="254"/>
      <c r="R278" s="255"/>
      <c r="S278" s="92" t="str">
        <f>IFERROR(('VZOR VYPLNĚNÍ'!$O278+'VZOR VYPLNĚNÍ'!$R278)/'VZOR VYPLNĚNÍ'!$I278,"")</f>
        <v/>
      </c>
      <c r="T278" s="93" t="str">
        <f>IF(J278+L278=0,"",ROUND((M278+'VZOR VYPLNĚNÍ'!$P278)/(L278+J278)/12,0))</f>
        <v/>
      </c>
      <c r="U278" s="94" t="str">
        <f>IF(K278=0,"",ROUND(('VZOR VYPLNĚNÍ'!$N278+'VZOR VYPLNĚNÍ'!$Q278)/'VZOR VYPLNĚNÍ'!$K278,0))</f>
        <v/>
      </c>
      <c r="V278" s="85"/>
    </row>
    <row r="279" spans="1:22" s="114" customFormat="1" ht="27.75" customHeight="1">
      <c r="A279" s="236"/>
      <c r="B279" s="237"/>
      <c r="C279" s="238"/>
      <c r="D279" s="70" t="str">
        <f>IFERROR(VLOOKUP(C279,NM06!$A$2:$B$176,2,0),"")</f>
        <v/>
      </c>
      <c r="E279" s="239"/>
      <c r="F279" s="70" t="str">
        <f>IFERROR(VLOOKUP('VZOR VYPLNĚNÍ'!$E279,'Číselník nástrojů'!$A$2:$D$569,4,0),"")</f>
        <v/>
      </c>
      <c r="G279" s="90"/>
      <c r="H279" s="240"/>
      <c r="I279" s="256"/>
      <c r="J279" s="242"/>
      <c r="K279" s="242"/>
      <c r="L279" s="243"/>
      <c r="M279" s="250"/>
      <c r="N279" s="251"/>
      <c r="O279" s="252"/>
      <c r="P279" s="253"/>
      <c r="Q279" s="254"/>
      <c r="R279" s="255"/>
      <c r="S279" s="92" t="str">
        <f>IFERROR(('VZOR VYPLNĚNÍ'!$O279+'VZOR VYPLNĚNÍ'!$R279)/'VZOR VYPLNĚNÍ'!$I279,"")</f>
        <v/>
      </c>
      <c r="T279" s="93" t="str">
        <f>IF(J279+L279=0,"",ROUND((M279+'VZOR VYPLNĚNÍ'!$P279)/(L279+J279)/12,0))</f>
        <v/>
      </c>
      <c r="U279" s="94" t="str">
        <f>IF(K279=0,"",ROUND(('VZOR VYPLNĚNÍ'!$N279+'VZOR VYPLNĚNÍ'!$Q279)/'VZOR VYPLNĚNÍ'!$K279,0))</f>
        <v/>
      </c>
      <c r="V279" s="85"/>
    </row>
    <row r="280" spans="1:22" s="114" customFormat="1" ht="27.75" customHeight="1">
      <c r="A280" s="236"/>
      <c r="B280" s="237"/>
      <c r="C280" s="238"/>
      <c r="D280" s="70" t="str">
        <f>IFERROR(VLOOKUP(C280,NM06!$A$2:$B$176,2,0),"")</f>
        <v/>
      </c>
      <c r="E280" s="239"/>
      <c r="F280" s="70" t="str">
        <f>IFERROR(VLOOKUP('VZOR VYPLNĚNÍ'!$E280,'Číselník nástrojů'!$A$2:$D$569,4,0),"")</f>
        <v/>
      </c>
      <c r="G280" s="90"/>
      <c r="H280" s="240"/>
      <c r="I280" s="256"/>
      <c r="J280" s="242"/>
      <c r="K280" s="242"/>
      <c r="L280" s="243"/>
      <c r="M280" s="250"/>
      <c r="N280" s="251"/>
      <c r="O280" s="252"/>
      <c r="P280" s="253"/>
      <c r="Q280" s="254"/>
      <c r="R280" s="255"/>
      <c r="S280" s="92" t="str">
        <f>IFERROR(('VZOR VYPLNĚNÍ'!$O280+'VZOR VYPLNĚNÍ'!$R280)/'VZOR VYPLNĚNÍ'!$I280,"")</f>
        <v/>
      </c>
      <c r="T280" s="93" t="str">
        <f>IF(J280+L280=0,"",ROUND((M280+'VZOR VYPLNĚNÍ'!$P280)/(L280+J280)/12,0))</f>
        <v/>
      </c>
      <c r="U280" s="94" t="str">
        <f>IF(K280=0,"",ROUND(('VZOR VYPLNĚNÍ'!$N280+'VZOR VYPLNĚNÍ'!$Q280)/'VZOR VYPLNĚNÍ'!$K280,0))</f>
        <v/>
      </c>
      <c r="V280" s="85"/>
    </row>
    <row r="281" spans="1:22" s="114" customFormat="1" ht="27.75" customHeight="1">
      <c r="A281" s="236"/>
      <c r="B281" s="237"/>
      <c r="C281" s="238"/>
      <c r="D281" s="70" t="str">
        <f>IFERROR(VLOOKUP(C281,NM06!$A$2:$B$176,2,0),"")</f>
        <v/>
      </c>
      <c r="E281" s="239"/>
      <c r="F281" s="70" t="str">
        <f>IFERROR(VLOOKUP('VZOR VYPLNĚNÍ'!$E281,'Číselník nástrojů'!$A$2:$D$569,4,0),"")</f>
        <v/>
      </c>
      <c r="G281" s="90"/>
      <c r="H281" s="240"/>
      <c r="I281" s="256"/>
      <c r="J281" s="242"/>
      <c r="K281" s="242"/>
      <c r="L281" s="243"/>
      <c r="M281" s="250"/>
      <c r="N281" s="251"/>
      <c r="O281" s="252"/>
      <c r="P281" s="253"/>
      <c r="Q281" s="254"/>
      <c r="R281" s="255"/>
      <c r="S281" s="92" t="str">
        <f>IFERROR(('VZOR VYPLNĚNÍ'!$O281+'VZOR VYPLNĚNÍ'!$R281)/'VZOR VYPLNĚNÍ'!$I281,"")</f>
        <v/>
      </c>
      <c r="T281" s="93" t="str">
        <f>IF(J281+L281=0,"",ROUND((M281+'VZOR VYPLNĚNÍ'!$P281)/(L281+J281)/12,0))</f>
        <v/>
      </c>
      <c r="U281" s="94" t="str">
        <f>IF(K281=0,"",ROUND(('VZOR VYPLNĚNÍ'!$N281+'VZOR VYPLNĚNÍ'!$Q281)/'VZOR VYPLNĚNÍ'!$K281,0))</f>
        <v/>
      </c>
      <c r="V281" s="85"/>
    </row>
    <row r="282" spans="1:22" s="114" customFormat="1" ht="27.75" customHeight="1">
      <c r="A282" s="236"/>
      <c r="B282" s="237"/>
      <c r="C282" s="238"/>
      <c r="D282" s="70" t="str">
        <f>IFERROR(VLOOKUP(C282,NM06!$A$2:$B$176,2,0),"")</f>
        <v/>
      </c>
      <c r="E282" s="239"/>
      <c r="F282" s="70" t="str">
        <f>IFERROR(VLOOKUP('VZOR VYPLNĚNÍ'!$E282,'Číselník nástrojů'!$A$2:$D$569,4,0),"")</f>
        <v/>
      </c>
      <c r="G282" s="90"/>
      <c r="H282" s="240"/>
      <c r="I282" s="256"/>
      <c r="J282" s="242"/>
      <c r="K282" s="242"/>
      <c r="L282" s="243"/>
      <c r="M282" s="250"/>
      <c r="N282" s="251"/>
      <c r="O282" s="252"/>
      <c r="P282" s="253"/>
      <c r="Q282" s="254"/>
      <c r="R282" s="255"/>
      <c r="S282" s="92" t="str">
        <f>IFERROR(('VZOR VYPLNĚNÍ'!$O282+'VZOR VYPLNĚNÍ'!$R282)/'VZOR VYPLNĚNÍ'!$I282,"")</f>
        <v/>
      </c>
      <c r="T282" s="93" t="str">
        <f>IF(J282+L282=0,"",ROUND((M282+'VZOR VYPLNĚNÍ'!$P282)/(L282+J282)/12,0))</f>
        <v/>
      </c>
      <c r="U282" s="94" t="str">
        <f>IF(K282=0,"",ROUND(('VZOR VYPLNĚNÍ'!$N282+'VZOR VYPLNĚNÍ'!$Q282)/'VZOR VYPLNĚNÍ'!$K282,0))</f>
        <v/>
      </c>
      <c r="V282" s="85"/>
    </row>
    <row r="283" spans="1:22" s="114" customFormat="1" ht="27.75" customHeight="1">
      <c r="A283" s="236"/>
      <c r="B283" s="237"/>
      <c r="C283" s="238"/>
      <c r="D283" s="70" t="str">
        <f>IFERROR(VLOOKUP(C283,NM06!$A$2:$B$176,2,0),"")</f>
        <v/>
      </c>
      <c r="E283" s="239"/>
      <c r="F283" s="70" t="str">
        <f>IFERROR(VLOOKUP('VZOR VYPLNĚNÍ'!$E283,'Číselník nástrojů'!$A$2:$D$569,4,0),"")</f>
        <v/>
      </c>
      <c r="G283" s="90"/>
      <c r="H283" s="240"/>
      <c r="I283" s="256"/>
      <c r="J283" s="242"/>
      <c r="K283" s="242"/>
      <c r="L283" s="243"/>
      <c r="M283" s="250"/>
      <c r="N283" s="251"/>
      <c r="O283" s="252"/>
      <c r="P283" s="253"/>
      <c r="Q283" s="254"/>
      <c r="R283" s="255"/>
      <c r="S283" s="92" t="str">
        <f>IFERROR(('VZOR VYPLNĚNÍ'!$O283+'VZOR VYPLNĚNÍ'!$R283)/'VZOR VYPLNĚNÍ'!$I283,"")</f>
        <v/>
      </c>
      <c r="T283" s="93" t="str">
        <f>IF(J283+L283=0,"",ROUND((M283+'VZOR VYPLNĚNÍ'!$P283)/(L283+J283)/12,0))</f>
        <v/>
      </c>
      <c r="U283" s="94" t="str">
        <f>IF(K283=0,"",ROUND(('VZOR VYPLNĚNÍ'!$N283+'VZOR VYPLNĚNÍ'!$Q283)/'VZOR VYPLNĚNÍ'!$K283,0))</f>
        <v/>
      </c>
      <c r="V283" s="85"/>
    </row>
    <row r="284" spans="1:22" s="114" customFormat="1" ht="27.75" customHeight="1">
      <c r="A284" s="236"/>
      <c r="B284" s="237"/>
      <c r="C284" s="238"/>
      <c r="D284" s="70" t="str">
        <f>IFERROR(VLOOKUP(C284,NM06!$A$2:$B$176,2,0),"")</f>
        <v/>
      </c>
      <c r="E284" s="239"/>
      <c r="F284" s="70" t="str">
        <f>IFERROR(VLOOKUP('VZOR VYPLNĚNÍ'!$E284,'Číselník nástrojů'!$A$2:$D$569,4,0),"")</f>
        <v/>
      </c>
      <c r="G284" s="90"/>
      <c r="H284" s="240"/>
      <c r="I284" s="256"/>
      <c r="J284" s="242"/>
      <c r="K284" s="242"/>
      <c r="L284" s="243"/>
      <c r="M284" s="250"/>
      <c r="N284" s="251"/>
      <c r="O284" s="252"/>
      <c r="P284" s="253"/>
      <c r="Q284" s="254"/>
      <c r="R284" s="255"/>
      <c r="S284" s="92" t="str">
        <f>IFERROR(('VZOR VYPLNĚNÍ'!$O284+'VZOR VYPLNĚNÍ'!$R284)/'VZOR VYPLNĚNÍ'!$I284,"")</f>
        <v/>
      </c>
      <c r="T284" s="93" t="str">
        <f>IF(J284+L284=0,"",ROUND((M284+'VZOR VYPLNĚNÍ'!$P284)/(L284+J284)/12,0))</f>
        <v/>
      </c>
      <c r="U284" s="94" t="str">
        <f>IF(K284=0,"",ROUND(('VZOR VYPLNĚNÍ'!$N284+'VZOR VYPLNĚNÍ'!$Q284)/'VZOR VYPLNĚNÍ'!$K284,0))</f>
        <v/>
      </c>
      <c r="V284" s="85"/>
    </row>
    <row r="285" spans="1:22" s="114" customFormat="1" ht="27.75" customHeight="1">
      <c r="A285" s="236"/>
      <c r="B285" s="237"/>
      <c r="C285" s="238"/>
      <c r="D285" s="70" t="str">
        <f>IFERROR(VLOOKUP(C285,NM06!$A$2:$B$176,2,0),"")</f>
        <v/>
      </c>
      <c r="E285" s="239"/>
      <c r="F285" s="70" t="str">
        <f>IFERROR(VLOOKUP('VZOR VYPLNĚNÍ'!$E285,'Číselník nástrojů'!$A$2:$D$569,4,0),"")</f>
        <v/>
      </c>
      <c r="G285" s="90"/>
      <c r="H285" s="240"/>
      <c r="I285" s="256"/>
      <c r="J285" s="242"/>
      <c r="K285" s="242"/>
      <c r="L285" s="243"/>
      <c r="M285" s="250"/>
      <c r="N285" s="251"/>
      <c r="O285" s="252"/>
      <c r="P285" s="253"/>
      <c r="Q285" s="254"/>
      <c r="R285" s="255"/>
      <c r="S285" s="92" t="str">
        <f>IFERROR(('VZOR VYPLNĚNÍ'!$O285+'VZOR VYPLNĚNÍ'!$R285)/'VZOR VYPLNĚNÍ'!$I285,"")</f>
        <v/>
      </c>
      <c r="T285" s="93" t="str">
        <f>IF(J285+L285=0,"",ROUND((M285+'VZOR VYPLNĚNÍ'!$P285)/(L285+J285)/12,0))</f>
        <v/>
      </c>
      <c r="U285" s="94" t="str">
        <f>IF(K285=0,"",ROUND(('VZOR VYPLNĚNÍ'!$N285+'VZOR VYPLNĚNÍ'!$Q285)/'VZOR VYPLNĚNÍ'!$K285,0))</f>
        <v/>
      </c>
      <c r="V285" s="85"/>
    </row>
    <row r="286" spans="1:22" s="114" customFormat="1" ht="27.75" customHeight="1">
      <c r="A286" s="236"/>
      <c r="B286" s="237"/>
      <c r="C286" s="238"/>
      <c r="D286" s="70" t="str">
        <f>IFERROR(VLOOKUP(C286,NM06!$A$2:$B$176,2,0),"")</f>
        <v/>
      </c>
      <c r="E286" s="239"/>
      <c r="F286" s="70" t="str">
        <f>IFERROR(VLOOKUP('VZOR VYPLNĚNÍ'!$E286,'Číselník nástrojů'!$A$2:$D$569,4,0),"")</f>
        <v/>
      </c>
      <c r="G286" s="90"/>
      <c r="H286" s="240"/>
      <c r="I286" s="256"/>
      <c r="J286" s="242"/>
      <c r="K286" s="242"/>
      <c r="L286" s="243"/>
      <c r="M286" s="250"/>
      <c r="N286" s="251"/>
      <c r="O286" s="252"/>
      <c r="P286" s="253"/>
      <c r="Q286" s="254"/>
      <c r="R286" s="255"/>
      <c r="S286" s="92" t="str">
        <f>IFERROR(('VZOR VYPLNĚNÍ'!$O286+'VZOR VYPLNĚNÍ'!$R286)/'VZOR VYPLNĚNÍ'!$I286,"")</f>
        <v/>
      </c>
      <c r="T286" s="93" t="str">
        <f>IF(J286+L286=0,"",ROUND((M286+'VZOR VYPLNĚNÍ'!$P286)/(L286+J286)/12,0))</f>
        <v/>
      </c>
      <c r="U286" s="94" t="str">
        <f>IF(K286=0,"",ROUND(('VZOR VYPLNĚNÍ'!$N286+'VZOR VYPLNĚNÍ'!$Q286)/'VZOR VYPLNĚNÍ'!$K286,0))</f>
        <v/>
      </c>
      <c r="V286" s="85"/>
    </row>
    <row r="287" spans="1:22" s="114" customFormat="1" ht="27.75" customHeight="1">
      <c r="A287" s="236"/>
      <c r="B287" s="237"/>
      <c r="C287" s="238"/>
      <c r="D287" s="70" t="str">
        <f>IFERROR(VLOOKUP(C287,NM06!$A$2:$B$176,2,0),"")</f>
        <v/>
      </c>
      <c r="E287" s="239"/>
      <c r="F287" s="70" t="str">
        <f>IFERROR(VLOOKUP('VZOR VYPLNĚNÍ'!$E287,'Číselník nástrojů'!$A$2:$D$569,4,0),"")</f>
        <v/>
      </c>
      <c r="G287" s="90"/>
      <c r="H287" s="240"/>
      <c r="I287" s="256"/>
      <c r="J287" s="242"/>
      <c r="K287" s="242"/>
      <c r="L287" s="243"/>
      <c r="M287" s="250"/>
      <c r="N287" s="251"/>
      <c r="O287" s="252"/>
      <c r="P287" s="253"/>
      <c r="Q287" s="254"/>
      <c r="R287" s="255"/>
      <c r="S287" s="92" t="str">
        <f>IFERROR(('VZOR VYPLNĚNÍ'!$O287+'VZOR VYPLNĚNÍ'!$R287)/'VZOR VYPLNĚNÍ'!$I287,"")</f>
        <v/>
      </c>
      <c r="T287" s="93" t="str">
        <f>IF(J287+L287=0,"",ROUND((M287+'VZOR VYPLNĚNÍ'!$P287)/(L287+J287)/12,0))</f>
        <v/>
      </c>
      <c r="U287" s="94" t="str">
        <f>IF(K287=0,"",ROUND(('VZOR VYPLNĚNÍ'!$N287+'VZOR VYPLNĚNÍ'!$Q287)/'VZOR VYPLNĚNÍ'!$K287,0))</f>
        <v/>
      </c>
      <c r="V287" s="85"/>
    </row>
    <row r="288" spans="1:22" s="114" customFormat="1" ht="27.75" customHeight="1">
      <c r="A288" s="236"/>
      <c r="B288" s="237"/>
      <c r="C288" s="238"/>
      <c r="D288" s="70" t="str">
        <f>IFERROR(VLOOKUP(C288,NM06!$A$2:$B$176,2,0),"")</f>
        <v/>
      </c>
      <c r="E288" s="239"/>
      <c r="F288" s="70" t="str">
        <f>IFERROR(VLOOKUP('VZOR VYPLNĚNÍ'!$E288,'Číselník nástrojů'!$A$2:$D$569,4,0),"")</f>
        <v/>
      </c>
      <c r="G288" s="90"/>
      <c r="H288" s="240"/>
      <c r="I288" s="256"/>
      <c r="J288" s="242"/>
      <c r="K288" s="242"/>
      <c r="L288" s="243"/>
      <c r="M288" s="250"/>
      <c r="N288" s="251"/>
      <c r="O288" s="252"/>
      <c r="P288" s="253"/>
      <c r="Q288" s="254"/>
      <c r="R288" s="255"/>
      <c r="S288" s="92" t="str">
        <f>IFERROR(('VZOR VYPLNĚNÍ'!$O288+'VZOR VYPLNĚNÍ'!$R288)/'VZOR VYPLNĚNÍ'!$I288,"")</f>
        <v/>
      </c>
      <c r="T288" s="93" t="str">
        <f>IF(J288+L288=0,"",ROUND((M288+'VZOR VYPLNĚNÍ'!$P288)/(L288+J288)/12,0))</f>
        <v/>
      </c>
      <c r="U288" s="94" t="str">
        <f>IF(K288=0,"",ROUND(('VZOR VYPLNĚNÍ'!$N288+'VZOR VYPLNĚNÍ'!$Q288)/'VZOR VYPLNĚNÍ'!$K288,0))</f>
        <v/>
      </c>
      <c r="V288" s="85"/>
    </row>
    <row r="289" spans="1:22" s="114" customFormat="1" ht="27.75" customHeight="1">
      <c r="A289" s="236"/>
      <c r="B289" s="237"/>
      <c r="C289" s="238"/>
      <c r="D289" s="70" t="str">
        <f>IFERROR(VLOOKUP(C289,NM06!$A$2:$B$176,2,0),"")</f>
        <v/>
      </c>
      <c r="E289" s="239"/>
      <c r="F289" s="70" t="str">
        <f>IFERROR(VLOOKUP('VZOR VYPLNĚNÍ'!$E289,'Číselník nástrojů'!$A$2:$D$569,4,0),"")</f>
        <v/>
      </c>
      <c r="G289" s="90"/>
      <c r="H289" s="240"/>
      <c r="I289" s="256"/>
      <c r="J289" s="242"/>
      <c r="K289" s="242"/>
      <c r="L289" s="243"/>
      <c r="M289" s="250"/>
      <c r="N289" s="251"/>
      <c r="O289" s="252"/>
      <c r="P289" s="253"/>
      <c r="Q289" s="254"/>
      <c r="R289" s="255"/>
      <c r="S289" s="92" t="str">
        <f>IFERROR(('VZOR VYPLNĚNÍ'!$O289+'VZOR VYPLNĚNÍ'!$R289)/'VZOR VYPLNĚNÍ'!$I289,"")</f>
        <v/>
      </c>
      <c r="T289" s="93" t="str">
        <f>IF(J289+L289=0,"",ROUND((M289+'VZOR VYPLNĚNÍ'!$P289)/(L289+J289)/12,0))</f>
        <v/>
      </c>
      <c r="U289" s="94" t="str">
        <f>IF(K289=0,"",ROUND(('VZOR VYPLNĚNÍ'!$N289+'VZOR VYPLNĚNÍ'!$Q289)/'VZOR VYPLNĚNÍ'!$K289,0))</f>
        <v/>
      </c>
      <c r="V289" s="85"/>
    </row>
    <row r="290" spans="1:22" s="114" customFormat="1" ht="27.75" customHeight="1">
      <c r="A290" s="236"/>
      <c r="B290" s="237"/>
      <c r="C290" s="238"/>
      <c r="D290" s="70" t="str">
        <f>IFERROR(VLOOKUP(C290,NM06!$A$2:$B$176,2,0),"")</f>
        <v/>
      </c>
      <c r="E290" s="239"/>
      <c r="F290" s="70" t="str">
        <f>IFERROR(VLOOKUP('VZOR VYPLNĚNÍ'!$E290,'Číselník nástrojů'!$A$2:$D$569,4,0),"")</f>
        <v/>
      </c>
      <c r="G290" s="90"/>
      <c r="H290" s="240"/>
      <c r="I290" s="256"/>
      <c r="J290" s="242"/>
      <c r="K290" s="242"/>
      <c r="L290" s="243"/>
      <c r="M290" s="250"/>
      <c r="N290" s="251"/>
      <c r="O290" s="252"/>
      <c r="P290" s="253"/>
      <c r="Q290" s="254"/>
      <c r="R290" s="255"/>
      <c r="S290" s="92" t="str">
        <f>IFERROR(('VZOR VYPLNĚNÍ'!$O290+'VZOR VYPLNĚNÍ'!$R290)/'VZOR VYPLNĚNÍ'!$I290,"")</f>
        <v/>
      </c>
      <c r="T290" s="93" t="str">
        <f>IF(J290+L290=0,"",ROUND((M290+'VZOR VYPLNĚNÍ'!$P290)/(L290+J290)/12,0))</f>
        <v/>
      </c>
      <c r="U290" s="94" t="str">
        <f>IF(K290=0,"",ROUND(('VZOR VYPLNĚNÍ'!$N290+'VZOR VYPLNĚNÍ'!$Q290)/'VZOR VYPLNĚNÍ'!$K290,0))</f>
        <v/>
      </c>
      <c r="V290" s="85"/>
    </row>
    <row r="291" spans="1:22" s="114" customFormat="1" ht="27.75" customHeight="1">
      <c r="A291" s="236"/>
      <c r="B291" s="237"/>
      <c r="C291" s="238"/>
      <c r="D291" s="70" t="str">
        <f>IFERROR(VLOOKUP(C291,NM06!$A$2:$B$176,2,0),"")</f>
        <v/>
      </c>
      <c r="E291" s="239"/>
      <c r="F291" s="70" t="str">
        <f>IFERROR(VLOOKUP('VZOR VYPLNĚNÍ'!$E291,'Číselník nástrojů'!$A$2:$D$569,4,0),"")</f>
        <v/>
      </c>
      <c r="G291" s="90"/>
      <c r="H291" s="240"/>
      <c r="I291" s="256"/>
      <c r="J291" s="242"/>
      <c r="K291" s="242"/>
      <c r="L291" s="243"/>
      <c r="M291" s="250"/>
      <c r="N291" s="251"/>
      <c r="O291" s="252"/>
      <c r="P291" s="253"/>
      <c r="Q291" s="254"/>
      <c r="R291" s="255"/>
      <c r="S291" s="92" t="str">
        <f>IFERROR(('VZOR VYPLNĚNÍ'!$O291+'VZOR VYPLNĚNÍ'!$R291)/'VZOR VYPLNĚNÍ'!$I291,"")</f>
        <v/>
      </c>
      <c r="T291" s="93" t="str">
        <f>IF(J291+L291=0,"",ROUND((M291+'VZOR VYPLNĚNÍ'!$P291)/(L291+J291)/12,0))</f>
        <v/>
      </c>
      <c r="U291" s="94" t="str">
        <f>IF(K291=0,"",ROUND(('VZOR VYPLNĚNÍ'!$N291+'VZOR VYPLNĚNÍ'!$Q291)/'VZOR VYPLNĚNÍ'!$K291,0))</f>
        <v/>
      </c>
      <c r="V291" s="85"/>
    </row>
    <row r="292" spans="1:22" s="114" customFormat="1" ht="27.75" customHeight="1">
      <c r="A292" s="236"/>
      <c r="B292" s="237"/>
      <c r="C292" s="238"/>
      <c r="D292" s="70" t="str">
        <f>IFERROR(VLOOKUP(C292,NM06!$A$2:$B$176,2,0),"")</f>
        <v/>
      </c>
      <c r="E292" s="239"/>
      <c r="F292" s="70" t="str">
        <f>IFERROR(VLOOKUP('VZOR VYPLNĚNÍ'!$E292,'Číselník nástrojů'!$A$2:$D$569,4,0),"")</f>
        <v/>
      </c>
      <c r="G292" s="90"/>
      <c r="H292" s="240"/>
      <c r="I292" s="256"/>
      <c r="J292" s="242"/>
      <c r="K292" s="242"/>
      <c r="L292" s="243"/>
      <c r="M292" s="250"/>
      <c r="N292" s="251"/>
      <c r="O292" s="252"/>
      <c r="P292" s="253"/>
      <c r="Q292" s="254"/>
      <c r="R292" s="255"/>
      <c r="S292" s="92" t="str">
        <f>IFERROR(('VZOR VYPLNĚNÍ'!$O292+'VZOR VYPLNĚNÍ'!$R292)/'VZOR VYPLNĚNÍ'!$I292,"")</f>
        <v/>
      </c>
      <c r="T292" s="93" t="str">
        <f>IF(J292+L292=0,"",ROUND((M292+'VZOR VYPLNĚNÍ'!$P292)/(L292+J292)/12,0))</f>
        <v/>
      </c>
      <c r="U292" s="94" t="str">
        <f>IF(K292=0,"",ROUND(('VZOR VYPLNĚNÍ'!$N292+'VZOR VYPLNĚNÍ'!$Q292)/'VZOR VYPLNĚNÍ'!$K292,0))</f>
        <v/>
      </c>
      <c r="V292" s="85"/>
    </row>
    <row r="293" spans="1:22" s="114" customFormat="1" ht="27.75" customHeight="1">
      <c r="A293" s="236"/>
      <c r="B293" s="237"/>
      <c r="C293" s="238"/>
      <c r="D293" s="70" t="str">
        <f>IFERROR(VLOOKUP(C293,NM06!$A$2:$B$176,2,0),"")</f>
        <v/>
      </c>
      <c r="E293" s="239"/>
      <c r="F293" s="70" t="str">
        <f>IFERROR(VLOOKUP('VZOR VYPLNĚNÍ'!$E293,'Číselník nástrojů'!$A$2:$D$569,4,0),"")</f>
        <v/>
      </c>
      <c r="G293" s="90"/>
      <c r="H293" s="240"/>
      <c r="I293" s="256"/>
      <c r="J293" s="242"/>
      <c r="K293" s="242"/>
      <c r="L293" s="243"/>
      <c r="M293" s="250"/>
      <c r="N293" s="251"/>
      <c r="O293" s="252"/>
      <c r="P293" s="253"/>
      <c r="Q293" s="254"/>
      <c r="R293" s="255"/>
      <c r="S293" s="92" t="str">
        <f>IFERROR(('VZOR VYPLNĚNÍ'!$O293+'VZOR VYPLNĚNÍ'!$R293)/'VZOR VYPLNĚNÍ'!$I293,"")</f>
        <v/>
      </c>
      <c r="T293" s="93" t="str">
        <f>IF(J293+L293=0,"",ROUND((M293+'VZOR VYPLNĚNÍ'!$P293)/(L293+J293)/12,0))</f>
        <v/>
      </c>
      <c r="U293" s="94" t="str">
        <f>IF(K293=0,"",ROUND(('VZOR VYPLNĚNÍ'!$N293+'VZOR VYPLNĚNÍ'!$Q293)/'VZOR VYPLNĚNÍ'!$K293,0))</f>
        <v/>
      </c>
      <c r="V293" s="85"/>
    </row>
    <row r="294" spans="1:22" s="114" customFormat="1" ht="27.75" customHeight="1">
      <c r="A294" s="236"/>
      <c r="B294" s="237"/>
      <c r="C294" s="238"/>
      <c r="D294" s="70" t="str">
        <f>IFERROR(VLOOKUP(C294,NM06!$A$2:$B$176,2,0),"")</f>
        <v/>
      </c>
      <c r="E294" s="239"/>
      <c r="F294" s="70" t="str">
        <f>IFERROR(VLOOKUP('VZOR VYPLNĚNÍ'!$E294,'Číselník nástrojů'!$A$2:$D$569,4,0),"")</f>
        <v/>
      </c>
      <c r="G294" s="90"/>
      <c r="H294" s="240"/>
      <c r="I294" s="256"/>
      <c r="J294" s="242"/>
      <c r="K294" s="242"/>
      <c r="L294" s="243"/>
      <c r="M294" s="250"/>
      <c r="N294" s="251"/>
      <c r="O294" s="252"/>
      <c r="P294" s="253"/>
      <c r="Q294" s="254"/>
      <c r="R294" s="255"/>
      <c r="S294" s="92" t="str">
        <f>IFERROR(('VZOR VYPLNĚNÍ'!$O294+'VZOR VYPLNĚNÍ'!$R294)/'VZOR VYPLNĚNÍ'!$I294,"")</f>
        <v/>
      </c>
      <c r="T294" s="93" t="str">
        <f>IF(J294+L294=0,"",ROUND((M294+'VZOR VYPLNĚNÍ'!$P294)/(L294+J294)/12,0))</f>
        <v/>
      </c>
      <c r="U294" s="94" t="str">
        <f>IF(K294=0,"",ROUND(('VZOR VYPLNĚNÍ'!$N294+'VZOR VYPLNĚNÍ'!$Q294)/'VZOR VYPLNĚNÍ'!$K294,0))</f>
        <v/>
      </c>
      <c r="V294" s="85"/>
    </row>
    <row r="295" spans="1:22" s="114" customFormat="1" ht="27.75" customHeight="1">
      <c r="A295" s="236"/>
      <c r="B295" s="237"/>
      <c r="C295" s="238"/>
      <c r="D295" s="70" t="str">
        <f>IFERROR(VLOOKUP(C295,NM06!$A$2:$B$176,2,0),"")</f>
        <v/>
      </c>
      <c r="E295" s="239"/>
      <c r="F295" s="70" t="str">
        <f>IFERROR(VLOOKUP('VZOR VYPLNĚNÍ'!$E295,'Číselník nástrojů'!$A$2:$D$569,4,0),"")</f>
        <v/>
      </c>
      <c r="G295" s="90"/>
      <c r="H295" s="240"/>
      <c r="I295" s="256"/>
      <c r="J295" s="242"/>
      <c r="K295" s="242"/>
      <c r="L295" s="243"/>
      <c r="M295" s="250"/>
      <c r="N295" s="251"/>
      <c r="O295" s="252"/>
      <c r="P295" s="253"/>
      <c r="Q295" s="254"/>
      <c r="R295" s="255"/>
      <c r="S295" s="92" t="str">
        <f>IFERROR(('VZOR VYPLNĚNÍ'!$O295+'VZOR VYPLNĚNÍ'!$R295)/'VZOR VYPLNĚNÍ'!$I295,"")</f>
        <v/>
      </c>
      <c r="T295" s="93" t="str">
        <f>IF(J295+L295=0,"",ROUND((M295+'VZOR VYPLNĚNÍ'!$P295)/(L295+J295)/12,0))</f>
        <v/>
      </c>
      <c r="U295" s="94" t="str">
        <f>IF(K295=0,"",ROUND(('VZOR VYPLNĚNÍ'!$N295+'VZOR VYPLNĚNÍ'!$Q295)/'VZOR VYPLNĚNÍ'!$K295,0))</f>
        <v/>
      </c>
      <c r="V295" s="85"/>
    </row>
    <row r="296" spans="1:22" s="114" customFormat="1" ht="27.75" customHeight="1">
      <c r="A296" s="236"/>
      <c r="B296" s="237"/>
      <c r="C296" s="238"/>
      <c r="D296" s="70" t="str">
        <f>IFERROR(VLOOKUP(C296,NM06!$A$2:$B$176,2,0),"")</f>
        <v/>
      </c>
      <c r="E296" s="239"/>
      <c r="F296" s="70" t="str">
        <f>IFERROR(VLOOKUP('VZOR VYPLNĚNÍ'!$E296,'Číselník nástrojů'!$A$2:$D$569,4,0),"")</f>
        <v/>
      </c>
      <c r="G296" s="90"/>
      <c r="H296" s="240"/>
      <c r="I296" s="256"/>
      <c r="J296" s="242"/>
      <c r="K296" s="242"/>
      <c r="L296" s="243"/>
      <c r="M296" s="250"/>
      <c r="N296" s="251"/>
      <c r="O296" s="252"/>
      <c r="P296" s="253"/>
      <c r="Q296" s="254"/>
      <c r="R296" s="255"/>
      <c r="S296" s="92" t="str">
        <f>IFERROR(('VZOR VYPLNĚNÍ'!$O296+'VZOR VYPLNĚNÍ'!$R296)/'VZOR VYPLNĚNÍ'!$I296,"")</f>
        <v/>
      </c>
      <c r="T296" s="93" t="str">
        <f>IF(J296+L296=0,"",ROUND((M296+'VZOR VYPLNĚNÍ'!$P296)/(L296+J296)/12,0))</f>
        <v/>
      </c>
      <c r="U296" s="94" t="str">
        <f>IF(K296=0,"",ROUND(('VZOR VYPLNĚNÍ'!$N296+'VZOR VYPLNĚNÍ'!$Q296)/'VZOR VYPLNĚNÍ'!$K296,0))</f>
        <v/>
      </c>
      <c r="V296" s="85"/>
    </row>
    <row r="297" spans="1:22" s="114" customFormat="1" ht="27.75" customHeight="1">
      <c r="A297" s="236"/>
      <c r="B297" s="237"/>
      <c r="C297" s="238"/>
      <c r="D297" s="70" t="str">
        <f>IFERROR(VLOOKUP(C297,NM06!$A$2:$B$176,2,0),"")</f>
        <v/>
      </c>
      <c r="E297" s="239"/>
      <c r="F297" s="70" t="str">
        <f>IFERROR(VLOOKUP('VZOR VYPLNĚNÍ'!$E297,'Číselník nástrojů'!$A$2:$D$569,4,0),"")</f>
        <v/>
      </c>
      <c r="G297" s="90"/>
      <c r="H297" s="240"/>
      <c r="I297" s="256"/>
      <c r="J297" s="242"/>
      <c r="K297" s="242"/>
      <c r="L297" s="243"/>
      <c r="M297" s="250"/>
      <c r="N297" s="251"/>
      <c r="O297" s="252"/>
      <c r="P297" s="253"/>
      <c r="Q297" s="254"/>
      <c r="R297" s="255"/>
      <c r="S297" s="92" t="str">
        <f>IFERROR(('VZOR VYPLNĚNÍ'!$O297+'VZOR VYPLNĚNÍ'!$R297)/'VZOR VYPLNĚNÍ'!$I297,"")</f>
        <v/>
      </c>
      <c r="T297" s="93" t="str">
        <f>IF(J297+L297=0,"",ROUND((M297+'VZOR VYPLNĚNÍ'!$P297)/(L297+J297)/12,0))</f>
        <v/>
      </c>
      <c r="U297" s="94" t="str">
        <f>IF(K297=0,"",ROUND(('VZOR VYPLNĚNÍ'!$N297+'VZOR VYPLNĚNÍ'!$Q297)/'VZOR VYPLNĚNÍ'!$K297,0))</f>
        <v/>
      </c>
      <c r="V297" s="85"/>
    </row>
    <row r="298" spans="1:22" s="114" customFormat="1" ht="27.75" customHeight="1">
      <c r="A298" s="236"/>
      <c r="B298" s="237"/>
      <c r="C298" s="238"/>
      <c r="D298" s="70" t="str">
        <f>IFERROR(VLOOKUP(C298,NM06!$A$2:$B$176,2,0),"")</f>
        <v/>
      </c>
      <c r="E298" s="239"/>
      <c r="F298" s="70" t="str">
        <f>IFERROR(VLOOKUP('VZOR VYPLNĚNÍ'!$E298,'Číselník nástrojů'!$A$2:$D$569,4,0),"")</f>
        <v/>
      </c>
      <c r="G298" s="90"/>
      <c r="H298" s="240"/>
      <c r="I298" s="256"/>
      <c r="J298" s="242"/>
      <c r="K298" s="242"/>
      <c r="L298" s="243"/>
      <c r="M298" s="250"/>
      <c r="N298" s="251"/>
      <c r="O298" s="252"/>
      <c r="P298" s="253"/>
      <c r="Q298" s="254"/>
      <c r="R298" s="255"/>
      <c r="S298" s="92" t="str">
        <f>IFERROR(('VZOR VYPLNĚNÍ'!$O298+'VZOR VYPLNĚNÍ'!$R298)/'VZOR VYPLNĚNÍ'!$I298,"")</f>
        <v/>
      </c>
      <c r="T298" s="93" t="str">
        <f>IF(J298+L298=0,"",ROUND((M298+'VZOR VYPLNĚNÍ'!$P298)/(L298+J298)/12,0))</f>
        <v/>
      </c>
      <c r="U298" s="94" t="str">
        <f>IF(K298=0,"",ROUND(('VZOR VYPLNĚNÍ'!$N298+'VZOR VYPLNĚNÍ'!$Q298)/'VZOR VYPLNĚNÍ'!$K298,0))</f>
        <v/>
      </c>
      <c r="V298" s="85"/>
    </row>
    <row r="299" spans="1:22" s="114" customFormat="1" ht="27.75" customHeight="1">
      <c r="A299" s="236"/>
      <c r="B299" s="237"/>
      <c r="C299" s="238"/>
      <c r="D299" s="70" t="str">
        <f>IFERROR(VLOOKUP(C299,NM06!$A$2:$B$176,2,0),"")</f>
        <v/>
      </c>
      <c r="E299" s="239"/>
      <c r="F299" s="70" t="str">
        <f>IFERROR(VLOOKUP('VZOR VYPLNĚNÍ'!$E299,'Číselník nástrojů'!$A$2:$D$569,4,0),"")</f>
        <v/>
      </c>
      <c r="G299" s="90"/>
      <c r="H299" s="240"/>
      <c r="I299" s="256"/>
      <c r="J299" s="242"/>
      <c r="K299" s="242"/>
      <c r="L299" s="243"/>
      <c r="M299" s="250"/>
      <c r="N299" s="251"/>
      <c r="O299" s="252"/>
      <c r="P299" s="253"/>
      <c r="Q299" s="254"/>
      <c r="R299" s="255"/>
      <c r="S299" s="92" t="str">
        <f>IFERROR(('VZOR VYPLNĚNÍ'!$O299+'VZOR VYPLNĚNÍ'!$R299)/'VZOR VYPLNĚNÍ'!$I299,"")</f>
        <v/>
      </c>
      <c r="T299" s="93" t="str">
        <f>IF(J299+L299=0,"",ROUND((M299+'VZOR VYPLNĚNÍ'!$P299)/(L299+J299)/12,0))</f>
        <v/>
      </c>
      <c r="U299" s="94" t="str">
        <f>IF(K299=0,"",ROUND(('VZOR VYPLNĚNÍ'!$N299+'VZOR VYPLNĚNÍ'!$Q299)/'VZOR VYPLNĚNÍ'!$K299,0))</f>
        <v/>
      </c>
      <c r="V299" s="85"/>
    </row>
    <row r="300" spans="1:22" s="114" customFormat="1" ht="27.75" customHeight="1">
      <c r="A300" s="236"/>
      <c r="B300" s="237"/>
      <c r="C300" s="238"/>
      <c r="D300" s="70" t="str">
        <f>IFERROR(VLOOKUP(C300,NM06!$A$2:$B$176,2,0),"")</f>
        <v/>
      </c>
      <c r="E300" s="239"/>
      <c r="F300" s="70" t="str">
        <f>IFERROR(VLOOKUP('VZOR VYPLNĚNÍ'!$E300,'Číselník nástrojů'!$A$2:$D$569,4,0),"")</f>
        <v/>
      </c>
      <c r="G300" s="90"/>
      <c r="H300" s="240"/>
      <c r="I300" s="256"/>
      <c r="J300" s="242"/>
      <c r="K300" s="242"/>
      <c r="L300" s="243"/>
      <c r="M300" s="250"/>
      <c r="N300" s="251"/>
      <c r="O300" s="252"/>
      <c r="P300" s="253"/>
      <c r="Q300" s="254"/>
      <c r="R300" s="255"/>
      <c r="S300" s="92" t="str">
        <f>IFERROR(('VZOR VYPLNĚNÍ'!$O300+'VZOR VYPLNĚNÍ'!$R300)/'VZOR VYPLNĚNÍ'!$I300,"")</f>
        <v/>
      </c>
      <c r="T300" s="93" t="str">
        <f>IF(J300+L300=0,"",ROUND((M300+'VZOR VYPLNĚNÍ'!$P300)/(L300+J300)/12,0))</f>
        <v/>
      </c>
      <c r="U300" s="94" t="str">
        <f>IF(K300=0,"",ROUND(('VZOR VYPLNĚNÍ'!$N300+'VZOR VYPLNĚNÍ'!$Q300)/'VZOR VYPLNĚNÍ'!$K300,0))</f>
        <v/>
      </c>
      <c r="V300" s="85"/>
    </row>
    <row r="301" spans="1:22" s="114" customFormat="1" ht="27.75" customHeight="1">
      <c r="A301" s="236"/>
      <c r="B301" s="237"/>
      <c r="C301" s="238"/>
      <c r="D301" s="70" t="str">
        <f>IFERROR(VLOOKUP(C301,NM06!$A$2:$B$176,2,0),"")</f>
        <v/>
      </c>
      <c r="E301" s="239"/>
      <c r="F301" s="70" t="str">
        <f>IFERROR(VLOOKUP('VZOR VYPLNĚNÍ'!$E301,'Číselník nástrojů'!$A$2:$D$569,4,0),"")</f>
        <v/>
      </c>
      <c r="G301" s="90"/>
      <c r="H301" s="240"/>
      <c r="I301" s="256"/>
      <c r="J301" s="242"/>
      <c r="K301" s="242"/>
      <c r="L301" s="243"/>
      <c r="M301" s="250"/>
      <c r="N301" s="251"/>
      <c r="O301" s="252"/>
      <c r="P301" s="253"/>
      <c r="Q301" s="254"/>
      <c r="R301" s="255"/>
      <c r="S301" s="92" t="str">
        <f>IFERROR(('VZOR VYPLNĚNÍ'!$O301+'VZOR VYPLNĚNÍ'!$R301)/'VZOR VYPLNĚNÍ'!$I301,"")</f>
        <v/>
      </c>
      <c r="T301" s="93" t="str">
        <f>IF(J301+L301=0,"",ROUND((M301+'VZOR VYPLNĚNÍ'!$P301)/(L301+J301)/12,0))</f>
        <v/>
      </c>
      <c r="U301" s="94" t="str">
        <f>IF(K301=0,"",ROUND(('VZOR VYPLNĚNÍ'!$N301+'VZOR VYPLNĚNÍ'!$Q301)/'VZOR VYPLNĚNÍ'!$K301,0))</f>
        <v/>
      </c>
      <c r="V301" s="85"/>
    </row>
    <row r="302" spans="1:22" s="114" customFormat="1" ht="27.75" customHeight="1">
      <c r="A302" s="236"/>
      <c r="B302" s="237"/>
      <c r="C302" s="238"/>
      <c r="D302" s="70" t="str">
        <f>IFERROR(VLOOKUP(C302,NM06!$A$2:$B$176,2,0),"")</f>
        <v/>
      </c>
      <c r="E302" s="239"/>
      <c r="F302" s="70" t="str">
        <f>IFERROR(VLOOKUP('VZOR VYPLNĚNÍ'!$E302,'Číselník nástrojů'!$A$2:$D$569,4,0),"")</f>
        <v/>
      </c>
      <c r="G302" s="90"/>
      <c r="H302" s="240"/>
      <c r="I302" s="256"/>
      <c r="J302" s="242"/>
      <c r="K302" s="242"/>
      <c r="L302" s="243"/>
      <c r="M302" s="250"/>
      <c r="N302" s="251"/>
      <c r="O302" s="252"/>
      <c r="P302" s="253"/>
      <c r="Q302" s="254"/>
      <c r="R302" s="255"/>
      <c r="S302" s="92" t="str">
        <f>IFERROR(('VZOR VYPLNĚNÍ'!$O302+'VZOR VYPLNĚNÍ'!$R302)/'VZOR VYPLNĚNÍ'!$I302,"")</f>
        <v/>
      </c>
      <c r="T302" s="93" t="str">
        <f>IF(J302+L302=0,"",ROUND((M302+'VZOR VYPLNĚNÍ'!$P302)/(L302+J302)/12,0))</f>
        <v/>
      </c>
      <c r="U302" s="94" t="str">
        <f>IF(K302=0,"",ROUND(('VZOR VYPLNĚNÍ'!$N302+'VZOR VYPLNĚNÍ'!$Q302)/'VZOR VYPLNĚNÍ'!$K302,0))</f>
        <v/>
      </c>
      <c r="V302" s="85"/>
    </row>
    <row r="303" spans="1:22" s="114" customFormat="1" ht="27.75" customHeight="1">
      <c r="A303" s="236"/>
      <c r="B303" s="237"/>
      <c r="C303" s="238"/>
      <c r="D303" s="70" t="str">
        <f>IFERROR(VLOOKUP(C303,NM06!$A$2:$B$176,2,0),"")</f>
        <v/>
      </c>
      <c r="E303" s="239"/>
      <c r="F303" s="70" t="str">
        <f>IFERROR(VLOOKUP('VZOR VYPLNĚNÍ'!$E303,'Číselník nástrojů'!$A$2:$D$569,4,0),"")</f>
        <v/>
      </c>
      <c r="G303" s="90"/>
      <c r="H303" s="240"/>
      <c r="I303" s="256"/>
      <c r="J303" s="242"/>
      <c r="K303" s="242"/>
      <c r="L303" s="243"/>
      <c r="M303" s="250"/>
      <c r="N303" s="251"/>
      <c r="O303" s="252"/>
      <c r="P303" s="253"/>
      <c r="Q303" s="254"/>
      <c r="R303" s="255"/>
      <c r="S303" s="92" t="str">
        <f>IFERROR(('VZOR VYPLNĚNÍ'!$O303+'VZOR VYPLNĚNÍ'!$R303)/'VZOR VYPLNĚNÍ'!$I303,"")</f>
        <v/>
      </c>
      <c r="T303" s="93" t="str">
        <f>IF(J303+L303=0,"",ROUND((M303+'VZOR VYPLNĚNÍ'!$P303)/(L303+J303)/12,0))</f>
        <v/>
      </c>
      <c r="U303" s="94" t="str">
        <f>IF(K303=0,"",ROUND(('VZOR VYPLNĚNÍ'!$N303+'VZOR VYPLNĚNÍ'!$Q303)/'VZOR VYPLNĚNÍ'!$K303,0))</f>
        <v/>
      </c>
      <c r="V303" s="85"/>
    </row>
    <row r="304" spans="1:22" s="114" customFormat="1" ht="27.75" customHeight="1">
      <c r="A304" s="236"/>
      <c r="B304" s="237"/>
      <c r="C304" s="238"/>
      <c r="D304" s="70" t="str">
        <f>IFERROR(VLOOKUP(C304,NM06!$A$2:$B$176,2,0),"")</f>
        <v/>
      </c>
      <c r="E304" s="239"/>
      <c r="F304" s="70" t="str">
        <f>IFERROR(VLOOKUP('VZOR VYPLNĚNÍ'!$E304,'Číselník nástrojů'!$A$2:$D$569,4,0),"")</f>
        <v/>
      </c>
      <c r="G304" s="90"/>
      <c r="H304" s="240"/>
      <c r="I304" s="256"/>
      <c r="J304" s="242"/>
      <c r="K304" s="242"/>
      <c r="L304" s="243"/>
      <c r="M304" s="250"/>
      <c r="N304" s="251"/>
      <c r="O304" s="252"/>
      <c r="P304" s="253"/>
      <c r="Q304" s="254"/>
      <c r="R304" s="255"/>
      <c r="S304" s="92" t="str">
        <f>IFERROR(('VZOR VYPLNĚNÍ'!$O304+'VZOR VYPLNĚNÍ'!$R304)/'VZOR VYPLNĚNÍ'!$I304,"")</f>
        <v/>
      </c>
      <c r="T304" s="93" t="str">
        <f>IF(J304+L304=0,"",ROUND((M304+'VZOR VYPLNĚNÍ'!$P304)/(L304+J304)/12,0))</f>
        <v/>
      </c>
      <c r="U304" s="94" t="str">
        <f>IF(K304=0,"",ROUND(('VZOR VYPLNĚNÍ'!$N304+'VZOR VYPLNĚNÍ'!$Q304)/'VZOR VYPLNĚNÍ'!$K304,0))</f>
        <v/>
      </c>
      <c r="V304" s="85"/>
    </row>
    <row r="305" spans="1:22" s="114" customFormat="1" ht="27.75" customHeight="1">
      <c r="A305" s="236"/>
      <c r="B305" s="237"/>
      <c r="C305" s="238"/>
      <c r="D305" s="70" t="str">
        <f>IFERROR(VLOOKUP(C305,NM06!$A$2:$B$176,2,0),"")</f>
        <v/>
      </c>
      <c r="E305" s="239"/>
      <c r="F305" s="70" t="str">
        <f>IFERROR(VLOOKUP('VZOR VYPLNĚNÍ'!$E305,'Číselník nástrojů'!$A$2:$D$569,4,0),"")</f>
        <v/>
      </c>
      <c r="G305" s="90"/>
      <c r="H305" s="240"/>
      <c r="I305" s="256"/>
      <c r="J305" s="242"/>
      <c r="K305" s="242"/>
      <c r="L305" s="243"/>
      <c r="M305" s="250"/>
      <c r="N305" s="251"/>
      <c r="O305" s="252"/>
      <c r="P305" s="253"/>
      <c r="Q305" s="254"/>
      <c r="R305" s="255"/>
      <c r="S305" s="92" t="str">
        <f>IFERROR(('VZOR VYPLNĚNÍ'!$O305+'VZOR VYPLNĚNÍ'!$R305)/'VZOR VYPLNĚNÍ'!$I305,"")</f>
        <v/>
      </c>
      <c r="T305" s="93" t="str">
        <f>IF(J305+L305=0,"",ROUND((M305+'VZOR VYPLNĚNÍ'!$P305)/(L305+J305)/12,0))</f>
        <v/>
      </c>
      <c r="U305" s="94" t="str">
        <f>IF(K305=0,"",ROUND(('VZOR VYPLNĚNÍ'!$N305+'VZOR VYPLNĚNÍ'!$Q305)/'VZOR VYPLNĚNÍ'!$K305,0))</f>
        <v/>
      </c>
      <c r="V305" s="85"/>
    </row>
    <row r="306" spans="1:22" s="114" customFormat="1" ht="27.75" customHeight="1">
      <c r="A306" s="236"/>
      <c r="B306" s="237"/>
      <c r="C306" s="238"/>
      <c r="D306" s="70" t="str">
        <f>IFERROR(VLOOKUP(C306,NM06!$A$2:$B$176,2,0),"")</f>
        <v/>
      </c>
      <c r="E306" s="239"/>
      <c r="F306" s="70" t="str">
        <f>IFERROR(VLOOKUP('VZOR VYPLNĚNÍ'!$E306,'Číselník nástrojů'!$A$2:$D$569,4,0),"")</f>
        <v/>
      </c>
      <c r="G306" s="90"/>
      <c r="H306" s="240"/>
      <c r="I306" s="256"/>
      <c r="J306" s="242"/>
      <c r="K306" s="242"/>
      <c r="L306" s="243"/>
      <c r="M306" s="250"/>
      <c r="N306" s="251"/>
      <c r="O306" s="252"/>
      <c r="P306" s="253"/>
      <c r="Q306" s="254"/>
      <c r="R306" s="255"/>
      <c r="S306" s="92" t="str">
        <f>IFERROR(('VZOR VYPLNĚNÍ'!$O306+'VZOR VYPLNĚNÍ'!$R306)/'VZOR VYPLNĚNÍ'!$I306,"")</f>
        <v/>
      </c>
      <c r="T306" s="93" t="str">
        <f>IF(J306+L306=0,"",ROUND((M306+'VZOR VYPLNĚNÍ'!$P306)/(L306+J306)/12,0))</f>
        <v/>
      </c>
      <c r="U306" s="94" t="str">
        <f>IF(K306=0,"",ROUND(('VZOR VYPLNĚNÍ'!$N306+'VZOR VYPLNĚNÍ'!$Q306)/'VZOR VYPLNĚNÍ'!$K306,0))</f>
        <v/>
      </c>
      <c r="V306" s="85"/>
    </row>
    <row r="307" spans="1:22" s="114" customFormat="1" ht="27.75" customHeight="1">
      <c r="A307" s="236"/>
      <c r="B307" s="237"/>
      <c r="C307" s="238"/>
      <c r="D307" s="70" t="str">
        <f>IFERROR(VLOOKUP(C307,NM06!$A$2:$B$176,2,0),"")</f>
        <v/>
      </c>
      <c r="E307" s="239"/>
      <c r="F307" s="70" t="str">
        <f>IFERROR(VLOOKUP('VZOR VYPLNĚNÍ'!$E307,'Číselník nástrojů'!$A$2:$D$569,4,0),"")</f>
        <v/>
      </c>
      <c r="G307" s="90"/>
      <c r="H307" s="240"/>
      <c r="I307" s="256"/>
      <c r="J307" s="242"/>
      <c r="K307" s="242"/>
      <c r="L307" s="243"/>
      <c r="M307" s="250"/>
      <c r="N307" s="251"/>
      <c r="O307" s="252"/>
      <c r="P307" s="253"/>
      <c r="Q307" s="254"/>
      <c r="R307" s="255"/>
      <c r="S307" s="92" t="str">
        <f>IFERROR(('VZOR VYPLNĚNÍ'!$O307+'VZOR VYPLNĚNÍ'!$R307)/'VZOR VYPLNĚNÍ'!$I307,"")</f>
        <v/>
      </c>
      <c r="T307" s="93" t="str">
        <f>IF(J307+L307=0,"",ROUND((M307+'VZOR VYPLNĚNÍ'!$P307)/(L307+J307)/12,0))</f>
        <v/>
      </c>
      <c r="U307" s="94" t="str">
        <f>IF(K307=0,"",ROUND(('VZOR VYPLNĚNÍ'!$N307+'VZOR VYPLNĚNÍ'!$Q307)/'VZOR VYPLNĚNÍ'!$K307,0))</f>
        <v/>
      </c>
      <c r="V307" s="85"/>
    </row>
    <row r="308" spans="1:22" s="114" customFormat="1" ht="27.75" customHeight="1">
      <c r="A308" s="236"/>
      <c r="B308" s="237"/>
      <c r="C308" s="238"/>
      <c r="D308" s="70" t="str">
        <f>IFERROR(VLOOKUP(C308,NM06!$A$2:$B$176,2,0),"")</f>
        <v/>
      </c>
      <c r="E308" s="239"/>
      <c r="F308" s="70" t="str">
        <f>IFERROR(VLOOKUP('VZOR VYPLNĚNÍ'!$E308,'Číselník nástrojů'!$A$2:$D$569,4,0),"")</f>
        <v/>
      </c>
      <c r="G308" s="90"/>
      <c r="H308" s="240"/>
      <c r="I308" s="256"/>
      <c r="J308" s="242"/>
      <c r="K308" s="242"/>
      <c r="L308" s="243"/>
      <c r="M308" s="250"/>
      <c r="N308" s="251"/>
      <c r="O308" s="252"/>
      <c r="P308" s="253"/>
      <c r="Q308" s="254"/>
      <c r="R308" s="255"/>
      <c r="S308" s="92" t="str">
        <f>IFERROR(('VZOR VYPLNĚNÍ'!$O308+'VZOR VYPLNĚNÍ'!$R308)/'VZOR VYPLNĚNÍ'!$I308,"")</f>
        <v/>
      </c>
      <c r="T308" s="93" t="str">
        <f>IF(J308+L308=0,"",ROUND((M308+'VZOR VYPLNĚNÍ'!$P308)/(L308+J308)/12,0))</f>
        <v/>
      </c>
      <c r="U308" s="94" t="str">
        <f>IF(K308=0,"",ROUND(('VZOR VYPLNĚNÍ'!$N308+'VZOR VYPLNĚNÍ'!$Q308)/'VZOR VYPLNĚNÍ'!$K308,0))</f>
        <v/>
      </c>
      <c r="V308" s="85"/>
    </row>
    <row r="309" spans="1:22" s="114" customFormat="1" ht="27.75" customHeight="1">
      <c r="A309" s="236"/>
      <c r="B309" s="237"/>
      <c r="C309" s="238"/>
      <c r="D309" s="70" t="str">
        <f>IFERROR(VLOOKUP(C309,NM06!$A$2:$B$176,2,0),"")</f>
        <v/>
      </c>
      <c r="E309" s="239"/>
      <c r="F309" s="70" t="str">
        <f>IFERROR(VLOOKUP('VZOR VYPLNĚNÍ'!$E309,'Číselník nástrojů'!$A$2:$D$569,4,0),"")</f>
        <v/>
      </c>
      <c r="G309" s="90"/>
      <c r="H309" s="240"/>
      <c r="I309" s="256"/>
      <c r="J309" s="242"/>
      <c r="K309" s="242"/>
      <c r="L309" s="243"/>
      <c r="M309" s="250"/>
      <c r="N309" s="251"/>
      <c r="O309" s="252"/>
      <c r="P309" s="253"/>
      <c r="Q309" s="254"/>
      <c r="R309" s="255"/>
      <c r="S309" s="92" t="str">
        <f>IFERROR(('VZOR VYPLNĚNÍ'!$O309+'VZOR VYPLNĚNÍ'!$R309)/'VZOR VYPLNĚNÍ'!$I309,"")</f>
        <v/>
      </c>
      <c r="T309" s="93" t="str">
        <f>IF(J309+L309=0,"",ROUND((M309+'VZOR VYPLNĚNÍ'!$P309)/(L309+J309)/12,0))</f>
        <v/>
      </c>
      <c r="U309" s="94" t="str">
        <f>IF(K309=0,"",ROUND(('VZOR VYPLNĚNÍ'!$N309+'VZOR VYPLNĚNÍ'!$Q309)/'VZOR VYPLNĚNÍ'!$K309,0))</f>
        <v/>
      </c>
      <c r="V309" s="85"/>
    </row>
    <row r="310" spans="1:22" s="114" customFormat="1" ht="27.75" customHeight="1">
      <c r="A310" s="236"/>
      <c r="B310" s="237"/>
      <c r="C310" s="238"/>
      <c r="D310" s="70" t="str">
        <f>IFERROR(VLOOKUP(C310,NM06!$A$2:$B$176,2,0),"")</f>
        <v/>
      </c>
      <c r="E310" s="239"/>
      <c r="F310" s="70" t="str">
        <f>IFERROR(VLOOKUP('VZOR VYPLNĚNÍ'!$E310,'Číselník nástrojů'!$A$2:$D$569,4,0),"")</f>
        <v/>
      </c>
      <c r="G310" s="90"/>
      <c r="H310" s="240"/>
      <c r="I310" s="256"/>
      <c r="J310" s="242"/>
      <c r="K310" s="242"/>
      <c r="L310" s="243"/>
      <c r="M310" s="250"/>
      <c r="N310" s="251"/>
      <c r="O310" s="252"/>
      <c r="P310" s="253"/>
      <c r="Q310" s="254"/>
      <c r="R310" s="255"/>
      <c r="S310" s="92" t="str">
        <f>IFERROR(('VZOR VYPLNĚNÍ'!$O310+'VZOR VYPLNĚNÍ'!$R310)/'VZOR VYPLNĚNÍ'!$I310,"")</f>
        <v/>
      </c>
      <c r="T310" s="93" t="str">
        <f>IF(J310+L310=0,"",ROUND((M310+'VZOR VYPLNĚNÍ'!$P310)/(L310+J310)/12,0))</f>
        <v/>
      </c>
      <c r="U310" s="94" t="str">
        <f>IF(K310=0,"",ROUND(('VZOR VYPLNĚNÍ'!$N310+'VZOR VYPLNĚNÍ'!$Q310)/'VZOR VYPLNĚNÍ'!$K310,0))</f>
        <v/>
      </c>
      <c r="V310" s="85"/>
    </row>
    <row r="311" spans="1:22" s="114" customFormat="1" ht="27.75" customHeight="1">
      <c r="A311" s="236"/>
      <c r="B311" s="237"/>
      <c r="C311" s="238"/>
      <c r="D311" s="70" t="str">
        <f>IFERROR(VLOOKUP(C311,NM06!$A$2:$B$176,2,0),"")</f>
        <v/>
      </c>
      <c r="E311" s="239"/>
      <c r="F311" s="70" t="str">
        <f>IFERROR(VLOOKUP('VZOR VYPLNĚNÍ'!$E311,'Číselník nástrojů'!$A$2:$D$569,4,0),"")</f>
        <v/>
      </c>
      <c r="G311" s="90"/>
      <c r="H311" s="240"/>
      <c r="I311" s="256"/>
      <c r="J311" s="242"/>
      <c r="K311" s="242"/>
      <c r="L311" s="243"/>
      <c r="M311" s="250"/>
      <c r="N311" s="251"/>
      <c r="O311" s="252"/>
      <c r="P311" s="253"/>
      <c r="Q311" s="254"/>
      <c r="R311" s="255"/>
      <c r="S311" s="92" t="str">
        <f>IFERROR(('VZOR VYPLNĚNÍ'!$O311+'VZOR VYPLNĚNÍ'!$R311)/'VZOR VYPLNĚNÍ'!$I311,"")</f>
        <v/>
      </c>
      <c r="T311" s="93" t="str">
        <f>IF(J311+L311=0,"",ROUND((M311+'VZOR VYPLNĚNÍ'!$P311)/(L311+J311)/12,0))</f>
        <v/>
      </c>
      <c r="U311" s="94" t="str">
        <f>IF(K311=0,"",ROUND(('VZOR VYPLNĚNÍ'!$N311+'VZOR VYPLNĚNÍ'!$Q311)/'VZOR VYPLNĚNÍ'!$K311,0))</f>
        <v/>
      </c>
      <c r="V311" s="85"/>
    </row>
    <row r="312" spans="1:22" s="114" customFormat="1" ht="27.75" customHeight="1">
      <c r="A312" s="236"/>
      <c r="B312" s="237"/>
      <c r="C312" s="238"/>
      <c r="D312" s="70" t="str">
        <f>IFERROR(VLOOKUP(C312,NM06!$A$2:$B$176,2,0),"")</f>
        <v/>
      </c>
      <c r="E312" s="239"/>
      <c r="F312" s="70" t="str">
        <f>IFERROR(VLOOKUP('VZOR VYPLNĚNÍ'!$E312,'Číselník nástrojů'!$A$2:$D$569,4,0),"")</f>
        <v/>
      </c>
      <c r="G312" s="90"/>
      <c r="H312" s="240"/>
      <c r="I312" s="256"/>
      <c r="J312" s="242"/>
      <c r="K312" s="242"/>
      <c r="L312" s="243"/>
      <c r="M312" s="250"/>
      <c r="N312" s="251"/>
      <c r="O312" s="252"/>
      <c r="P312" s="253"/>
      <c r="Q312" s="254"/>
      <c r="R312" s="255"/>
      <c r="S312" s="92" t="str">
        <f>IFERROR(('VZOR VYPLNĚNÍ'!$O312+'VZOR VYPLNĚNÍ'!$R312)/'VZOR VYPLNĚNÍ'!$I312,"")</f>
        <v/>
      </c>
      <c r="T312" s="93" t="str">
        <f>IF(J312+L312=0,"",ROUND((M312+'VZOR VYPLNĚNÍ'!$P312)/(L312+J312)/12,0))</f>
        <v/>
      </c>
      <c r="U312" s="94" t="str">
        <f>IF(K312=0,"",ROUND(('VZOR VYPLNĚNÍ'!$N312+'VZOR VYPLNĚNÍ'!$Q312)/'VZOR VYPLNĚNÍ'!$K312,0))</f>
        <v/>
      </c>
      <c r="V312" s="85"/>
    </row>
    <row r="313" spans="1:22" s="114" customFormat="1" ht="27.75" customHeight="1">
      <c r="A313" s="236"/>
      <c r="B313" s="237"/>
      <c r="C313" s="238"/>
      <c r="D313" s="70" t="str">
        <f>IFERROR(VLOOKUP(C313,NM06!$A$2:$B$176,2,0),"")</f>
        <v/>
      </c>
      <c r="E313" s="239"/>
      <c r="F313" s="70" t="str">
        <f>IFERROR(VLOOKUP('VZOR VYPLNĚNÍ'!$E313,'Číselník nástrojů'!$A$2:$D$569,4,0),"")</f>
        <v/>
      </c>
      <c r="G313" s="90"/>
      <c r="H313" s="240"/>
      <c r="I313" s="256"/>
      <c r="J313" s="242"/>
      <c r="K313" s="242"/>
      <c r="L313" s="243"/>
      <c r="M313" s="250"/>
      <c r="N313" s="251"/>
      <c r="O313" s="252"/>
      <c r="P313" s="253"/>
      <c r="Q313" s="254"/>
      <c r="R313" s="255"/>
      <c r="S313" s="92" t="str">
        <f>IFERROR(('VZOR VYPLNĚNÍ'!$O313+'VZOR VYPLNĚNÍ'!$R313)/'VZOR VYPLNĚNÍ'!$I313,"")</f>
        <v/>
      </c>
      <c r="T313" s="93" t="str">
        <f>IF(J313+L313=0,"",ROUND((M313+'VZOR VYPLNĚNÍ'!$P313)/(L313+J313)/12,0))</f>
        <v/>
      </c>
      <c r="U313" s="94" t="str">
        <f>IF(K313=0,"",ROUND(('VZOR VYPLNĚNÍ'!$N313+'VZOR VYPLNĚNÍ'!$Q313)/'VZOR VYPLNĚNÍ'!$K313,0))</f>
        <v/>
      </c>
      <c r="V313" s="85"/>
    </row>
    <row r="314" spans="1:22" s="114" customFormat="1" ht="27.75" customHeight="1">
      <c r="A314" s="236"/>
      <c r="B314" s="237"/>
      <c r="C314" s="238"/>
      <c r="D314" s="70" t="str">
        <f>IFERROR(VLOOKUP(C314,NM06!$A$2:$B$176,2,0),"")</f>
        <v/>
      </c>
      <c r="E314" s="239"/>
      <c r="F314" s="70" t="str">
        <f>IFERROR(VLOOKUP('VZOR VYPLNĚNÍ'!$E314,'Číselník nástrojů'!$A$2:$D$569,4,0),"")</f>
        <v/>
      </c>
      <c r="G314" s="90"/>
      <c r="H314" s="240"/>
      <c r="I314" s="256"/>
      <c r="J314" s="242"/>
      <c r="K314" s="242"/>
      <c r="L314" s="243"/>
      <c r="M314" s="250"/>
      <c r="N314" s="251"/>
      <c r="O314" s="252"/>
      <c r="P314" s="253"/>
      <c r="Q314" s="254"/>
      <c r="R314" s="255"/>
      <c r="S314" s="92" t="str">
        <f>IFERROR(('VZOR VYPLNĚNÍ'!$O314+'VZOR VYPLNĚNÍ'!$R314)/'VZOR VYPLNĚNÍ'!$I314,"")</f>
        <v/>
      </c>
      <c r="T314" s="93" t="str">
        <f>IF(J314+L314=0,"",ROUND((M314+'VZOR VYPLNĚNÍ'!$P314)/(L314+J314)/12,0))</f>
        <v/>
      </c>
      <c r="U314" s="94" t="str">
        <f>IF(K314=0,"",ROUND(('VZOR VYPLNĚNÍ'!$N314+'VZOR VYPLNĚNÍ'!$Q314)/'VZOR VYPLNĚNÍ'!$K314,0))</f>
        <v/>
      </c>
      <c r="V314" s="85"/>
    </row>
    <row r="315" spans="1:22" s="114" customFormat="1" ht="27.75" customHeight="1">
      <c r="A315" s="236"/>
      <c r="B315" s="237"/>
      <c r="C315" s="238"/>
      <c r="D315" s="70" t="str">
        <f>IFERROR(VLOOKUP(C315,NM06!$A$2:$B$176,2,0),"")</f>
        <v/>
      </c>
      <c r="E315" s="239"/>
      <c r="F315" s="70" t="str">
        <f>IFERROR(VLOOKUP('VZOR VYPLNĚNÍ'!$E315,'Číselník nástrojů'!$A$2:$D$569,4,0),"")</f>
        <v/>
      </c>
      <c r="G315" s="90"/>
      <c r="H315" s="240"/>
      <c r="I315" s="256"/>
      <c r="J315" s="242"/>
      <c r="K315" s="242"/>
      <c r="L315" s="243"/>
      <c r="M315" s="250"/>
      <c r="N315" s="251"/>
      <c r="O315" s="252"/>
      <c r="P315" s="253"/>
      <c r="Q315" s="254"/>
      <c r="R315" s="255"/>
      <c r="S315" s="92" t="str">
        <f>IFERROR(('VZOR VYPLNĚNÍ'!$O315+'VZOR VYPLNĚNÍ'!$R315)/'VZOR VYPLNĚNÍ'!$I315,"")</f>
        <v/>
      </c>
      <c r="T315" s="93" t="str">
        <f>IF(J315+L315=0,"",ROUND((M315+'VZOR VYPLNĚNÍ'!$P315)/(L315+J315)/12,0))</f>
        <v/>
      </c>
      <c r="U315" s="94" t="str">
        <f>IF(K315=0,"",ROUND(('VZOR VYPLNĚNÍ'!$N315+'VZOR VYPLNĚNÍ'!$Q315)/'VZOR VYPLNĚNÍ'!$K315,0))</f>
        <v/>
      </c>
      <c r="V315" s="85"/>
    </row>
    <row r="316" spans="1:22" s="114" customFormat="1" ht="27.75" customHeight="1">
      <c r="A316" s="236"/>
      <c r="B316" s="237"/>
      <c r="C316" s="238"/>
      <c r="D316" s="70" t="str">
        <f>IFERROR(VLOOKUP(C316,NM06!$A$2:$B$176,2,0),"")</f>
        <v/>
      </c>
      <c r="E316" s="239"/>
      <c r="F316" s="70" t="str">
        <f>IFERROR(VLOOKUP('VZOR VYPLNĚNÍ'!$E316,'Číselník nástrojů'!$A$2:$D$569,4,0),"")</f>
        <v/>
      </c>
      <c r="G316" s="90"/>
      <c r="H316" s="240"/>
      <c r="I316" s="256"/>
      <c r="J316" s="242"/>
      <c r="K316" s="242"/>
      <c r="L316" s="243"/>
      <c r="M316" s="250"/>
      <c r="N316" s="251"/>
      <c r="O316" s="252"/>
      <c r="P316" s="253"/>
      <c r="Q316" s="254"/>
      <c r="R316" s="255"/>
      <c r="S316" s="92" t="str">
        <f>IFERROR(('VZOR VYPLNĚNÍ'!$O316+'VZOR VYPLNĚNÍ'!$R316)/'VZOR VYPLNĚNÍ'!$I316,"")</f>
        <v/>
      </c>
      <c r="T316" s="93" t="str">
        <f>IF(J316+L316=0,"",ROUND((M316+'VZOR VYPLNĚNÍ'!$P316)/(L316+J316)/12,0))</f>
        <v/>
      </c>
      <c r="U316" s="94" t="str">
        <f>IF(K316=0,"",ROUND(('VZOR VYPLNĚNÍ'!$N316+'VZOR VYPLNĚNÍ'!$Q316)/'VZOR VYPLNĚNÍ'!$K316,0))</f>
        <v/>
      </c>
      <c r="V316" s="85"/>
    </row>
    <row r="317" spans="1:22" s="114" customFormat="1" ht="27.75" customHeight="1">
      <c r="A317" s="236"/>
      <c r="B317" s="237"/>
      <c r="C317" s="238"/>
      <c r="D317" s="70" t="str">
        <f>IFERROR(VLOOKUP(C317,NM06!$A$2:$B$176,2,0),"")</f>
        <v/>
      </c>
      <c r="E317" s="239"/>
      <c r="F317" s="70" t="str">
        <f>IFERROR(VLOOKUP('VZOR VYPLNĚNÍ'!$E317,'Číselník nástrojů'!$A$2:$D$569,4,0),"")</f>
        <v/>
      </c>
      <c r="G317" s="90"/>
      <c r="H317" s="240"/>
      <c r="I317" s="256"/>
      <c r="J317" s="242"/>
      <c r="K317" s="242"/>
      <c r="L317" s="243"/>
      <c r="M317" s="250"/>
      <c r="N317" s="251"/>
      <c r="O317" s="252"/>
      <c r="P317" s="253"/>
      <c r="Q317" s="254"/>
      <c r="R317" s="255"/>
      <c r="S317" s="92" t="str">
        <f>IFERROR(('VZOR VYPLNĚNÍ'!$O317+'VZOR VYPLNĚNÍ'!$R317)/'VZOR VYPLNĚNÍ'!$I317,"")</f>
        <v/>
      </c>
      <c r="T317" s="93" t="str">
        <f>IF(J317+L317=0,"",ROUND((M317+'VZOR VYPLNĚNÍ'!$P317)/(L317+J317)/12,0))</f>
        <v/>
      </c>
      <c r="U317" s="94" t="str">
        <f>IF(K317=0,"",ROUND(('VZOR VYPLNĚNÍ'!$N317+'VZOR VYPLNĚNÍ'!$Q317)/'VZOR VYPLNĚNÍ'!$K317,0))</f>
        <v/>
      </c>
      <c r="V317" s="85"/>
    </row>
    <row r="318" spans="1:22" s="114" customFormat="1" ht="27.75" customHeight="1">
      <c r="A318" s="236"/>
      <c r="B318" s="237"/>
      <c r="C318" s="238"/>
      <c r="D318" s="70" t="str">
        <f>IFERROR(VLOOKUP(C318,NM06!$A$2:$B$176,2,0),"")</f>
        <v/>
      </c>
      <c r="E318" s="239"/>
      <c r="F318" s="70" t="str">
        <f>IFERROR(VLOOKUP('VZOR VYPLNĚNÍ'!$E318,'Číselník nástrojů'!$A$2:$D$569,4,0),"")</f>
        <v/>
      </c>
      <c r="G318" s="90"/>
      <c r="H318" s="240"/>
      <c r="I318" s="256"/>
      <c r="J318" s="242"/>
      <c r="K318" s="242"/>
      <c r="L318" s="243"/>
      <c r="M318" s="250"/>
      <c r="N318" s="251"/>
      <c r="O318" s="252"/>
      <c r="P318" s="253"/>
      <c r="Q318" s="254"/>
      <c r="R318" s="255"/>
      <c r="S318" s="92" t="str">
        <f>IFERROR(('VZOR VYPLNĚNÍ'!$O318+'VZOR VYPLNĚNÍ'!$R318)/'VZOR VYPLNĚNÍ'!$I318,"")</f>
        <v/>
      </c>
      <c r="T318" s="93" t="str">
        <f>IF(J318+L318=0,"",ROUND((M318+'VZOR VYPLNĚNÍ'!$P318)/(L318+J318)/12,0))</f>
        <v/>
      </c>
      <c r="U318" s="94" t="str">
        <f>IF(K318=0,"",ROUND(('VZOR VYPLNĚNÍ'!$N318+'VZOR VYPLNĚNÍ'!$Q318)/'VZOR VYPLNĚNÍ'!$K318,0))</f>
        <v/>
      </c>
      <c r="V318" s="85"/>
    </row>
    <row r="319" spans="1:22" s="114" customFormat="1" ht="27.75" customHeight="1">
      <c r="A319" s="236"/>
      <c r="B319" s="237"/>
      <c r="C319" s="238"/>
      <c r="D319" s="70" t="str">
        <f>IFERROR(VLOOKUP(C319,NM06!$A$2:$B$176,2,0),"")</f>
        <v/>
      </c>
      <c r="E319" s="239"/>
      <c r="F319" s="70" t="str">
        <f>IFERROR(VLOOKUP('VZOR VYPLNĚNÍ'!$E319,'Číselník nástrojů'!$A$2:$D$569,4,0),"")</f>
        <v/>
      </c>
      <c r="G319" s="90"/>
      <c r="H319" s="240"/>
      <c r="I319" s="256"/>
      <c r="J319" s="242"/>
      <c r="K319" s="242"/>
      <c r="L319" s="243"/>
      <c r="M319" s="250"/>
      <c r="N319" s="251"/>
      <c r="O319" s="252"/>
      <c r="P319" s="253"/>
      <c r="Q319" s="254"/>
      <c r="R319" s="255"/>
      <c r="S319" s="92" t="str">
        <f>IFERROR(('VZOR VYPLNĚNÍ'!$O319+'VZOR VYPLNĚNÍ'!$R319)/'VZOR VYPLNĚNÍ'!$I319,"")</f>
        <v/>
      </c>
      <c r="T319" s="93" t="str">
        <f>IF(J319+L319=0,"",ROUND((M319+'VZOR VYPLNĚNÍ'!$P319)/(L319+J319)/12,0))</f>
        <v/>
      </c>
      <c r="U319" s="94" t="str">
        <f>IF(K319=0,"",ROUND(('VZOR VYPLNĚNÍ'!$N319+'VZOR VYPLNĚNÍ'!$Q319)/'VZOR VYPLNĚNÍ'!$K319,0))</f>
        <v/>
      </c>
      <c r="V319" s="85"/>
    </row>
    <row r="320" spans="1:22" s="114" customFormat="1" ht="27.75" customHeight="1">
      <c r="A320" s="236"/>
      <c r="B320" s="237"/>
      <c r="C320" s="238"/>
      <c r="D320" s="70" t="str">
        <f>IFERROR(VLOOKUP(C320,NM06!$A$2:$B$176,2,0),"")</f>
        <v/>
      </c>
      <c r="E320" s="239"/>
      <c r="F320" s="70" t="str">
        <f>IFERROR(VLOOKUP('VZOR VYPLNĚNÍ'!$E320,'Číselník nástrojů'!$A$2:$D$569,4,0),"")</f>
        <v/>
      </c>
      <c r="G320" s="90"/>
      <c r="H320" s="240"/>
      <c r="I320" s="256"/>
      <c r="J320" s="242"/>
      <c r="K320" s="242"/>
      <c r="L320" s="243"/>
      <c r="M320" s="250"/>
      <c r="N320" s="251"/>
      <c r="O320" s="252"/>
      <c r="P320" s="253"/>
      <c r="Q320" s="254"/>
      <c r="R320" s="255"/>
      <c r="S320" s="92" t="str">
        <f>IFERROR(('VZOR VYPLNĚNÍ'!$O320+'VZOR VYPLNĚNÍ'!$R320)/'VZOR VYPLNĚNÍ'!$I320,"")</f>
        <v/>
      </c>
      <c r="T320" s="93" t="str">
        <f>IF(J320+L320=0,"",ROUND((M320+'VZOR VYPLNĚNÍ'!$P320)/(L320+J320)/12,0))</f>
        <v/>
      </c>
      <c r="U320" s="94" t="str">
        <f>IF(K320=0,"",ROUND(('VZOR VYPLNĚNÍ'!$N320+'VZOR VYPLNĚNÍ'!$Q320)/'VZOR VYPLNĚNÍ'!$K320,0))</f>
        <v/>
      </c>
      <c r="V320" s="85"/>
    </row>
    <row r="321" spans="1:22" s="114" customFormat="1" ht="27.75" customHeight="1">
      <c r="A321" s="236"/>
      <c r="B321" s="237"/>
      <c r="C321" s="238"/>
      <c r="D321" s="70" t="str">
        <f>IFERROR(VLOOKUP(C321,NM06!$A$2:$B$176,2,0),"")</f>
        <v/>
      </c>
      <c r="E321" s="239"/>
      <c r="F321" s="70" t="str">
        <f>IFERROR(VLOOKUP('VZOR VYPLNĚNÍ'!$E321,'Číselník nástrojů'!$A$2:$D$569,4,0),"")</f>
        <v/>
      </c>
      <c r="G321" s="90"/>
      <c r="H321" s="240"/>
      <c r="I321" s="256"/>
      <c r="J321" s="242"/>
      <c r="K321" s="242"/>
      <c r="L321" s="243"/>
      <c r="M321" s="250"/>
      <c r="N321" s="251"/>
      <c r="O321" s="252"/>
      <c r="P321" s="253"/>
      <c r="Q321" s="254"/>
      <c r="R321" s="255"/>
      <c r="S321" s="92" t="str">
        <f>IFERROR(('VZOR VYPLNĚNÍ'!$O321+'VZOR VYPLNĚNÍ'!$R321)/'VZOR VYPLNĚNÍ'!$I321,"")</f>
        <v/>
      </c>
      <c r="T321" s="93" t="str">
        <f>IF(J321+L321=0,"",ROUND((M321+'VZOR VYPLNĚNÍ'!$P321)/(L321+J321)/12,0))</f>
        <v/>
      </c>
      <c r="U321" s="94" t="str">
        <f>IF(K321=0,"",ROUND(('VZOR VYPLNĚNÍ'!$N321+'VZOR VYPLNĚNÍ'!$Q321)/'VZOR VYPLNĚNÍ'!$K321,0))</f>
        <v/>
      </c>
      <c r="V321" s="85"/>
    </row>
    <row r="322" spans="1:22" s="114" customFormat="1" ht="27.75" customHeight="1">
      <c r="A322" s="236"/>
      <c r="B322" s="237"/>
      <c r="C322" s="238"/>
      <c r="D322" s="70" t="str">
        <f>IFERROR(VLOOKUP(C322,NM06!$A$2:$B$176,2,0),"")</f>
        <v/>
      </c>
      <c r="E322" s="239"/>
      <c r="F322" s="70" t="str">
        <f>IFERROR(VLOOKUP('VZOR VYPLNĚNÍ'!$E322,'Číselník nástrojů'!$A$2:$D$569,4,0),"")</f>
        <v/>
      </c>
      <c r="G322" s="90"/>
      <c r="H322" s="240"/>
      <c r="I322" s="256"/>
      <c r="J322" s="242"/>
      <c r="K322" s="242"/>
      <c r="L322" s="243"/>
      <c r="M322" s="250"/>
      <c r="N322" s="251"/>
      <c r="O322" s="252"/>
      <c r="P322" s="253"/>
      <c r="Q322" s="254"/>
      <c r="R322" s="255"/>
      <c r="S322" s="92" t="str">
        <f>IFERROR(('VZOR VYPLNĚNÍ'!$O322+'VZOR VYPLNĚNÍ'!$R322)/'VZOR VYPLNĚNÍ'!$I322,"")</f>
        <v/>
      </c>
      <c r="T322" s="93" t="str">
        <f>IF(J322+L322=0,"",ROUND((M322+'VZOR VYPLNĚNÍ'!$P322)/(L322+J322)/12,0))</f>
        <v/>
      </c>
      <c r="U322" s="94" t="str">
        <f>IF(K322=0,"",ROUND(('VZOR VYPLNĚNÍ'!$N322+'VZOR VYPLNĚNÍ'!$Q322)/'VZOR VYPLNĚNÍ'!$K322,0))</f>
        <v/>
      </c>
      <c r="V322" s="85"/>
    </row>
    <row r="323" spans="1:22" s="114" customFormat="1" ht="27.75" customHeight="1">
      <c r="A323" s="236"/>
      <c r="B323" s="237"/>
      <c r="C323" s="238"/>
      <c r="D323" s="70" t="str">
        <f>IFERROR(VLOOKUP(C323,NM06!$A$2:$B$176,2,0),"")</f>
        <v/>
      </c>
      <c r="E323" s="239"/>
      <c r="F323" s="70" t="str">
        <f>IFERROR(VLOOKUP('VZOR VYPLNĚNÍ'!$E323,'Číselník nástrojů'!$A$2:$D$569,4,0),"")</f>
        <v/>
      </c>
      <c r="G323" s="90"/>
      <c r="H323" s="240"/>
      <c r="I323" s="256"/>
      <c r="J323" s="242"/>
      <c r="K323" s="242"/>
      <c r="L323" s="243"/>
      <c r="M323" s="250"/>
      <c r="N323" s="251"/>
      <c r="O323" s="252"/>
      <c r="P323" s="253"/>
      <c r="Q323" s="254"/>
      <c r="R323" s="255"/>
      <c r="S323" s="92" t="str">
        <f>IFERROR(('VZOR VYPLNĚNÍ'!$O323+'VZOR VYPLNĚNÍ'!$R323)/'VZOR VYPLNĚNÍ'!$I323,"")</f>
        <v/>
      </c>
      <c r="T323" s="93" t="str">
        <f>IF(J323+L323=0,"",ROUND((M323+'VZOR VYPLNĚNÍ'!$P323)/(L323+J323)/12,0))</f>
        <v/>
      </c>
      <c r="U323" s="94" t="str">
        <f>IF(K323=0,"",ROUND(('VZOR VYPLNĚNÍ'!$N323+'VZOR VYPLNĚNÍ'!$Q323)/'VZOR VYPLNĚNÍ'!$K323,0))</f>
        <v/>
      </c>
      <c r="V323" s="85"/>
    </row>
    <row r="324" spans="1:22" s="114" customFormat="1" ht="27.75" customHeight="1">
      <c r="A324" s="236"/>
      <c r="B324" s="237"/>
      <c r="C324" s="238"/>
      <c r="D324" s="70" t="str">
        <f>IFERROR(VLOOKUP(C324,NM06!$A$2:$B$176,2,0),"")</f>
        <v/>
      </c>
      <c r="E324" s="239"/>
      <c r="F324" s="70" t="str">
        <f>IFERROR(VLOOKUP('VZOR VYPLNĚNÍ'!$E324,'Číselník nástrojů'!$A$2:$D$569,4,0),"")</f>
        <v/>
      </c>
      <c r="G324" s="90"/>
      <c r="H324" s="240"/>
      <c r="I324" s="256"/>
      <c r="J324" s="242"/>
      <c r="K324" s="242"/>
      <c r="L324" s="243"/>
      <c r="M324" s="250"/>
      <c r="N324" s="251"/>
      <c r="O324" s="252"/>
      <c r="P324" s="253"/>
      <c r="Q324" s="254"/>
      <c r="R324" s="255"/>
      <c r="S324" s="92" t="str">
        <f>IFERROR(('VZOR VYPLNĚNÍ'!$O324+'VZOR VYPLNĚNÍ'!$R324)/'VZOR VYPLNĚNÍ'!$I324,"")</f>
        <v/>
      </c>
      <c r="T324" s="93" t="str">
        <f>IF(J324+L324=0,"",ROUND((M324+'VZOR VYPLNĚNÍ'!$P324)/(L324+J324)/12,0))</f>
        <v/>
      </c>
      <c r="U324" s="94" t="str">
        <f>IF(K324=0,"",ROUND(('VZOR VYPLNĚNÍ'!$N324+'VZOR VYPLNĚNÍ'!$Q324)/'VZOR VYPLNĚNÍ'!$K324,0))</f>
        <v/>
      </c>
      <c r="V324" s="85"/>
    </row>
    <row r="325" spans="1:22" s="114" customFormat="1" ht="27.75" customHeight="1">
      <c r="A325" s="236"/>
      <c r="B325" s="237"/>
      <c r="C325" s="238"/>
      <c r="D325" s="70" t="str">
        <f>IFERROR(VLOOKUP(C325,NM06!$A$2:$B$176,2,0),"")</f>
        <v/>
      </c>
      <c r="E325" s="239"/>
      <c r="F325" s="70" t="str">
        <f>IFERROR(VLOOKUP('VZOR VYPLNĚNÍ'!$E325,'Číselník nástrojů'!$A$2:$D$569,4,0),"")</f>
        <v/>
      </c>
      <c r="G325" s="90"/>
      <c r="H325" s="240"/>
      <c r="I325" s="256"/>
      <c r="J325" s="242"/>
      <c r="K325" s="242"/>
      <c r="L325" s="243"/>
      <c r="M325" s="250"/>
      <c r="N325" s="251"/>
      <c r="O325" s="252"/>
      <c r="P325" s="253"/>
      <c r="Q325" s="254"/>
      <c r="R325" s="255"/>
      <c r="S325" s="92" t="str">
        <f>IFERROR(('VZOR VYPLNĚNÍ'!$O325+'VZOR VYPLNĚNÍ'!$R325)/'VZOR VYPLNĚNÍ'!$I325,"")</f>
        <v/>
      </c>
      <c r="T325" s="93" t="str">
        <f>IF(J325+L325=0,"",ROUND((M325+'VZOR VYPLNĚNÍ'!$P325)/(L325+J325)/12,0))</f>
        <v/>
      </c>
      <c r="U325" s="94" t="str">
        <f>IF(K325=0,"",ROUND(('VZOR VYPLNĚNÍ'!$N325+'VZOR VYPLNĚNÍ'!$Q325)/'VZOR VYPLNĚNÍ'!$K325,0))</f>
        <v/>
      </c>
      <c r="V325" s="85"/>
    </row>
    <row r="326" spans="1:22" s="114" customFormat="1" ht="27.75" customHeight="1">
      <c r="A326" s="236"/>
      <c r="B326" s="237"/>
      <c r="C326" s="238"/>
      <c r="D326" s="70" t="str">
        <f>IFERROR(VLOOKUP(C326,NM06!$A$2:$B$176,2,0),"")</f>
        <v/>
      </c>
      <c r="E326" s="239"/>
      <c r="F326" s="70" t="str">
        <f>IFERROR(VLOOKUP('VZOR VYPLNĚNÍ'!$E326,'Číselník nástrojů'!$A$2:$D$569,4,0),"")</f>
        <v/>
      </c>
      <c r="G326" s="90"/>
      <c r="H326" s="240"/>
      <c r="I326" s="256"/>
      <c r="J326" s="242"/>
      <c r="K326" s="242"/>
      <c r="L326" s="243"/>
      <c r="M326" s="250"/>
      <c r="N326" s="251"/>
      <c r="O326" s="252"/>
      <c r="P326" s="253"/>
      <c r="Q326" s="254"/>
      <c r="R326" s="255"/>
      <c r="S326" s="92" t="str">
        <f>IFERROR(('VZOR VYPLNĚNÍ'!$O326+'VZOR VYPLNĚNÍ'!$R326)/'VZOR VYPLNĚNÍ'!$I326,"")</f>
        <v/>
      </c>
      <c r="T326" s="93" t="str">
        <f>IF(J326+L326=0,"",ROUND((M326+'VZOR VYPLNĚNÍ'!$P326)/(L326+J326)/12,0))</f>
        <v/>
      </c>
      <c r="U326" s="94" t="str">
        <f>IF(K326=0,"",ROUND(('VZOR VYPLNĚNÍ'!$N326+'VZOR VYPLNĚNÍ'!$Q326)/'VZOR VYPLNĚNÍ'!$K326,0))</f>
        <v/>
      </c>
      <c r="V326" s="85"/>
    </row>
    <row r="327" spans="1:22" s="114" customFormat="1" ht="27.75" customHeight="1">
      <c r="A327" s="236"/>
      <c r="B327" s="237"/>
      <c r="C327" s="238"/>
      <c r="D327" s="70" t="str">
        <f>IFERROR(VLOOKUP(C327,NM06!$A$2:$B$176,2,0),"")</f>
        <v/>
      </c>
      <c r="E327" s="239"/>
      <c r="F327" s="70" t="str">
        <f>IFERROR(VLOOKUP('VZOR VYPLNĚNÍ'!$E327,'Číselník nástrojů'!$A$2:$D$569,4,0),"")</f>
        <v/>
      </c>
      <c r="G327" s="90"/>
      <c r="H327" s="240"/>
      <c r="I327" s="256"/>
      <c r="J327" s="242"/>
      <c r="K327" s="242"/>
      <c r="L327" s="243"/>
      <c r="M327" s="250"/>
      <c r="N327" s="251"/>
      <c r="O327" s="252"/>
      <c r="P327" s="253"/>
      <c r="Q327" s="254"/>
      <c r="R327" s="255"/>
      <c r="S327" s="92" t="str">
        <f>IFERROR(('VZOR VYPLNĚNÍ'!$O327+'VZOR VYPLNĚNÍ'!$R327)/'VZOR VYPLNĚNÍ'!$I327,"")</f>
        <v/>
      </c>
      <c r="T327" s="93" t="str">
        <f>IF(J327+L327=0,"",ROUND((M327+'VZOR VYPLNĚNÍ'!$P327)/(L327+J327)/12,0))</f>
        <v/>
      </c>
      <c r="U327" s="94" t="str">
        <f>IF(K327=0,"",ROUND(('VZOR VYPLNĚNÍ'!$N327+'VZOR VYPLNĚNÍ'!$Q327)/'VZOR VYPLNĚNÍ'!$K327,0))</f>
        <v/>
      </c>
      <c r="V327" s="85"/>
    </row>
    <row r="328" spans="1:22" s="114" customFormat="1" ht="27.75" customHeight="1">
      <c r="A328" s="236"/>
      <c r="B328" s="237"/>
      <c r="C328" s="238"/>
      <c r="D328" s="70" t="str">
        <f>IFERROR(VLOOKUP(C328,NM06!$A$2:$B$176,2,0),"")</f>
        <v/>
      </c>
      <c r="E328" s="239"/>
      <c r="F328" s="70" t="str">
        <f>IFERROR(VLOOKUP('VZOR VYPLNĚNÍ'!$E328,'Číselník nástrojů'!$A$2:$D$569,4,0),"")</f>
        <v/>
      </c>
      <c r="G328" s="90"/>
      <c r="H328" s="240"/>
      <c r="I328" s="256"/>
      <c r="J328" s="242"/>
      <c r="K328" s="242"/>
      <c r="L328" s="243"/>
      <c r="M328" s="250"/>
      <c r="N328" s="251"/>
      <c r="O328" s="252"/>
      <c r="P328" s="253"/>
      <c r="Q328" s="254"/>
      <c r="R328" s="255"/>
      <c r="S328" s="92" t="str">
        <f>IFERROR(('VZOR VYPLNĚNÍ'!$O328+'VZOR VYPLNĚNÍ'!$R328)/'VZOR VYPLNĚNÍ'!$I328,"")</f>
        <v/>
      </c>
      <c r="T328" s="93" t="str">
        <f>IF(J328+L328=0,"",ROUND((M328+'VZOR VYPLNĚNÍ'!$P328)/(L328+J328)/12,0))</f>
        <v/>
      </c>
      <c r="U328" s="94" t="str">
        <f>IF(K328=0,"",ROUND(('VZOR VYPLNĚNÍ'!$N328+'VZOR VYPLNĚNÍ'!$Q328)/'VZOR VYPLNĚNÍ'!$K328,0))</f>
        <v/>
      </c>
      <c r="V328" s="85"/>
    </row>
    <row r="329" spans="1:22" s="114" customFormat="1" ht="27.75" customHeight="1">
      <c r="A329" s="236"/>
      <c r="B329" s="237"/>
      <c r="C329" s="238"/>
      <c r="D329" s="70" t="str">
        <f>IFERROR(VLOOKUP(C329,NM06!$A$2:$B$176,2,0),"")</f>
        <v/>
      </c>
      <c r="E329" s="239"/>
      <c r="F329" s="70" t="str">
        <f>IFERROR(VLOOKUP('VZOR VYPLNĚNÍ'!$E329,'Číselník nástrojů'!$A$2:$D$569,4,0),"")</f>
        <v/>
      </c>
      <c r="G329" s="90"/>
      <c r="H329" s="240"/>
      <c r="I329" s="256"/>
      <c r="J329" s="242"/>
      <c r="K329" s="242"/>
      <c r="L329" s="243"/>
      <c r="M329" s="250"/>
      <c r="N329" s="251"/>
      <c r="O329" s="252"/>
      <c r="P329" s="253"/>
      <c r="Q329" s="254"/>
      <c r="R329" s="255"/>
      <c r="S329" s="92" t="str">
        <f>IFERROR(('VZOR VYPLNĚNÍ'!$O329+'VZOR VYPLNĚNÍ'!$R329)/'VZOR VYPLNĚNÍ'!$I329,"")</f>
        <v/>
      </c>
      <c r="T329" s="93" t="str">
        <f>IF(J329+L329=0,"",ROUND((M329+'VZOR VYPLNĚNÍ'!$P329)/(L329+J329)/12,0))</f>
        <v/>
      </c>
      <c r="U329" s="94" t="str">
        <f>IF(K329=0,"",ROUND(('VZOR VYPLNĚNÍ'!$N329+'VZOR VYPLNĚNÍ'!$Q329)/'VZOR VYPLNĚNÍ'!$K329,0))</f>
        <v/>
      </c>
      <c r="V329" s="85"/>
    </row>
    <row r="330" spans="1:22" s="114" customFormat="1" ht="27.75" customHeight="1">
      <c r="A330" s="236"/>
      <c r="B330" s="237"/>
      <c r="C330" s="238"/>
      <c r="D330" s="70" t="str">
        <f>IFERROR(VLOOKUP(C330,NM06!$A$2:$B$176,2,0),"")</f>
        <v/>
      </c>
      <c r="E330" s="239"/>
      <c r="F330" s="70" t="str">
        <f>IFERROR(VLOOKUP('VZOR VYPLNĚNÍ'!$E330,'Číselník nástrojů'!$A$2:$D$569,4,0),"")</f>
        <v/>
      </c>
      <c r="G330" s="90"/>
      <c r="H330" s="240"/>
      <c r="I330" s="256"/>
      <c r="J330" s="242"/>
      <c r="K330" s="242"/>
      <c r="L330" s="243"/>
      <c r="M330" s="250"/>
      <c r="N330" s="251"/>
      <c r="O330" s="252"/>
      <c r="P330" s="253"/>
      <c r="Q330" s="254"/>
      <c r="R330" s="255"/>
      <c r="S330" s="92" t="str">
        <f>IFERROR(('VZOR VYPLNĚNÍ'!$O330+'VZOR VYPLNĚNÍ'!$R330)/'VZOR VYPLNĚNÍ'!$I330,"")</f>
        <v/>
      </c>
      <c r="T330" s="93" t="str">
        <f>IF(J330+L330=0,"",ROUND((M330+'VZOR VYPLNĚNÍ'!$P330)/(L330+J330)/12,0))</f>
        <v/>
      </c>
      <c r="U330" s="94" t="str">
        <f>IF(K330=0,"",ROUND(('VZOR VYPLNĚNÍ'!$N330+'VZOR VYPLNĚNÍ'!$Q330)/'VZOR VYPLNĚNÍ'!$K330,0))</f>
        <v/>
      </c>
      <c r="V330" s="85"/>
    </row>
    <row r="331" spans="1:22" s="114" customFormat="1" ht="27.75" customHeight="1">
      <c r="A331" s="236"/>
      <c r="B331" s="237"/>
      <c r="C331" s="238"/>
      <c r="D331" s="70" t="str">
        <f>IFERROR(VLOOKUP(C331,NM06!$A$2:$B$176,2,0),"")</f>
        <v/>
      </c>
      <c r="E331" s="239"/>
      <c r="F331" s="70" t="str">
        <f>IFERROR(VLOOKUP('VZOR VYPLNĚNÍ'!$E331,'Číselník nástrojů'!$A$2:$D$569,4,0),"")</f>
        <v/>
      </c>
      <c r="G331" s="90"/>
      <c r="H331" s="240"/>
      <c r="I331" s="256"/>
      <c r="J331" s="242"/>
      <c r="K331" s="242"/>
      <c r="L331" s="243"/>
      <c r="M331" s="250"/>
      <c r="N331" s="251"/>
      <c r="O331" s="252"/>
      <c r="P331" s="253"/>
      <c r="Q331" s="254"/>
      <c r="R331" s="255"/>
      <c r="S331" s="92" t="str">
        <f>IFERROR(('VZOR VYPLNĚNÍ'!$O331+'VZOR VYPLNĚNÍ'!$R331)/'VZOR VYPLNĚNÍ'!$I331,"")</f>
        <v/>
      </c>
      <c r="T331" s="93" t="str">
        <f>IF(J331+L331=0,"",ROUND((M331+'VZOR VYPLNĚNÍ'!$P331)/(L331+J331)/12,0))</f>
        <v/>
      </c>
      <c r="U331" s="94" t="str">
        <f>IF(K331=0,"",ROUND(('VZOR VYPLNĚNÍ'!$N331+'VZOR VYPLNĚNÍ'!$Q331)/'VZOR VYPLNĚNÍ'!$K331,0))</f>
        <v/>
      </c>
      <c r="V331" s="85"/>
    </row>
    <row r="332" spans="1:22" s="114" customFormat="1" ht="27.75" customHeight="1">
      <c r="A332" s="236"/>
      <c r="B332" s="237"/>
      <c r="C332" s="238"/>
      <c r="D332" s="70" t="str">
        <f>IFERROR(VLOOKUP(C332,NM06!$A$2:$B$176,2,0),"")</f>
        <v/>
      </c>
      <c r="E332" s="239"/>
      <c r="F332" s="70" t="str">
        <f>IFERROR(VLOOKUP('VZOR VYPLNĚNÍ'!$E332,'Číselník nástrojů'!$A$2:$D$569,4,0),"")</f>
        <v/>
      </c>
      <c r="G332" s="90"/>
      <c r="H332" s="240"/>
      <c r="I332" s="256"/>
      <c r="J332" s="242"/>
      <c r="K332" s="242"/>
      <c r="L332" s="243"/>
      <c r="M332" s="250"/>
      <c r="N332" s="251"/>
      <c r="O332" s="252"/>
      <c r="P332" s="253"/>
      <c r="Q332" s="254"/>
      <c r="R332" s="255"/>
      <c r="S332" s="92" t="str">
        <f>IFERROR(('VZOR VYPLNĚNÍ'!$O332+'VZOR VYPLNĚNÍ'!$R332)/'VZOR VYPLNĚNÍ'!$I332,"")</f>
        <v/>
      </c>
      <c r="T332" s="93" t="str">
        <f>IF(J332+L332=0,"",ROUND((M332+'VZOR VYPLNĚNÍ'!$P332)/(L332+J332)/12,0))</f>
        <v/>
      </c>
      <c r="U332" s="94" t="str">
        <f>IF(K332=0,"",ROUND(('VZOR VYPLNĚNÍ'!$N332+'VZOR VYPLNĚNÍ'!$Q332)/'VZOR VYPLNĚNÍ'!$K332,0))</f>
        <v/>
      </c>
      <c r="V332" s="85"/>
    </row>
    <row r="333" spans="1:22" s="114" customFormat="1" ht="27.75" customHeight="1">
      <c r="A333" s="236"/>
      <c r="B333" s="237"/>
      <c r="C333" s="238"/>
      <c r="D333" s="70" t="str">
        <f>IFERROR(VLOOKUP(C333,NM06!$A$2:$B$176,2,0),"")</f>
        <v/>
      </c>
      <c r="E333" s="239"/>
      <c r="F333" s="70" t="str">
        <f>IFERROR(VLOOKUP('VZOR VYPLNĚNÍ'!$E333,'Číselník nástrojů'!$A$2:$D$569,4,0),"")</f>
        <v/>
      </c>
      <c r="G333" s="90"/>
      <c r="H333" s="240"/>
      <c r="I333" s="256"/>
      <c r="J333" s="242"/>
      <c r="K333" s="242"/>
      <c r="L333" s="243"/>
      <c r="M333" s="250"/>
      <c r="N333" s="251"/>
      <c r="O333" s="252"/>
      <c r="P333" s="253"/>
      <c r="Q333" s="254"/>
      <c r="R333" s="255"/>
      <c r="S333" s="92" t="str">
        <f>IFERROR(('VZOR VYPLNĚNÍ'!$O333+'VZOR VYPLNĚNÍ'!$R333)/'VZOR VYPLNĚNÍ'!$I333,"")</f>
        <v/>
      </c>
      <c r="T333" s="93" t="str">
        <f>IF(J333+L333=0,"",ROUND((M333+'VZOR VYPLNĚNÍ'!$P333)/(L333+J333)/12,0))</f>
        <v/>
      </c>
      <c r="U333" s="94" t="str">
        <f>IF(K333=0,"",ROUND(('VZOR VYPLNĚNÍ'!$N333+'VZOR VYPLNĚNÍ'!$Q333)/'VZOR VYPLNĚNÍ'!$K333,0))</f>
        <v/>
      </c>
      <c r="V333" s="85"/>
    </row>
    <row r="334" spans="1:22" s="114" customFormat="1" ht="27.75" customHeight="1">
      <c r="A334" s="236"/>
      <c r="B334" s="237"/>
      <c r="C334" s="238"/>
      <c r="D334" s="70" t="str">
        <f>IFERROR(VLOOKUP(C334,NM06!$A$2:$B$176,2,0),"")</f>
        <v/>
      </c>
      <c r="E334" s="239"/>
      <c r="F334" s="70" t="str">
        <f>IFERROR(VLOOKUP('VZOR VYPLNĚNÍ'!$E334,'Číselník nástrojů'!$A$2:$D$569,4,0),"")</f>
        <v/>
      </c>
      <c r="G334" s="90"/>
      <c r="H334" s="240"/>
      <c r="I334" s="256"/>
      <c r="J334" s="242"/>
      <c r="K334" s="242"/>
      <c r="L334" s="243"/>
      <c r="M334" s="250"/>
      <c r="N334" s="251"/>
      <c r="O334" s="252"/>
      <c r="P334" s="253"/>
      <c r="Q334" s="254"/>
      <c r="R334" s="255"/>
      <c r="S334" s="92" t="str">
        <f>IFERROR(('VZOR VYPLNĚNÍ'!$O334+'VZOR VYPLNĚNÍ'!$R334)/'VZOR VYPLNĚNÍ'!$I334,"")</f>
        <v/>
      </c>
      <c r="T334" s="93" t="str">
        <f>IF(J334+L334=0,"",ROUND((M334+'VZOR VYPLNĚNÍ'!$P334)/(L334+J334)/12,0))</f>
        <v/>
      </c>
      <c r="U334" s="94" t="str">
        <f>IF(K334=0,"",ROUND(('VZOR VYPLNĚNÍ'!$N334+'VZOR VYPLNĚNÍ'!$Q334)/'VZOR VYPLNĚNÍ'!$K334,0))</f>
        <v/>
      </c>
      <c r="V334" s="85"/>
    </row>
    <row r="335" spans="1:22" s="114" customFormat="1" ht="27.75" customHeight="1">
      <c r="A335" s="236"/>
      <c r="B335" s="237"/>
      <c r="C335" s="238"/>
      <c r="D335" s="70" t="str">
        <f>IFERROR(VLOOKUP(C335,NM06!$A$2:$B$176,2,0),"")</f>
        <v/>
      </c>
      <c r="E335" s="239"/>
      <c r="F335" s="70" t="str">
        <f>IFERROR(VLOOKUP('VZOR VYPLNĚNÍ'!$E335,'Číselník nástrojů'!$A$2:$D$569,4,0),"")</f>
        <v/>
      </c>
      <c r="G335" s="90"/>
      <c r="H335" s="240"/>
      <c r="I335" s="256"/>
      <c r="J335" s="242"/>
      <c r="K335" s="242"/>
      <c r="L335" s="243"/>
      <c r="M335" s="250"/>
      <c r="N335" s="251"/>
      <c r="O335" s="252"/>
      <c r="P335" s="253"/>
      <c r="Q335" s="254"/>
      <c r="R335" s="255"/>
      <c r="S335" s="92" t="str">
        <f>IFERROR(('VZOR VYPLNĚNÍ'!$O335+'VZOR VYPLNĚNÍ'!$R335)/'VZOR VYPLNĚNÍ'!$I335,"")</f>
        <v/>
      </c>
      <c r="T335" s="93" t="str">
        <f>IF(J335+L335=0,"",ROUND((M335+'VZOR VYPLNĚNÍ'!$P335)/(L335+J335)/12,0))</f>
        <v/>
      </c>
      <c r="U335" s="94" t="str">
        <f>IF(K335=0,"",ROUND(('VZOR VYPLNĚNÍ'!$N335+'VZOR VYPLNĚNÍ'!$Q335)/'VZOR VYPLNĚNÍ'!$K335,0))</f>
        <v/>
      </c>
      <c r="V335" s="85"/>
    </row>
    <row r="336" spans="1:22" s="114" customFormat="1" ht="27.75" customHeight="1">
      <c r="A336" s="236"/>
      <c r="B336" s="237"/>
      <c r="C336" s="238"/>
      <c r="D336" s="70" t="str">
        <f>IFERROR(VLOOKUP(C336,NM06!$A$2:$B$176,2,0),"")</f>
        <v/>
      </c>
      <c r="E336" s="239"/>
      <c r="F336" s="70" t="str">
        <f>IFERROR(VLOOKUP('VZOR VYPLNĚNÍ'!$E336,'Číselník nástrojů'!$A$2:$D$569,4,0),"")</f>
        <v/>
      </c>
      <c r="G336" s="90"/>
      <c r="H336" s="240"/>
      <c r="I336" s="256"/>
      <c r="J336" s="242"/>
      <c r="K336" s="242"/>
      <c r="L336" s="243"/>
      <c r="M336" s="250"/>
      <c r="N336" s="251"/>
      <c r="O336" s="252"/>
      <c r="P336" s="253"/>
      <c r="Q336" s="254"/>
      <c r="R336" s="255"/>
      <c r="S336" s="92" t="str">
        <f>IFERROR(('VZOR VYPLNĚNÍ'!$O336+'VZOR VYPLNĚNÍ'!$R336)/'VZOR VYPLNĚNÍ'!$I336,"")</f>
        <v/>
      </c>
      <c r="T336" s="93" t="str">
        <f>IF(J336+L336=0,"",ROUND((M336+'VZOR VYPLNĚNÍ'!$P336)/(L336+J336)/12,0))</f>
        <v/>
      </c>
      <c r="U336" s="94" t="str">
        <f>IF(K336=0,"",ROUND(('VZOR VYPLNĚNÍ'!$N336+'VZOR VYPLNĚNÍ'!$Q336)/'VZOR VYPLNĚNÍ'!$K336,0))</f>
        <v/>
      </c>
      <c r="V336" s="85"/>
    </row>
    <row r="337" spans="1:22" s="114" customFormat="1" ht="27.75" customHeight="1">
      <c r="A337" s="236"/>
      <c r="B337" s="237"/>
      <c r="C337" s="238"/>
      <c r="D337" s="70" t="str">
        <f>IFERROR(VLOOKUP(C337,NM06!$A$2:$B$176,2,0),"")</f>
        <v/>
      </c>
      <c r="E337" s="239"/>
      <c r="F337" s="70" t="str">
        <f>IFERROR(VLOOKUP('VZOR VYPLNĚNÍ'!$E337,'Číselník nástrojů'!$A$2:$D$569,4,0),"")</f>
        <v/>
      </c>
      <c r="G337" s="90"/>
      <c r="H337" s="240"/>
      <c r="I337" s="256"/>
      <c r="J337" s="242"/>
      <c r="K337" s="242"/>
      <c r="L337" s="243"/>
      <c r="M337" s="250"/>
      <c r="N337" s="251"/>
      <c r="O337" s="252"/>
      <c r="P337" s="253"/>
      <c r="Q337" s="254"/>
      <c r="R337" s="255"/>
      <c r="S337" s="92" t="str">
        <f>IFERROR(('VZOR VYPLNĚNÍ'!$O337+'VZOR VYPLNĚNÍ'!$R337)/'VZOR VYPLNĚNÍ'!$I337,"")</f>
        <v/>
      </c>
      <c r="T337" s="93" t="str">
        <f>IF(J337+L337=0,"",ROUND((M337+'VZOR VYPLNĚNÍ'!$P337)/(L337+J337)/12,0))</f>
        <v/>
      </c>
      <c r="U337" s="94" t="str">
        <f>IF(K337=0,"",ROUND(('VZOR VYPLNĚNÍ'!$N337+'VZOR VYPLNĚNÍ'!$Q337)/'VZOR VYPLNĚNÍ'!$K337,0))</f>
        <v/>
      </c>
      <c r="V337" s="85"/>
    </row>
    <row r="338" spans="1:22" s="114" customFormat="1" ht="27.75" customHeight="1">
      <c r="A338" s="236"/>
      <c r="B338" s="237"/>
      <c r="C338" s="238"/>
      <c r="D338" s="70" t="str">
        <f>IFERROR(VLOOKUP(C338,NM06!$A$2:$B$176,2,0),"")</f>
        <v/>
      </c>
      <c r="E338" s="239"/>
      <c r="F338" s="70" t="str">
        <f>IFERROR(VLOOKUP('VZOR VYPLNĚNÍ'!$E338,'Číselník nástrojů'!$A$2:$D$569,4,0),"")</f>
        <v/>
      </c>
      <c r="G338" s="90"/>
      <c r="H338" s="240"/>
      <c r="I338" s="256"/>
      <c r="J338" s="242"/>
      <c r="K338" s="242"/>
      <c r="L338" s="243"/>
      <c r="M338" s="250"/>
      <c r="N338" s="251"/>
      <c r="O338" s="252"/>
      <c r="P338" s="253"/>
      <c r="Q338" s="254"/>
      <c r="R338" s="255"/>
      <c r="S338" s="92" t="str">
        <f>IFERROR(('VZOR VYPLNĚNÍ'!$O338+'VZOR VYPLNĚNÍ'!$R338)/'VZOR VYPLNĚNÍ'!$I338,"")</f>
        <v/>
      </c>
      <c r="T338" s="93" t="str">
        <f>IF(J338+L338=0,"",ROUND((M338+'VZOR VYPLNĚNÍ'!$P338)/(L338+J338)/12,0))</f>
        <v/>
      </c>
      <c r="U338" s="94" t="str">
        <f>IF(K338=0,"",ROUND(('VZOR VYPLNĚNÍ'!$N338+'VZOR VYPLNĚNÍ'!$Q338)/'VZOR VYPLNĚNÍ'!$K338,0))</f>
        <v/>
      </c>
      <c r="V338" s="85"/>
    </row>
    <row r="339" spans="1:22" s="114" customFormat="1" ht="27.75" customHeight="1">
      <c r="A339" s="236"/>
      <c r="B339" s="237"/>
      <c r="C339" s="238"/>
      <c r="D339" s="70" t="str">
        <f>IFERROR(VLOOKUP(C339,NM06!$A$2:$B$176,2,0),"")</f>
        <v/>
      </c>
      <c r="E339" s="239"/>
      <c r="F339" s="70" t="str">
        <f>IFERROR(VLOOKUP('VZOR VYPLNĚNÍ'!$E339,'Číselník nástrojů'!$A$2:$D$569,4,0),"")</f>
        <v/>
      </c>
      <c r="G339" s="90"/>
      <c r="H339" s="240"/>
      <c r="I339" s="256"/>
      <c r="J339" s="242"/>
      <c r="K339" s="242"/>
      <c r="L339" s="243"/>
      <c r="M339" s="250"/>
      <c r="N339" s="251"/>
      <c r="O339" s="252"/>
      <c r="P339" s="253"/>
      <c r="Q339" s="254"/>
      <c r="R339" s="255"/>
      <c r="S339" s="92" t="str">
        <f>IFERROR(('VZOR VYPLNĚNÍ'!$O339+'VZOR VYPLNĚNÍ'!$R339)/'VZOR VYPLNĚNÍ'!$I339,"")</f>
        <v/>
      </c>
      <c r="T339" s="93" t="str">
        <f>IF(J339+L339=0,"",ROUND((M339+'VZOR VYPLNĚNÍ'!$P339)/(L339+J339)/12,0))</f>
        <v/>
      </c>
      <c r="U339" s="94" t="str">
        <f>IF(K339=0,"",ROUND(('VZOR VYPLNĚNÍ'!$N339+'VZOR VYPLNĚNÍ'!$Q339)/'VZOR VYPLNĚNÍ'!$K339,0))</f>
        <v/>
      </c>
      <c r="V339" s="85"/>
    </row>
    <row r="340" spans="1:22" s="114" customFormat="1" ht="27.75" customHeight="1">
      <c r="A340" s="236"/>
      <c r="B340" s="237"/>
      <c r="C340" s="238"/>
      <c r="D340" s="70" t="str">
        <f>IFERROR(VLOOKUP(C340,NM06!$A$2:$B$176,2,0),"")</f>
        <v/>
      </c>
      <c r="E340" s="239"/>
      <c r="F340" s="70" t="str">
        <f>IFERROR(VLOOKUP('VZOR VYPLNĚNÍ'!$E340,'Číselník nástrojů'!$A$2:$D$569,4,0),"")</f>
        <v/>
      </c>
      <c r="G340" s="90"/>
      <c r="H340" s="240"/>
      <c r="I340" s="256"/>
      <c r="J340" s="242"/>
      <c r="K340" s="242"/>
      <c r="L340" s="243"/>
      <c r="M340" s="250"/>
      <c r="N340" s="251"/>
      <c r="O340" s="252"/>
      <c r="P340" s="253"/>
      <c r="Q340" s="254"/>
      <c r="R340" s="255"/>
      <c r="S340" s="92" t="str">
        <f>IFERROR(('VZOR VYPLNĚNÍ'!$O340+'VZOR VYPLNĚNÍ'!$R340)/'VZOR VYPLNĚNÍ'!$I340,"")</f>
        <v/>
      </c>
      <c r="T340" s="93" t="str">
        <f>IF(J340+L340=0,"",ROUND((M340+'VZOR VYPLNĚNÍ'!$P340)/(L340+J340)/12,0))</f>
        <v/>
      </c>
      <c r="U340" s="94" t="str">
        <f>IF(K340=0,"",ROUND(('VZOR VYPLNĚNÍ'!$N340+'VZOR VYPLNĚNÍ'!$Q340)/'VZOR VYPLNĚNÍ'!$K340,0))</f>
        <v/>
      </c>
      <c r="V340" s="85"/>
    </row>
    <row r="341" spans="1:22" s="114" customFormat="1" ht="27.75" customHeight="1">
      <c r="A341" s="236"/>
      <c r="B341" s="237"/>
      <c r="C341" s="238"/>
      <c r="D341" s="70" t="str">
        <f>IFERROR(VLOOKUP(C341,NM06!$A$2:$B$176,2,0),"")</f>
        <v/>
      </c>
      <c r="E341" s="239"/>
      <c r="F341" s="70" t="str">
        <f>IFERROR(VLOOKUP('VZOR VYPLNĚNÍ'!$E341,'Číselník nástrojů'!$A$2:$D$569,4,0),"")</f>
        <v/>
      </c>
      <c r="G341" s="90"/>
      <c r="H341" s="240"/>
      <c r="I341" s="256"/>
      <c r="J341" s="242"/>
      <c r="K341" s="242"/>
      <c r="L341" s="243"/>
      <c r="M341" s="250"/>
      <c r="N341" s="251"/>
      <c r="O341" s="252"/>
      <c r="P341" s="253"/>
      <c r="Q341" s="254"/>
      <c r="R341" s="255"/>
      <c r="S341" s="92" t="str">
        <f>IFERROR(('VZOR VYPLNĚNÍ'!$O341+'VZOR VYPLNĚNÍ'!$R341)/'VZOR VYPLNĚNÍ'!$I341,"")</f>
        <v/>
      </c>
      <c r="T341" s="93" t="str">
        <f>IF(J341+L341=0,"",ROUND((M341+'VZOR VYPLNĚNÍ'!$P341)/(L341+J341)/12,0))</f>
        <v/>
      </c>
      <c r="U341" s="94" t="str">
        <f>IF(K341=0,"",ROUND(('VZOR VYPLNĚNÍ'!$N341+'VZOR VYPLNĚNÍ'!$Q341)/'VZOR VYPLNĚNÍ'!$K341,0))</f>
        <v/>
      </c>
      <c r="V341" s="85"/>
    </row>
    <row r="342" spans="1:22" s="114" customFormat="1" ht="27.75" customHeight="1">
      <c r="A342" s="236"/>
      <c r="B342" s="237"/>
      <c r="C342" s="238"/>
      <c r="D342" s="70" t="str">
        <f>IFERROR(VLOOKUP(C342,NM06!$A$2:$B$176,2,0),"")</f>
        <v/>
      </c>
      <c r="E342" s="239"/>
      <c r="F342" s="70" t="str">
        <f>IFERROR(VLOOKUP('VZOR VYPLNĚNÍ'!$E342,'Číselník nástrojů'!$A$2:$D$569,4,0),"")</f>
        <v/>
      </c>
      <c r="G342" s="90"/>
      <c r="H342" s="240"/>
      <c r="I342" s="256"/>
      <c r="J342" s="242"/>
      <c r="K342" s="242"/>
      <c r="L342" s="243"/>
      <c r="M342" s="250"/>
      <c r="N342" s="251"/>
      <c r="O342" s="252"/>
      <c r="P342" s="253"/>
      <c r="Q342" s="254"/>
      <c r="R342" s="255"/>
      <c r="S342" s="92" t="str">
        <f>IFERROR(('VZOR VYPLNĚNÍ'!$O342+'VZOR VYPLNĚNÍ'!$R342)/'VZOR VYPLNĚNÍ'!$I342,"")</f>
        <v/>
      </c>
      <c r="T342" s="93" t="str">
        <f>IF(J342+L342=0,"",ROUND((M342+'VZOR VYPLNĚNÍ'!$P342)/(L342+J342)/12,0))</f>
        <v/>
      </c>
      <c r="U342" s="94" t="str">
        <f>IF(K342=0,"",ROUND(('VZOR VYPLNĚNÍ'!$N342+'VZOR VYPLNĚNÍ'!$Q342)/'VZOR VYPLNĚNÍ'!$K342,0))</f>
        <v/>
      </c>
      <c r="V342" s="85"/>
    </row>
    <row r="343" spans="1:22" s="114" customFormat="1" ht="27.75" customHeight="1">
      <c r="A343" s="236"/>
      <c r="B343" s="237"/>
      <c r="C343" s="238"/>
      <c r="D343" s="70" t="str">
        <f>IFERROR(VLOOKUP(C343,NM06!$A$2:$B$176,2,0),"")</f>
        <v/>
      </c>
      <c r="E343" s="239"/>
      <c r="F343" s="70" t="str">
        <f>IFERROR(VLOOKUP('VZOR VYPLNĚNÍ'!$E343,'Číselník nástrojů'!$A$2:$D$569,4,0),"")</f>
        <v/>
      </c>
      <c r="G343" s="90"/>
      <c r="H343" s="240"/>
      <c r="I343" s="256"/>
      <c r="J343" s="242"/>
      <c r="K343" s="242"/>
      <c r="L343" s="243"/>
      <c r="M343" s="250"/>
      <c r="N343" s="251"/>
      <c r="O343" s="252"/>
      <c r="P343" s="253"/>
      <c r="Q343" s="254"/>
      <c r="R343" s="255"/>
      <c r="S343" s="92" t="str">
        <f>IFERROR(('VZOR VYPLNĚNÍ'!$O343+'VZOR VYPLNĚNÍ'!$R343)/'VZOR VYPLNĚNÍ'!$I343,"")</f>
        <v/>
      </c>
      <c r="T343" s="93" t="str">
        <f>IF(J343+L343=0,"",ROUND((M343+'VZOR VYPLNĚNÍ'!$P343)/(L343+J343)/12,0))</f>
        <v/>
      </c>
      <c r="U343" s="94" t="str">
        <f>IF(K343=0,"",ROUND(('VZOR VYPLNĚNÍ'!$N343+'VZOR VYPLNĚNÍ'!$Q343)/'VZOR VYPLNĚNÍ'!$K343,0))</f>
        <v/>
      </c>
      <c r="V343" s="85"/>
    </row>
    <row r="344" spans="1:22" s="114" customFormat="1" ht="27.75" customHeight="1">
      <c r="A344" s="236"/>
      <c r="B344" s="237"/>
      <c r="C344" s="238"/>
      <c r="D344" s="70" t="str">
        <f>IFERROR(VLOOKUP(C344,NM06!$A$2:$B$176,2,0),"")</f>
        <v/>
      </c>
      <c r="E344" s="239"/>
      <c r="F344" s="70" t="str">
        <f>IFERROR(VLOOKUP('VZOR VYPLNĚNÍ'!$E344,'Číselník nástrojů'!$A$2:$D$569,4,0),"")</f>
        <v/>
      </c>
      <c r="G344" s="90"/>
      <c r="H344" s="240"/>
      <c r="I344" s="256"/>
      <c r="J344" s="242"/>
      <c r="K344" s="242"/>
      <c r="L344" s="243"/>
      <c r="M344" s="250"/>
      <c r="N344" s="251"/>
      <c r="O344" s="252"/>
      <c r="P344" s="253"/>
      <c r="Q344" s="254"/>
      <c r="R344" s="255"/>
      <c r="S344" s="92" t="str">
        <f>IFERROR(('VZOR VYPLNĚNÍ'!$O344+'VZOR VYPLNĚNÍ'!$R344)/'VZOR VYPLNĚNÍ'!$I344,"")</f>
        <v/>
      </c>
      <c r="T344" s="93" t="str">
        <f>IF(J344+L344=0,"",ROUND((M344+'VZOR VYPLNĚNÍ'!$P344)/(L344+J344)/12,0))</f>
        <v/>
      </c>
      <c r="U344" s="94" t="str">
        <f>IF(K344=0,"",ROUND(('VZOR VYPLNĚNÍ'!$N344+'VZOR VYPLNĚNÍ'!$Q344)/'VZOR VYPLNĚNÍ'!$K344,0))</f>
        <v/>
      </c>
      <c r="V344" s="85"/>
    </row>
    <row r="345" spans="1:22" s="114" customFormat="1" ht="27.75" customHeight="1">
      <c r="A345" s="236"/>
      <c r="B345" s="237"/>
      <c r="C345" s="238"/>
      <c r="D345" s="70" t="str">
        <f>IFERROR(VLOOKUP(C345,NM06!$A$2:$B$176,2,0),"")</f>
        <v/>
      </c>
      <c r="E345" s="239"/>
      <c r="F345" s="70" t="str">
        <f>IFERROR(VLOOKUP('VZOR VYPLNĚNÍ'!$E345,'Číselník nástrojů'!$A$2:$D$569,4,0),"")</f>
        <v/>
      </c>
      <c r="G345" s="90"/>
      <c r="H345" s="240"/>
      <c r="I345" s="256"/>
      <c r="J345" s="242"/>
      <c r="K345" s="242"/>
      <c r="L345" s="243"/>
      <c r="M345" s="250"/>
      <c r="N345" s="251"/>
      <c r="O345" s="252"/>
      <c r="P345" s="253"/>
      <c r="Q345" s="254"/>
      <c r="R345" s="255"/>
      <c r="S345" s="92" t="str">
        <f>IFERROR(('VZOR VYPLNĚNÍ'!$O345+'VZOR VYPLNĚNÍ'!$R345)/'VZOR VYPLNĚNÍ'!$I345,"")</f>
        <v/>
      </c>
      <c r="T345" s="93" t="str">
        <f>IF(J345+L345=0,"",ROUND((M345+'VZOR VYPLNĚNÍ'!$P345)/(L345+J345)/12,0))</f>
        <v/>
      </c>
      <c r="U345" s="94" t="str">
        <f>IF(K345=0,"",ROUND(('VZOR VYPLNĚNÍ'!$N345+'VZOR VYPLNĚNÍ'!$Q345)/'VZOR VYPLNĚNÍ'!$K345,0))</f>
        <v/>
      </c>
      <c r="V345" s="85"/>
    </row>
    <row r="346" spans="1:22" s="114" customFormat="1" ht="27.75" customHeight="1">
      <c r="A346" s="236"/>
      <c r="B346" s="237"/>
      <c r="C346" s="238"/>
      <c r="D346" s="70" t="str">
        <f>IFERROR(VLOOKUP(C346,NM06!$A$2:$B$176,2,0),"")</f>
        <v/>
      </c>
      <c r="E346" s="239"/>
      <c r="F346" s="70" t="str">
        <f>IFERROR(VLOOKUP('VZOR VYPLNĚNÍ'!$E346,'Číselník nástrojů'!$A$2:$D$569,4,0),"")</f>
        <v/>
      </c>
      <c r="G346" s="90"/>
      <c r="H346" s="240"/>
      <c r="I346" s="256"/>
      <c r="J346" s="242"/>
      <c r="K346" s="242"/>
      <c r="L346" s="243"/>
      <c r="M346" s="250"/>
      <c r="N346" s="251"/>
      <c r="O346" s="252"/>
      <c r="P346" s="253"/>
      <c r="Q346" s="254"/>
      <c r="R346" s="255"/>
      <c r="S346" s="92" t="str">
        <f>IFERROR(('VZOR VYPLNĚNÍ'!$O346+'VZOR VYPLNĚNÍ'!$R346)/'VZOR VYPLNĚNÍ'!$I346,"")</f>
        <v/>
      </c>
      <c r="T346" s="93" t="str">
        <f>IF(J346+L346=0,"",ROUND((M346+'VZOR VYPLNĚNÍ'!$P346)/(L346+J346)/12,0))</f>
        <v/>
      </c>
      <c r="U346" s="94" t="str">
        <f>IF(K346=0,"",ROUND(('VZOR VYPLNĚNÍ'!$N346+'VZOR VYPLNĚNÍ'!$Q346)/'VZOR VYPLNĚNÍ'!$K346,0))</f>
        <v/>
      </c>
      <c r="V346" s="85"/>
    </row>
    <row r="347" spans="1:22" s="114" customFormat="1" ht="27.75" customHeight="1">
      <c r="A347" s="236"/>
      <c r="B347" s="237"/>
      <c r="C347" s="238"/>
      <c r="D347" s="70" t="str">
        <f>IFERROR(VLOOKUP(C347,NM06!$A$2:$B$176,2,0),"")</f>
        <v/>
      </c>
      <c r="E347" s="239"/>
      <c r="F347" s="70" t="str">
        <f>IFERROR(VLOOKUP('VZOR VYPLNĚNÍ'!$E347,'Číselník nástrojů'!$A$2:$D$569,4,0),"")</f>
        <v/>
      </c>
      <c r="G347" s="90"/>
      <c r="H347" s="240"/>
      <c r="I347" s="256"/>
      <c r="J347" s="242"/>
      <c r="K347" s="242"/>
      <c r="L347" s="243"/>
      <c r="M347" s="250"/>
      <c r="N347" s="251"/>
      <c r="O347" s="252"/>
      <c r="P347" s="253"/>
      <c r="Q347" s="254"/>
      <c r="R347" s="255"/>
      <c r="S347" s="92" t="str">
        <f>IFERROR(('VZOR VYPLNĚNÍ'!$O347+'VZOR VYPLNĚNÍ'!$R347)/'VZOR VYPLNĚNÍ'!$I347,"")</f>
        <v/>
      </c>
      <c r="T347" s="93" t="str">
        <f>IF(J347+L347=0,"",ROUND((M347+'VZOR VYPLNĚNÍ'!$P347)/(L347+J347)/12,0))</f>
        <v/>
      </c>
      <c r="U347" s="94" t="str">
        <f>IF(K347=0,"",ROUND(('VZOR VYPLNĚNÍ'!$N347+'VZOR VYPLNĚNÍ'!$Q347)/'VZOR VYPLNĚNÍ'!$K347,0))</f>
        <v/>
      </c>
      <c r="V347" s="85"/>
    </row>
    <row r="348" spans="1:22" s="114" customFormat="1" ht="27.75" customHeight="1">
      <c r="A348" s="236"/>
      <c r="B348" s="237"/>
      <c r="C348" s="238"/>
      <c r="D348" s="70" t="str">
        <f>IFERROR(VLOOKUP(C348,NM06!$A$2:$B$176,2,0),"")</f>
        <v/>
      </c>
      <c r="E348" s="239"/>
      <c r="F348" s="70" t="str">
        <f>IFERROR(VLOOKUP('VZOR VYPLNĚNÍ'!$E348,'Číselník nástrojů'!$A$2:$D$569,4,0),"")</f>
        <v/>
      </c>
      <c r="G348" s="90"/>
      <c r="H348" s="240"/>
      <c r="I348" s="256"/>
      <c r="J348" s="242"/>
      <c r="K348" s="242"/>
      <c r="L348" s="243"/>
      <c r="M348" s="250"/>
      <c r="N348" s="251"/>
      <c r="O348" s="252"/>
      <c r="P348" s="253"/>
      <c r="Q348" s="254"/>
      <c r="R348" s="255"/>
      <c r="S348" s="92" t="str">
        <f>IFERROR(('VZOR VYPLNĚNÍ'!$O348+'VZOR VYPLNĚNÍ'!$R348)/'VZOR VYPLNĚNÍ'!$I348,"")</f>
        <v/>
      </c>
      <c r="T348" s="93" t="str">
        <f>IF(J348+L348=0,"",ROUND((M348+'VZOR VYPLNĚNÍ'!$P348)/(L348+J348)/12,0))</f>
        <v/>
      </c>
      <c r="U348" s="94" t="str">
        <f>IF(K348=0,"",ROUND(('VZOR VYPLNĚNÍ'!$N348+'VZOR VYPLNĚNÍ'!$Q348)/'VZOR VYPLNĚNÍ'!$K348,0))</f>
        <v/>
      </c>
      <c r="V348" s="85"/>
    </row>
    <row r="349" spans="1:22" s="114" customFormat="1" ht="27.75" customHeight="1">
      <c r="A349" s="236"/>
      <c r="B349" s="237"/>
      <c r="C349" s="238"/>
      <c r="D349" s="70" t="str">
        <f>IFERROR(VLOOKUP(C349,NM06!$A$2:$B$176,2,0),"")</f>
        <v/>
      </c>
      <c r="E349" s="239"/>
      <c r="F349" s="70" t="str">
        <f>IFERROR(VLOOKUP('VZOR VYPLNĚNÍ'!$E349,'Číselník nástrojů'!$A$2:$D$569,4,0),"")</f>
        <v/>
      </c>
      <c r="G349" s="90"/>
      <c r="H349" s="240"/>
      <c r="I349" s="256"/>
      <c r="J349" s="242"/>
      <c r="K349" s="242"/>
      <c r="L349" s="243"/>
      <c r="M349" s="250"/>
      <c r="N349" s="251"/>
      <c r="O349" s="252"/>
      <c r="P349" s="253"/>
      <c r="Q349" s="254"/>
      <c r="R349" s="255"/>
      <c r="S349" s="92" t="str">
        <f>IFERROR(('VZOR VYPLNĚNÍ'!$O349+'VZOR VYPLNĚNÍ'!$R349)/'VZOR VYPLNĚNÍ'!$I349,"")</f>
        <v/>
      </c>
      <c r="T349" s="93" t="str">
        <f>IF(J349+L349=0,"",ROUND((M349+'VZOR VYPLNĚNÍ'!$P349)/(L349+J349)/12,0))</f>
        <v/>
      </c>
      <c r="U349" s="94" t="str">
        <f>IF(K349=0,"",ROUND(('VZOR VYPLNĚNÍ'!$N349+'VZOR VYPLNĚNÍ'!$Q349)/'VZOR VYPLNĚNÍ'!$K349,0))</f>
        <v/>
      </c>
      <c r="V349" s="85"/>
    </row>
    <row r="350" spans="1:22" s="114" customFormat="1" ht="27.75" customHeight="1">
      <c r="A350" s="236"/>
      <c r="B350" s="237"/>
      <c r="C350" s="238"/>
      <c r="D350" s="70" t="str">
        <f>IFERROR(VLOOKUP(C350,NM06!$A$2:$B$176,2,0),"")</f>
        <v/>
      </c>
      <c r="E350" s="239"/>
      <c r="F350" s="70" t="str">
        <f>IFERROR(VLOOKUP('VZOR VYPLNĚNÍ'!$E350,'Číselník nástrojů'!$A$2:$D$569,4,0),"")</f>
        <v/>
      </c>
      <c r="G350" s="90"/>
      <c r="H350" s="240"/>
      <c r="I350" s="256"/>
      <c r="J350" s="242"/>
      <c r="K350" s="242"/>
      <c r="L350" s="243"/>
      <c r="M350" s="250"/>
      <c r="N350" s="251"/>
      <c r="O350" s="252"/>
      <c r="P350" s="253"/>
      <c r="Q350" s="254"/>
      <c r="R350" s="255"/>
      <c r="S350" s="92" t="str">
        <f>IFERROR(('VZOR VYPLNĚNÍ'!$O350+'VZOR VYPLNĚNÍ'!$R350)/'VZOR VYPLNĚNÍ'!$I350,"")</f>
        <v/>
      </c>
      <c r="T350" s="93" t="str">
        <f>IF(J350+L350=0,"",ROUND((M350+'VZOR VYPLNĚNÍ'!$P350)/(L350+J350)/12,0))</f>
        <v/>
      </c>
      <c r="U350" s="94" t="str">
        <f>IF(K350=0,"",ROUND(('VZOR VYPLNĚNÍ'!$N350+'VZOR VYPLNĚNÍ'!$Q350)/'VZOR VYPLNĚNÍ'!$K350,0))</f>
        <v/>
      </c>
      <c r="V350" s="85"/>
    </row>
    <row r="351" spans="1:22" s="114" customFormat="1" ht="27.75" customHeight="1">
      <c r="A351" s="236"/>
      <c r="B351" s="237"/>
      <c r="C351" s="238"/>
      <c r="D351" s="70" t="str">
        <f>IFERROR(VLOOKUP(C351,NM06!$A$2:$B$176,2,0),"")</f>
        <v/>
      </c>
      <c r="E351" s="239"/>
      <c r="F351" s="70" t="str">
        <f>IFERROR(VLOOKUP('VZOR VYPLNĚNÍ'!$E351,'Číselník nástrojů'!$A$2:$D$569,4,0),"")</f>
        <v/>
      </c>
      <c r="G351" s="90"/>
      <c r="H351" s="240"/>
      <c r="I351" s="256"/>
      <c r="J351" s="242"/>
      <c r="K351" s="242"/>
      <c r="L351" s="243"/>
      <c r="M351" s="250"/>
      <c r="N351" s="251"/>
      <c r="O351" s="252"/>
      <c r="P351" s="253"/>
      <c r="Q351" s="254"/>
      <c r="R351" s="255"/>
      <c r="S351" s="92" t="str">
        <f>IFERROR(('VZOR VYPLNĚNÍ'!$O351+'VZOR VYPLNĚNÍ'!$R351)/'VZOR VYPLNĚNÍ'!$I351,"")</f>
        <v/>
      </c>
      <c r="T351" s="93" t="str">
        <f>IF(J351+L351=0,"",ROUND((M351+'VZOR VYPLNĚNÍ'!$P351)/(L351+J351)/12,0))</f>
        <v/>
      </c>
      <c r="U351" s="94" t="str">
        <f>IF(K351=0,"",ROUND(('VZOR VYPLNĚNÍ'!$N351+'VZOR VYPLNĚNÍ'!$Q351)/'VZOR VYPLNĚNÍ'!$K351,0))</f>
        <v/>
      </c>
      <c r="V351" s="85"/>
    </row>
    <row r="352" spans="1:22" s="114" customFormat="1" ht="27.75" customHeight="1">
      <c r="A352" s="236"/>
      <c r="B352" s="237"/>
      <c r="C352" s="238"/>
      <c r="D352" s="70" t="str">
        <f>IFERROR(VLOOKUP(C352,NM06!$A$2:$B$176,2,0),"")</f>
        <v/>
      </c>
      <c r="E352" s="239"/>
      <c r="F352" s="70" t="str">
        <f>IFERROR(VLOOKUP('VZOR VYPLNĚNÍ'!$E352,'Číselník nástrojů'!$A$2:$D$569,4,0),"")</f>
        <v/>
      </c>
      <c r="G352" s="90"/>
      <c r="H352" s="240"/>
      <c r="I352" s="256"/>
      <c r="J352" s="242"/>
      <c r="K352" s="242"/>
      <c r="L352" s="243"/>
      <c r="M352" s="250"/>
      <c r="N352" s="251"/>
      <c r="O352" s="252"/>
      <c r="P352" s="253"/>
      <c r="Q352" s="254"/>
      <c r="R352" s="255"/>
      <c r="S352" s="92" t="str">
        <f>IFERROR(('VZOR VYPLNĚNÍ'!$O352+'VZOR VYPLNĚNÍ'!$R352)/'VZOR VYPLNĚNÍ'!$I352,"")</f>
        <v/>
      </c>
      <c r="T352" s="93" t="str">
        <f>IF(J352+L352=0,"",ROUND((M352+'VZOR VYPLNĚNÍ'!$P352)/(L352+J352)/12,0))</f>
        <v/>
      </c>
      <c r="U352" s="94" t="str">
        <f>IF(K352=0,"",ROUND(('VZOR VYPLNĚNÍ'!$N352+'VZOR VYPLNĚNÍ'!$Q352)/'VZOR VYPLNĚNÍ'!$K352,0))</f>
        <v/>
      </c>
      <c r="V352" s="85"/>
    </row>
    <row r="353" spans="1:22" s="114" customFormat="1" ht="27.75" customHeight="1">
      <c r="A353" s="236"/>
      <c r="B353" s="237"/>
      <c r="C353" s="238"/>
      <c r="D353" s="70" t="str">
        <f>IFERROR(VLOOKUP(C353,NM06!$A$2:$B$176,2,0),"")</f>
        <v/>
      </c>
      <c r="E353" s="239"/>
      <c r="F353" s="70" t="str">
        <f>IFERROR(VLOOKUP('VZOR VYPLNĚNÍ'!$E353,'Číselník nástrojů'!$A$2:$D$569,4,0),"")</f>
        <v/>
      </c>
      <c r="G353" s="90"/>
      <c r="H353" s="240"/>
      <c r="I353" s="256"/>
      <c r="J353" s="242"/>
      <c r="K353" s="242"/>
      <c r="L353" s="243"/>
      <c r="M353" s="250"/>
      <c r="N353" s="251"/>
      <c r="O353" s="252"/>
      <c r="P353" s="253"/>
      <c r="Q353" s="254"/>
      <c r="R353" s="255"/>
      <c r="S353" s="92" t="str">
        <f>IFERROR(('VZOR VYPLNĚNÍ'!$O353+'VZOR VYPLNĚNÍ'!$R353)/'VZOR VYPLNĚNÍ'!$I353,"")</f>
        <v/>
      </c>
      <c r="T353" s="93" t="str">
        <f>IF(J353+L353=0,"",ROUND((M353+'VZOR VYPLNĚNÍ'!$P353)/(L353+J353)/12,0))</f>
        <v/>
      </c>
      <c r="U353" s="94" t="str">
        <f>IF(K353=0,"",ROUND(('VZOR VYPLNĚNÍ'!$N353+'VZOR VYPLNĚNÍ'!$Q353)/'VZOR VYPLNĚNÍ'!$K353,0))</f>
        <v/>
      </c>
      <c r="V353" s="85"/>
    </row>
    <row r="354" spans="1:22" s="114" customFormat="1" ht="27.75" customHeight="1">
      <c r="A354" s="236"/>
      <c r="B354" s="237"/>
      <c r="C354" s="238"/>
      <c r="D354" s="70" t="str">
        <f>IFERROR(VLOOKUP(C354,NM06!$A$2:$B$176,2,0),"")</f>
        <v/>
      </c>
      <c r="E354" s="239"/>
      <c r="F354" s="70" t="str">
        <f>IFERROR(VLOOKUP('VZOR VYPLNĚNÍ'!$E354,'Číselník nástrojů'!$A$2:$D$569,4,0),"")</f>
        <v/>
      </c>
      <c r="G354" s="90"/>
      <c r="H354" s="240"/>
      <c r="I354" s="256"/>
      <c r="J354" s="242"/>
      <c r="K354" s="242"/>
      <c r="L354" s="243"/>
      <c r="M354" s="250"/>
      <c r="N354" s="251"/>
      <c r="O354" s="252"/>
      <c r="P354" s="253"/>
      <c r="Q354" s="254"/>
      <c r="R354" s="255"/>
      <c r="S354" s="92" t="str">
        <f>IFERROR(('VZOR VYPLNĚNÍ'!$O354+'VZOR VYPLNĚNÍ'!$R354)/'VZOR VYPLNĚNÍ'!$I354,"")</f>
        <v/>
      </c>
      <c r="T354" s="93" t="str">
        <f>IF(J354+L354=0,"",ROUND((M354+'VZOR VYPLNĚNÍ'!$P354)/(L354+J354)/12,0))</f>
        <v/>
      </c>
      <c r="U354" s="94" t="str">
        <f>IF(K354=0,"",ROUND(('VZOR VYPLNĚNÍ'!$N354+'VZOR VYPLNĚNÍ'!$Q354)/'VZOR VYPLNĚNÍ'!$K354,0))</f>
        <v/>
      </c>
      <c r="V354" s="85"/>
    </row>
    <row r="355" spans="1:22" s="114" customFormat="1" ht="27.75" customHeight="1">
      <c r="A355" s="236"/>
      <c r="B355" s="237"/>
      <c r="C355" s="238"/>
      <c r="D355" s="70" t="str">
        <f>IFERROR(VLOOKUP(C355,NM06!$A$2:$B$176,2,0),"")</f>
        <v/>
      </c>
      <c r="E355" s="239"/>
      <c r="F355" s="70" t="str">
        <f>IFERROR(VLOOKUP('VZOR VYPLNĚNÍ'!$E355,'Číselník nástrojů'!$A$2:$D$569,4,0),"")</f>
        <v/>
      </c>
      <c r="G355" s="90"/>
      <c r="H355" s="240"/>
      <c r="I355" s="256"/>
      <c r="J355" s="242"/>
      <c r="K355" s="242"/>
      <c r="L355" s="243"/>
      <c r="M355" s="250"/>
      <c r="N355" s="251"/>
      <c r="O355" s="252"/>
      <c r="P355" s="253"/>
      <c r="Q355" s="254"/>
      <c r="R355" s="255"/>
      <c r="S355" s="92" t="str">
        <f>IFERROR(('VZOR VYPLNĚNÍ'!$O355+'VZOR VYPLNĚNÍ'!$R355)/'VZOR VYPLNĚNÍ'!$I355,"")</f>
        <v/>
      </c>
      <c r="T355" s="93" t="str">
        <f>IF(J355+L355=0,"",ROUND((M355+'VZOR VYPLNĚNÍ'!$P355)/(L355+J355)/12,0))</f>
        <v/>
      </c>
      <c r="U355" s="94" t="str">
        <f>IF(K355=0,"",ROUND(('VZOR VYPLNĚNÍ'!$N355+'VZOR VYPLNĚNÍ'!$Q355)/'VZOR VYPLNĚNÍ'!$K355,0))</f>
        <v/>
      </c>
      <c r="V355" s="85"/>
    </row>
    <row r="356" spans="1:22" s="114" customFormat="1" ht="27.75" customHeight="1">
      <c r="A356" s="236"/>
      <c r="B356" s="237"/>
      <c r="C356" s="238"/>
      <c r="D356" s="70" t="str">
        <f>IFERROR(VLOOKUP(C356,NM06!$A$2:$B$176,2,0),"")</f>
        <v/>
      </c>
      <c r="E356" s="239"/>
      <c r="F356" s="70" t="str">
        <f>IFERROR(VLOOKUP('VZOR VYPLNĚNÍ'!$E356,'Číselník nástrojů'!$A$2:$D$569,4,0),"")</f>
        <v/>
      </c>
      <c r="G356" s="90"/>
      <c r="H356" s="240"/>
      <c r="I356" s="256"/>
      <c r="J356" s="242"/>
      <c r="K356" s="242"/>
      <c r="L356" s="243"/>
      <c r="M356" s="250"/>
      <c r="N356" s="251"/>
      <c r="O356" s="252"/>
      <c r="P356" s="253"/>
      <c r="Q356" s="254"/>
      <c r="R356" s="255"/>
      <c r="S356" s="92" t="str">
        <f>IFERROR(('VZOR VYPLNĚNÍ'!$O356+'VZOR VYPLNĚNÍ'!$R356)/'VZOR VYPLNĚNÍ'!$I356,"")</f>
        <v/>
      </c>
      <c r="T356" s="93" t="str">
        <f>IF(J356+L356=0,"",ROUND((M356+'VZOR VYPLNĚNÍ'!$P356)/(L356+J356)/12,0))</f>
        <v/>
      </c>
      <c r="U356" s="94" t="str">
        <f>IF(K356=0,"",ROUND(('VZOR VYPLNĚNÍ'!$N356+'VZOR VYPLNĚNÍ'!$Q356)/'VZOR VYPLNĚNÍ'!$K356,0))</f>
        <v/>
      </c>
      <c r="V356" s="85"/>
    </row>
    <row r="357" spans="1:22" s="114" customFormat="1" ht="27.75" customHeight="1">
      <c r="A357" s="236"/>
      <c r="B357" s="237"/>
      <c r="C357" s="238"/>
      <c r="D357" s="70" t="str">
        <f>IFERROR(VLOOKUP(C357,NM06!$A$2:$B$176,2,0),"")</f>
        <v/>
      </c>
      <c r="E357" s="239"/>
      <c r="F357" s="70" t="str">
        <f>IFERROR(VLOOKUP('VZOR VYPLNĚNÍ'!$E357,'Číselník nástrojů'!$A$2:$D$569,4,0),"")</f>
        <v/>
      </c>
      <c r="G357" s="90"/>
      <c r="H357" s="240"/>
      <c r="I357" s="256"/>
      <c r="J357" s="242"/>
      <c r="K357" s="242"/>
      <c r="L357" s="243"/>
      <c r="M357" s="250"/>
      <c r="N357" s="251"/>
      <c r="O357" s="252"/>
      <c r="P357" s="253"/>
      <c r="Q357" s="254"/>
      <c r="R357" s="255"/>
      <c r="S357" s="92" t="str">
        <f>IFERROR(('VZOR VYPLNĚNÍ'!$O357+'VZOR VYPLNĚNÍ'!$R357)/'VZOR VYPLNĚNÍ'!$I357,"")</f>
        <v/>
      </c>
      <c r="T357" s="93" t="str">
        <f>IF(J357+L357=0,"",ROUND((M357+'VZOR VYPLNĚNÍ'!$P357)/(L357+J357)/12,0))</f>
        <v/>
      </c>
      <c r="U357" s="94" t="str">
        <f>IF(K357=0,"",ROUND(('VZOR VYPLNĚNÍ'!$N357+'VZOR VYPLNĚNÍ'!$Q357)/'VZOR VYPLNĚNÍ'!$K357,0))</f>
        <v/>
      </c>
      <c r="V357" s="85"/>
    </row>
    <row r="358" spans="1:22" s="114" customFormat="1" ht="27.75" customHeight="1">
      <c r="A358" s="236"/>
      <c r="B358" s="237"/>
      <c r="C358" s="238"/>
      <c r="D358" s="70" t="str">
        <f>IFERROR(VLOOKUP(C358,NM06!$A$2:$B$176,2,0),"")</f>
        <v/>
      </c>
      <c r="E358" s="239"/>
      <c r="F358" s="70" t="str">
        <f>IFERROR(VLOOKUP('VZOR VYPLNĚNÍ'!$E358,'Číselník nástrojů'!$A$2:$D$569,4,0),"")</f>
        <v/>
      </c>
      <c r="G358" s="90"/>
      <c r="H358" s="240"/>
      <c r="I358" s="256"/>
      <c r="J358" s="242"/>
      <c r="K358" s="242"/>
      <c r="L358" s="243"/>
      <c r="M358" s="250"/>
      <c r="N358" s="251"/>
      <c r="O358" s="252"/>
      <c r="P358" s="253"/>
      <c r="Q358" s="254"/>
      <c r="R358" s="255"/>
      <c r="S358" s="92" t="str">
        <f>IFERROR(('VZOR VYPLNĚNÍ'!$O358+'VZOR VYPLNĚNÍ'!$R358)/'VZOR VYPLNĚNÍ'!$I358,"")</f>
        <v/>
      </c>
      <c r="T358" s="93" t="str">
        <f>IF(J358+L358=0,"",ROUND((M358+'VZOR VYPLNĚNÍ'!$P358)/(L358+J358)/12,0))</f>
        <v/>
      </c>
      <c r="U358" s="94" t="str">
        <f>IF(K358=0,"",ROUND(('VZOR VYPLNĚNÍ'!$N358+'VZOR VYPLNĚNÍ'!$Q358)/'VZOR VYPLNĚNÍ'!$K358,0))</f>
        <v/>
      </c>
      <c r="V358" s="85"/>
    </row>
    <row r="359" spans="1:22" s="114" customFormat="1" ht="27.75" customHeight="1">
      <c r="A359" s="236"/>
      <c r="B359" s="237"/>
      <c r="C359" s="238"/>
      <c r="D359" s="70" t="str">
        <f>IFERROR(VLOOKUP(C359,NM06!$A$2:$B$176,2,0),"")</f>
        <v/>
      </c>
      <c r="E359" s="239"/>
      <c r="F359" s="70" t="str">
        <f>IFERROR(VLOOKUP('VZOR VYPLNĚNÍ'!$E359,'Číselník nástrojů'!$A$2:$D$569,4,0),"")</f>
        <v/>
      </c>
      <c r="G359" s="90"/>
      <c r="H359" s="240"/>
      <c r="I359" s="256"/>
      <c r="J359" s="242"/>
      <c r="K359" s="242"/>
      <c r="L359" s="243"/>
      <c r="M359" s="250"/>
      <c r="N359" s="251"/>
      <c r="O359" s="252"/>
      <c r="P359" s="253"/>
      <c r="Q359" s="254"/>
      <c r="R359" s="255"/>
      <c r="S359" s="92" t="str">
        <f>IFERROR(('VZOR VYPLNĚNÍ'!$O359+'VZOR VYPLNĚNÍ'!$R359)/'VZOR VYPLNĚNÍ'!$I359,"")</f>
        <v/>
      </c>
      <c r="T359" s="93" t="str">
        <f>IF(J359+L359=0,"",ROUND((M359+'VZOR VYPLNĚNÍ'!$P359)/(L359+J359)/12,0))</f>
        <v/>
      </c>
      <c r="U359" s="94" t="str">
        <f>IF(K359=0,"",ROUND(('VZOR VYPLNĚNÍ'!$N359+'VZOR VYPLNĚNÍ'!$Q359)/'VZOR VYPLNĚNÍ'!$K359,0))</f>
        <v/>
      </c>
      <c r="V359" s="85"/>
    </row>
    <row r="360" spans="1:22" s="114" customFormat="1" ht="27.75" customHeight="1">
      <c r="A360" s="236"/>
      <c r="B360" s="237"/>
      <c r="C360" s="238"/>
      <c r="D360" s="70" t="str">
        <f>IFERROR(VLOOKUP(C360,NM06!$A$2:$B$176,2,0),"")</f>
        <v/>
      </c>
      <c r="E360" s="239"/>
      <c r="F360" s="70" t="str">
        <f>IFERROR(VLOOKUP('VZOR VYPLNĚNÍ'!$E360,'Číselník nástrojů'!$A$2:$D$569,4,0),"")</f>
        <v/>
      </c>
      <c r="G360" s="90"/>
      <c r="H360" s="240"/>
      <c r="I360" s="256"/>
      <c r="J360" s="242"/>
      <c r="K360" s="242"/>
      <c r="L360" s="243"/>
      <c r="M360" s="250"/>
      <c r="N360" s="251"/>
      <c r="O360" s="252"/>
      <c r="P360" s="253"/>
      <c r="Q360" s="254"/>
      <c r="R360" s="255"/>
      <c r="S360" s="92" t="str">
        <f>IFERROR(('VZOR VYPLNĚNÍ'!$O360+'VZOR VYPLNĚNÍ'!$R360)/'VZOR VYPLNĚNÍ'!$I360,"")</f>
        <v/>
      </c>
      <c r="T360" s="93" t="str">
        <f>IF(J360+L360=0,"",ROUND((M360+'VZOR VYPLNĚNÍ'!$P360)/(L360+J360)/12,0))</f>
        <v/>
      </c>
      <c r="U360" s="94" t="str">
        <f>IF(K360=0,"",ROUND(('VZOR VYPLNĚNÍ'!$N360+'VZOR VYPLNĚNÍ'!$Q360)/'VZOR VYPLNĚNÍ'!$K360,0))</f>
        <v/>
      </c>
      <c r="V360" s="85"/>
    </row>
    <row r="361" spans="1:22" s="114" customFormat="1" ht="27.75" customHeight="1">
      <c r="A361" s="236"/>
      <c r="B361" s="237"/>
      <c r="C361" s="238"/>
      <c r="D361" s="70" t="str">
        <f>IFERROR(VLOOKUP(C361,NM06!$A$2:$B$176,2,0),"")</f>
        <v/>
      </c>
      <c r="E361" s="239"/>
      <c r="F361" s="70" t="str">
        <f>IFERROR(VLOOKUP('VZOR VYPLNĚNÍ'!$E361,'Číselník nástrojů'!$A$2:$D$569,4,0),"")</f>
        <v/>
      </c>
      <c r="G361" s="90"/>
      <c r="H361" s="240"/>
      <c r="I361" s="256"/>
      <c r="J361" s="242"/>
      <c r="K361" s="242"/>
      <c r="L361" s="243"/>
      <c r="M361" s="250"/>
      <c r="N361" s="251"/>
      <c r="O361" s="252"/>
      <c r="P361" s="253"/>
      <c r="Q361" s="254"/>
      <c r="R361" s="255"/>
      <c r="S361" s="92" t="str">
        <f>IFERROR(('VZOR VYPLNĚNÍ'!$O361+'VZOR VYPLNĚNÍ'!$R361)/'VZOR VYPLNĚNÍ'!$I361,"")</f>
        <v/>
      </c>
      <c r="T361" s="93" t="str">
        <f>IF(J361+L361=0,"",ROUND((M361+'VZOR VYPLNĚNÍ'!$P361)/(L361+J361)/12,0))</f>
        <v/>
      </c>
      <c r="U361" s="94" t="str">
        <f>IF(K361=0,"",ROUND(('VZOR VYPLNĚNÍ'!$N361+'VZOR VYPLNĚNÍ'!$Q361)/'VZOR VYPLNĚNÍ'!$K361,0))</f>
        <v/>
      </c>
      <c r="V361" s="85"/>
    </row>
    <row r="362" spans="1:22" s="114" customFormat="1" ht="27.75" customHeight="1">
      <c r="A362" s="236"/>
      <c r="B362" s="237"/>
      <c r="C362" s="238"/>
      <c r="D362" s="70" t="str">
        <f>IFERROR(VLOOKUP(C362,NM06!$A$2:$B$176,2,0),"")</f>
        <v/>
      </c>
      <c r="E362" s="239"/>
      <c r="F362" s="70" t="str">
        <f>IFERROR(VLOOKUP('VZOR VYPLNĚNÍ'!$E362,'Číselník nástrojů'!$A$2:$D$569,4,0),"")</f>
        <v/>
      </c>
      <c r="G362" s="90"/>
      <c r="H362" s="240"/>
      <c r="I362" s="256"/>
      <c r="J362" s="242"/>
      <c r="K362" s="242"/>
      <c r="L362" s="243"/>
      <c r="M362" s="250"/>
      <c r="N362" s="251"/>
      <c r="O362" s="252"/>
      <c r="P362" s="253"/>
      <c r="Q362" s="254"/>
      <c r="R362" s="255"/>
      <c r="S362" s="92" t="str">
        <f>IFERROR(('VZOR VYPLNĚNÍ'!$O362+'VZOR VYPLNĚNÍ'!$R362)/'VZOR VYPLNĚNÍ'!$I362,"")</f>
        <v/>
      </c>
      <c r="T362" s="93" t="str">
        <f>IF(J362+L362=0,"",ROUND((M362+'VZOR VYPLNĚNÍ'!$P362)/(L362+J362)/12,0))</f>
        <v/>
      </c>
      <c r="U362" s="94" t="str">
        <f>IF(K362=0,"",ROUND(('VZOR VYPLNĚNÍ'!$N362+'VZOR VYPLNĚNÍ'!$Q362)/'VZOR VYPLNĚNÍ'!$K362,0))</f>
        <v/>
      </c>
      <c r="V362" s="85"/>
    </row>
    <row r="363" spans="1:22" s="114" customFormat="1" ht="27.75" customHeight="1">
      <c r="A363" s="236"/>
      <c r="B363" s="237"/>
      <c r="C363" s="238"/>
      <c r="D363" s="70" t="str">
        <f>IFERROR(VLOOKUP(C363,NM06!$A$2:$B$176,2,0),"")</f>
        <v/>
      </c>
      <c r="E363" s="239"/>
      <c r="F363" s="70" t="str">
        <f>IFERROR(VLOOKUP('VZOR VYPLNĚNÍ'!$E363,'Číselník nástrojů'!$A$2:$D$569,4,0),"")</f>
        <v/>
      </c>
      <c r="G363" s="90"/>
      <c r="H363" s="240"/>
      <c r="I363" s="256"/>
      <c r="J363" s="242"/>
      <c r="K363" s="242"/>
      <c r="L363" s="243"/>
      <c r="M363" s="250"/>
      <c r="N363" s="251"/>
      <c r="O363" s="252"/>
      <c r="P363" s="253"/>
      <c r="Q363" s="254"/>
      <c r="R363" s="255"/>
      <c r="S363" s="92" t="str">
        <f>IFERROR(('VZOR VYPLNĚNÍ'!$O363+'VZOR VYPLNĚNÍ'!$R363)/'VZOR VYPLNĚNÍ'!$I363,"")</f>
        <v/>
      </c>
      <c r="T363" s="93" t="str">
        <f>IF(J363+L363=0,"",ROUND((M363+'VZOR VYPLNĚNÍ'!$P363)/(L363+J363)/12,0))</f>
        <v/>
      </c>
      <c r="U363" s="94" t="str">
        <f>IF(K363=0,"",ROUND(('VZOR VYPLNĚNÍ'!$N363+'VZOR VYPLNĚNÍ'!$Q363)/'VZOR VYPLNĚNÍ'!$K363,0))</f>
        <v/>
      </c>
      <c r="V363" s="85"/>
    </row>
    <row r="364" spans="1:22" s="114" customFormat="1" ht="27.75" customHeight="1">
      <c r="A364" s="236"/>
      <c r="B364" s="237"/>
      <c r="C364" s="238"/>
      <c r="D364" s="70" t="str">
        <f>IFERROR(VLOOKUP(C364,NM06!$A$2:$B$176,2,0),"")</f>
        <v/>
      </c>
      <c r="E364" s="239"/>
      <c r="F364" s="70" t="str">
        <f>IFERROR(VLOOKUP('VZOR VYPLNĚNÍ'!$E364,'Číselník nástrojů'!$A$2:$D$569,4,0),"")</f>
        <v/>
      </c>
      <c r="G364" s="90"/>
      <c r="H364" s="240"/>
      <c r="I364" s="256"/>
      <c r="J364" s="242"/>
      <c r="K364" s="242"/>
      <c r="L364" s="243"/>
      <c r="M364" s="250"/>
      <c r="N364" s="251"/>
      <c r="O364" s="252"/>
      <c r="P364" s="253"/>
      <c r="Q364" s="254"/>
      <c r="R364" s="255"/>
      <c r="S364" s="92" t="str">
        <f>IFERROR(('VZOR VYPLNĚNÍ'!$O364+'VZOR VYPLNĚNÍ'!$R364)/'VZOR VYPLNĚNÍ'!$I364,"")</f>
        <v/>
      </c>
      <c r="T364" s="93" t="str">
        <f>IF(J364+L364=0,"",ROUND((M364+'VZOR VYPLNĚNÍ'!$P364)/(L364+J364)/12,0))</f>
        <v/>
      </c>
      <c r="U364" s="94" t="str">
        <f>IF(K364=0,"",ROUND(('VZOR VYPLNĚNÍ'!$N364+'VZOR VYPLNĚNÍ'!$Q364)/'VZOR VYPLNĚNÍ'!$K364,0))</f>
        <v/>
      </c>
      <c r="V364" s="85"/>
    </row>
    <row r="365" spans="1:22" s="114" customFormat="1" ht="27.75" customHeight="1">
      <c r="A365" s="236"/>
      <c r="B365" s="237"/>
      <c r="C365" s="238"/>
      <c r="D365" s="70" t="str">
        <f>IFERROR(VLOOKUP(C365,NM06!$A$2:$B$176,2,0),"")</f>
        <v/>
      </c>
      <c r="E365" s="239"/>
      <c r="F365" s="70" t="str">
        <f>IFERROR(VLOOKUP('VZOR VYPLNĚNÍ'!$E365,'Číselník nástrojů'!$A$2:$D$569,4,0),"")</f>
        <v/>
      </c>
      <c r="G365" s="90"/>
      <c r="H365" s="240"/>
      <c r="I365" s="256"/>
      <c r="J365" s="242"/>
      <c r="K365" s="242"/>
      <c r="L365" s="243"/>
      <c r="M365" s="250"/>
      <c r="N365" s="251"/>
      <c r="O365" s="252"/>
      <c r="P365" s="253"/>
      <c r="Q365" s="254"/>
      <c r="R365" s="255"/>
      <c r="S365" s="92" t="str">
        <f>IFERROR(('VZOR VYPLNĚNÍ'!$O365+'VZOR VYPLNĚNÍ'!$R365)/'VZOR VYPLNĚNÍ'!$I365,"")</f>
        <v/>
      </c>
      <c r="T365" s="93" t="str">
        <f>IF(J365+L365=0,"",ROUND((M365+'VZOR VYPLNĚNÍ'!$P365)/(L365+J365)/12,0))</f>
        <v/>
      </c>
      <c r="U365" s="94" t="str">
        <f>IF(K365=0,"",ROUND(('VZOR VYPLNĚNÍ'!$N365+'VZOR VYPLNĚNÍ'!$Q365)/'VZOR VYPLNĚNÍ'!$K365,0))</f>
        <v/>
      </c>
      <c r="V365" s="85"/>
    </row>
    <row r="366" spans="1:22" s="114" customFormat="1" ht="27.75" customHeight="1">
      <c r="A366" s="236"/>
      <c r="B366" s="237"/>
      <c r="C366" s="238"/>
      <c r="D366" s="70" t="str">
        <f>IFERROR(VLOOKUP(C366,NM06!$A$2:$B$176,2,0),"")</f>
        <v/>
      </c>
      <c r="E366" s="239"/>
      <c r="F366" s="70" t="str">
        <f>IFERROR(VLOOKUP('VZOR VYPLNĚNÍ'!$E366,'Číselník nástrojů'!$A$2:$D$569,4,0),"")</f>
        <v/>
      </c>
      <c r="G366" s="90"/>
      <c r="H366" s="240"/>
      <c r="I366" s="256"/>
      <c r="J366" s="242"/>
      <c r="K366" s="242"/>
      <c r="L366" s="243"/>
      <c r="M366" s="250"/>
      <c r="N366" s="251"/>
      <c r="O366" s="252"/>
      <c r="P366" s="253"/>
      <c r="Q366" s="254"/>
      <c r="R366" s="255"/>
      <c r="S366" s="92" t="str">
        <f>IFERROR(('VZOR VYPLNĚNÍ'!$O366+'VZOR VYPLNĚNÍ'!$R366)/'VZOR VYPLNĚNÍ'!$I366,"")</f>
        <v/>
      </c>
      <c r="T366" s="93" t="str">
        <f>IF(J366+L366=0,"",ROUND((M366+'VZOR VYPLNĚNÍ'!$P366)/(L366+J366)/12,0))</f>
        <v/>
      </c>
      <c r="U366" s="94" t="str">
        <f>IF(K366=0,"",ROUND(('VZOR VYPLNĚNÍ'!$N366+'VZOR VYPLNĚNÍ'!$Q366)/'VZOR VYPLNĚNÍ'!$K366,0))</f>
        <v/>
      </c>
      <c r="V366" s="85"/>
    </row>
    <row r="367" spans="1:22" s="114" customFormat="1" ht="27.75" customHeight="1">
      <c r="A367" s="236"/>
      <c r="B367" s="237"/>
      <c r="C367" s="238"/>
      <c r="D367" s="70" t="str">
        <f>IFERROR(VLOOKUP(C367,NM06!$A$2:$B$176,2,0),"")</f>
        <v/>
      </c>
      <c r="E367" s="239"/>
      <c r="F367" s="70" t="str">
        <f>IFERROR(VLOOKUP('VZOR VYPLNĚNÍ'!$E367,'Číselník nástrojů'!$A$2:$D$569,4,0),"")</f>
        <v/>
      </c>
      <c r="G367" s="90"/>
      <c r="H367" s="240"/>
      <c r="I367" s="256"/>
      <c r="J367" s="242"/>
      <c r="K367" s="242"/>
      <c r="L367" s="243"/>
      <c r="M367" s="250"/>
      <c r="N367" s="251"/>
      <c r="O367" s="252"/>
      <c r="P367" s="253"/>
      <c r="Q367" s="254"/>
      <c r="R367" s="255"/>
      <c r="S367" s="92" t="str">
        <f>IFERROR(('VZOR VYPLNĚNÍ'!$O367+'VZOR VYPLNĚNÍ'!$R367)/'VZOR VYPLNĚNÍ'!$I367,"")</f>
        <v/>
      </c>
      <c r="T367" s="93" t="str">
        <f>IF(J367+L367=0,"",ROUND((M367+'VZOR VYPLNĚNÍ'!$P367)/(L367+J367)/12,0))</f>
        <v/>
      </c>
      <c r="U367" s="94" t="str">
        <f>IF(K367=0,"",ROUND(('VZOR VYPLNĚNÍ'!$N367+'VZOR VYPLNĚNÍ'!$Q367)/'VZOR VYPLNĚNÍ'!$K367,0))</f>
        <v/>
      </c>
      <c r="V367" s="85"/>
    </row>
    <row r="368" spans="1:22" s="114" customFormat="1" ht="27.75" customHeight="1">
      <c r="A368" s="236"/>
      <c r="B368" s="237"/>
      <c r="C368" s="238"/>
      <c r="D368" s="70" t="str">
        <f>IFERROR(VLOOKUP(C368,NM06!$A$2:$B$176,2,0),"")</f>
        <v/>
      </c>
      <c r="E368" s="239"/>
      <c r="F368" s="70" t="str">
        <f>IFERROR(VLOOKUP('VZOR VYPLNĚNÍ'!$E368,'Číselník nástrojů'!$A$2:$D$569,4,0),"")</f>
        <v/>
      </c>
      <c r="G368" s="90"/>
      <c r="H368" s="240"/>
      <c r="I368" s="256"/>
      <c r="J368" s="242"/>
      <c r="K368" s="242"/>
      <c r="L368" s="243"/>
      <c r="M368" s="250"/>
      <c r="N368" s="251"/>
      <c r="O368" s="252"/>
      <c r="P368" s="253"/>
      <c r="Q368" s="254"/>
      <c r="R368" s="255"/>
      <c r="S368" s="92" t="str">
        <f>IFERROR(('VZOR VYPLNĚNÍ'!$O368+'VZOR VYPLNĚNÍ'!$R368)/'VZOR VYPLNĚNÍ'!$I368,"")</f>
        <v/>
      </c>
      <c r="T368" s="93" t="str">
        <f>IF(J368+L368=0,"",ROUND((M368+'VZOR VYPLNĚNÍ'!$P368)/(L368+J368)/12,0))</f>
        <v/>
      </c>
      <c r="U368" s="94" t="str">
        <f>IF(K368=0,"",ROUND(('VZOR VYPLNĚNÍ'!$N368+'VZOR VYPLNĚNÍ'!$Q368)/'VZOR VYPLNĚNÍ'!$K368,0))</f>
        <v/>
      </c>
      <c r="V368" s="85"/>
    </row>
    <row r="369" spans="1:22" s="114" customFormat="1" ht="27.75" customHeight="1">
      <c r="A369" s="236"/>
      <c r="B369" s="237"/>
      <c r="C369" s="238"/>
      <c r="D369" s="70" t="str">
        <f>IFERROR(VLOOKUP(C369,NM06!$A$2:$B$176,2,0),"")</f>
        <v/>
      </c>
      <c r="E369" s="239"/>
      <c r="F369" s="70" t="str">
        <f>IFERROR(VLOOKUP('VZOR VYPLNĚNÍ'!$E369,'Číselník nástrojů'!$A$2:$D$569,4,0),"")</f>
        <v/>
      </c>
      <c r="G369" s="90"/>
      <c r="H369" s="240"/>
      <c r="I369" s="256"/>
      <c r="J369" s="242"/>
      <c r="K369" s="242"/>
      <c r="L369" s="243"/>
      <c r="M369" s="250"/>
      <c r="N369" s="251"/>
      <c r="O369" s="252"/>
      <c r="P369" s="253"/>
      <c r="Q369" s="254"/>
      <c r="R369" s="255"/>
      <c r="S369" s="92" t="str">
        <f>IFERROR(('VZOR VYPLNĚNÍ'!$O369+'VZOR VYPLNĚNÍ'!$R369)/'VZOR VYPLNĚNÍ'!$I369,"")</f>
        <v/>
      </c>
      <c r="T369" s="93" t="str">
        <f>IF(J369+L369=0,"",ROUND((M369+'VZOR VYPLNĚNÍ'!$P369)/(L369+J369)/12,0))</f>
        <v/>
      </c>
      <c r="U369" s="94" t="str">
        <f>IF(K369=0,"",ROUND(('VZOR VYPLNĚNÍ'!$N369+'VZOR VYPLNĚNÍ'!$Q369)/'VZOR VYPLNĚNÍ'!$K369,0))</f>
        <v/>
      </c>
      <c r="V369" s="85"/>
    </row>
    <row r="370" spans="1:22" s="114" customFormat="1" ht="27.75" customHeight="1">
      <c r="A370" s="236"/>
      <c r="B370" s="237"/>
      <c r="C370" s="238"/>
      <c r="D370" s="70" t="str">
        <f>IFERROR(VLOOKUP(C370,NM06!$A$2:$B$176,2,0),"")</f>
        <v/>
      </c>
      <c r="E370" s="239"/>
      <c r="F370" s="70" t="str">
        <f>IFERROR(VLOOKUP('VZOR VYPLNĚNÍ'!$E370,'Číselník nástrojů'!$A$2:$D$569,4,0),"")</f>
        <v/>
      </c>
      <c r="G370" s="90"/>
      <c r="H370" s="240"/>
      <c r="I370" s="256"/>
      <c r="J370" s="242"/>
      <c r="K370" s="242"/>
      <c r="L370" s="243"/>
      <c r="M370" s="250"/>
      <c r="N370" s="251"/>
      <c r="O370" s="252"/>
      <c r="P370" s="253"/>
      <c r="Q370" s="254"/>
      <c r="R370" s="255"/>
      <c r="S370" s="92" t="str">
        <f>IFERROR(('VZOR VYPLNĚNÍ'!$O370+'VZOR VYPLNĚNÍ'!$R370)/'VZOR VYPLNĚNÍ'!$I370,"")</f>
        <v/>
      </c>
      <c r="T370" s="93" t="str">
        <f>IF(J370+L370=0,"",ROUND((M370+'VZOR VYPLNĚNÍ'!$P370)/(L370+J370)/12,0))</f>
        <v/>
      </c>
      <c r="U370" s="94" t="str">
        <f>IF(K370=0,"",ROUND(('VZOR VYPLNĚNÍ'!$N370+'VZOR VYPLNĚNÍ'!$Q370)/'VZOR VYPLNĚNÍ'!$K370,0))</f>
        <v/>
      </c>
      <c r="V370" s="85"/>
    </row>
    <row r="371" spans="1:22" s="114" customFormat="1" ht="27.75" customHeight="1">
      <c r="A371" s="236"/>
      <c r="B371" s="237"/>
      <c r="C371" s="238"/>
      <c r="D371" s="70" t="str">
        <f>IFERROR(VLOOKUP(C371,NM06!$A$2:$B$176,2,0),"")</f>
        <v/>
      </c>
      <c r="E371" s="239"/>
      <c r="F371" s="70" t="str">
        <f>IFERROR(VLOOKUP('VZOR VYPLNĚNÍ'!$E371,'Číselník nástrojů'!$A$2:$D$569,4,0),"")</f>
        <v/>
      </c>
      <c r="G371" s="90"/>
      <c r="H371" s="240"/>
      <c r="I371" s="256"/>
      <c r="J371" s="242"/>
      <c r="K371" s="242"/>
      <c r="L371" s="243"/>
      <c r="M371" s="250"/>
      <c r="N371" s="251"/>
      <c r="O371" s="252"/>
      <c r="P371" s="253"/>
      <c r="Q371" s="254"/>
      <c r="R371" s="255"/>
      <c r="S371" s="92" t="str">
        <f>IFERROR(('VZOR VYPLNĚNÍ'!$O371+'VZOR VYPLNĚNÍ'!$R371)/'VZOR VYPLNĚNÍ'!$I371,"")</f>
        <v/>
      </c>
      <c r="T371" s="93" t="str">
        <f>IF(J371+L371=0,"",ROUND((M371+'VZOR VYPLNĚNÍ'!$P371)/(L371+J371)/12,0))</f>
        <v/>
      </c>
      <c r="U371" s="94" t="str">
        <f>IF(K371=0,"",ROUND(('VZOR VYPLNĚNÍ'!$N371+'VZOR VYPLNĚNÍ'!$Q371)/'VZOR VYPLNĚNÍ'!$K371,0))</f>
        <v/>
      </c>
      <c r="V371" s="85"/>
    </row>
    <row r="372" spans="1:22" s="114" customFormat="1" ht="27.75" customHeight="1">
      <c r="A372" s="236"/>
      <c r="B372" s="237"/>
      <c r="C372" s="238"/>
      <c r="D372" s="70" t="str">
        <f>IFERROR(VLOOKUP(C372,NM06!$A$2:$B$176,2,0),"")</f>
        <v/>
      </c>
      <c r="E372" s="239"/>
      <c r="F372" s="70" t="str">
        <f>IFERROR(VLOOKUP('VZOR VYPLNĚNÍ'!$E372,'Číselník nástrojů'!$A$2:$D$569,4,0),"")</f>
        <v/>
      </c>
      <c r="G372" s="90"/>
      <c r="H372" s="240"/>
      <c r="I372" s="256"/>
      <c r="J372" s="242"/>
      <c r="K372" s="242"/>
      <c r="L372" s="243"/>
      <c r="M372" s="250"/>
      <c r="N372" s="251"/>
      <c r="O372" s="252"/>
      <c r="P372" s="253"/>
      <c r="Q372" s="254"/>
      <c r="R372" s="255"/>
      <c r="S372" s="92" t="str">
        <f>IFERROR(('VZOR VYPLNĚNÍ'!$O372+'VZOR VYPLNĚNÍ'!$R372)/'VZOR VYPLNĚNÍ'!$I372,"")</f>
        <v/>
      </c>
      <c r="T372" s="93" t="str">
        <f>IF(J372+L372=0,"",ROUND((M372+'VZOR VYPLNĚNÍ'!$P372)/(L372+J372)/12,0))</f>
        <v/>
      </c>
      <c r="U372" s="94" t="str">
        <f>IF(K372=0,"",ROUND(('VZOR VYPLNĚNÍ'!$N372+'VZOR VYPLNĚNÍ'!$Q372)/'VZOR VYPLNĚNÍ'!$K372,0))</f>
        <v/>
      </c>
      <c r="V372" s="85"/>
    </row>
    <row r="373" spans="1:22" s="114" customFormat="1" ht="27.75" customHeight="1">
      <c r="A373" s="236"/>
      <c r="B373" s="237"/>
      <c r="C373" s="238"/>
      <c r="D373" s="70" t="str">
        <f>IFERROR(VLOOKUP(C373,NM06!$A$2:$B$176,2,0),"")</f>
        <v/>
      </c>
      <c r="E373" s="239"/>
      <c r="F373" s="70" t="str">
        <f>IFERROR(VLOOKUP('VZOR VYPLNĚNÍ'!$E373,'Číselník nástrojů'!$A$2:$D$569,4,0),"")</f>
        <v/>
      </c>
      <c r="G373" s="90"/>
      <c r="H373" s="240"/>
      <c r="I373" s="256"/>
      <c r="J373" s="242"/>
      <c r="K373" s="242"/>
      <c r="L373" s="243"/>
      <c r="M373" s="250"/>
      <c r="N373" s="251"/>
      <c r="O373" s="252"/>
      <c r="P373" s="253"/>
      <c r="Q373" s="254"/>
      <c r="R373" s="255"/>
      <c r="S373" s="92" t="str">
        <f>IFERROR(('VZOR VYPLNĚNÍ'!$O373+'VZOR VYPLNĚNÍ'!$R373)/'VZOR VYPLNĚNÍ'!$I373,"")</f>
        <v/>
      </c>
      <c r="T373" s="93" t="str">
        <f>IF(J373+L373=0,"",ROUND((M373+'VZOR VYPLNĚNÍ'!$P373)/(L373+J373)/12,0))</f>
        <v/>
      </c>
      <c r="U373" s="94" t="str">
        <f>IF(K373=0,"",ROUND(('VZOR VYPLNĚNÍ'!$N373+'VZOR VYPLNĚNÍ'!$Q373)/'VZOR VYPLNĚNÍ'!$K373,0))</f>
        <v/>
      </c>
      <c r="V373" s="85"/>
    </row>
    <row r="374" spans="1:22" s="114" customFormat="1" ht="27.75" customHeight="1">
      <c r="A374" s="236"/>
      <c r="B374" s="237"/>
      <c r="C374" s="238"/>
      <c r="D374" s="70" t="str">
        <f>IFERROR(VLOOKUP(C374,NM06!$A$2:$B$176,2,0),"")</f>
        <v/>
      </c>
      <c r="E374" s="239"/>
      <c r="F374" s="70" t="str">
        <f>IFERROR(VLOOKUP('VZOR VYPLNĚNÍ'!$E374,'Číselník nástrojů'!$A$2:$D$569,4,0),"")</f>
        <v/>
      </c>
      <c r="G374" s="90"/>
      <c r="H374" s="240"/>
      <c r="I374" s="256"/>
      <c r="J374" s="242"/>
      <c r="K374" s="242"/>
      <c r="L374" s="243"/>
      <c r="M374" s="250"/>
      <c r="N374" s="251"/>
      <c r="O374" s="252"/>
      <c r="P374" s="253"/>
      <c r="Q374" s="254"/>
      <c r="R374" s="255"/>
      <c r="S374" s="92" t="str">
        <f>IFERROR(('VZOR VYPLNĚNÍ'!$O374+'VZOR VYPLNĚNÍ'!$R374)/'VZOR VYPLNĚNÍ'!$I374,"")</f>
        <v/>
      </c>
      <c r="T374" s="93" t="str">
        <f>IF(J374+L374=0,"",ROUND((M374+'VZOR VYPLNĚNÍ'!$P374)/(L374+J374)/12,0))</f>
        <v/>
      </c>
      <c r="U374" s="94" t="str">
        <f>IF(K374=0,"",ROUND(('VZOR VYPLNĚNÍ'!$N374+'VZOR VYPLNĚNÍ'!$Q374)/'VZOR VYPLNĚNÍ'!$K374,0))</f>
        <v/>
      </c>
      <c r="V374" s="85"/>
    </row>
    <row r="375" spans="1:22" s="114" customFormat="1" ht="27.75" customHeight="1">
      <c r="A375" s="236"/>
      <c r="B375" s="237"/>
      <c r="C375" s="238"/>
      <c r="D375" s="70" t="str">
        <f>IFERROR(VLOOKUP(C375,NM06!$A$2:$B$176,2,0),"")</f>
        <v/>
      </c>
      <c r="E375" s="239"/>
      <c r="F375" s="70" t="str">
        <f>IFERROR(VLOOKUP('VZOR VYPLNĚNÍ'!$E375,'Číselník nástrojů'!$A$2:$D$569,4,0),"")</f>
        <v/>
      </c>
      <c r="G375" s="90"/>
      <c r="H375" s="240"/>
      <c r="I375" s="256"/>
      <c r="J375" s="242"/>
      <c r="K375" s="242"/>
      <c r="L375" s="243"/>
      <c r="M375" s="250"/>
      <c r="N375" s="251"/>
      <c r="O375" s="252"/>
      <c r="P375" s="253"/>
      <c r="Q375" s="254"/>
      <c r="R375" s="255"/>
      <c r="S375" s="92" t="str">
        <f>IFERROR(('VZOR VYPLNĚNÍ'!$O375+'VZOR VYPLNĚNÍ'!$R375)/'VZOR VYPLNĚNÍ'!$I375,"")</f>
        <v/>
      </c>
      <c r="T375" s="93" t="str">
        <f>IF(J375+L375=0,"",ROUND((M375+'VZOR VYPLNĚNÍ'!$P375)/(L375+J375)/12,0))</f>
        <v/>
      </c>
      <c r="U375" s="94" t="str">
        <f>IF(K375=0,"",ROUND(('VZOR VYPLNĚNÍ'!$N375+'VZOR VYPLNĚNÍ'!$Q375)/'VZOR VYPLNĚNÍ'!$K375,0))</f>
        <v/>
      </c>
      <c r="V375" s="85"/>
    </row>
    <row r="376" spans="1:22" s="114" customFormat="1" ht="27.75" customHeight="1">
      <c r="A376" s="236"/>
      <c r="B376" s="237"/>
      <c r="C376" s="238"/>
      <c r="D376" s="70" t="str">
        <f>IFERROR(VLOOKUP(C376,NM06!$A$2:$B$176,2,0),"")</f>
        <v/>
      </c>
      <c r="E376" s="239"/>
      <c r="F376" s="70" t="str">
        <f>IFERROR(VLOOKUP('VZOR VYPLNĚNÍ'!$E376,'Číselník nástrojů'!$A$2:$D$569,4,0),"")</f>
        <v/>
      </c>
      <c r="G376" s="90"/>
      <c r="H376" s="240"/>
      <c r="I376" s="256"/>
      <c r="J376" s="242"/>
      <c r="K376" s="242"/>
      <c r="L376" s="243"/>
      <c r="M376" s="250"/>
      <c r="N376" s="251"/>
      <c r="O376" s="252"/>
      <c r="P376" s="253"/>
      <c r="Q376" s="254"/>
      <c r="R376" s="255"/>
      <c r="S376" s="92" t="str">
        <f>IFERROR(('VZOR VYPLNĚNÍ'!$O376+'VZOR VYPLNĚNÍ'!$R376)/'VZOR VYPLNĚNÍ'!$I376,"")</f>
        <v/>
      </c>
      <c r="T376" s="93" t="str">
        <f>IF(J376+L376=0,"",ROUND((M376+'VZOR VYPLNĚNÍ'!$P376)/(L376+J376)/12,0))</f>
        <v/>
      </c>
      <c r="U376" s="94" t="str">
        <f>IF(K376=0,"",ROUND(('VZOR VYPLNĚNÍ'!$N376+'VZOR VYPLNĚNÍ'!$Q376)/'VZOR VYPLNĚNÍ'!$K376,0))</f>
        <v/>
      </c>
      <c r="V376" s="85"/>
    </row>
    <row r="377" spans="1:22" s="114" customFormat="1" ht="27.75" customHeight="1">
      <c r="A377" s="236"/>
      <c r="B377" s="237"/>
      <c r="C377" s="238"/>
      <c r="D377" s="70" t="str">
        <f>IFERROR(VLOOKUP(C377,NM06!$A$2:$B$176,2,0),"")</f>
        <v/>
      </c>
      <c r="E377" s="239"/>
      <c r="F377" s="70" t="str">
        <f>IFERROR(VLOOKUP('VZOR VYPLNĚNÍ'!$E377,'Číselník nástrojů'!$A$2:$D$569,4,0),"")</f>
        <v/>
      </c>
      <c r="G377" s="90"/>
      <c r="H377" s="240"/>
      <c r="I377" s="256"/>
      <c r="J377" s="242"/>
      <c r="K377" s="242"/>
      <c r="L377" s="243"/>
      <c r="M377" s="250"/>
      <c r="N377" s="251"/>
      <c r="O377" s="252"/>
      <c r="P377" s="253"/>
      <c r="Q377" s="254"/>
      <c r="R377" s="255"/>
      <c r="S377" s="92" t="str">
        <f>IFERROR(('VZOR VYPLNĚNÍ'!$O377+'VZOR VYPLNĚNÍ'!$R377)/'VZOR VYPLNĚNÍ'!$I377,"")</f>
        <v/>
      </c>
      <c r="T377" s="93" t="str">
        <f>IF(J377+L377=0,"",ROUND((M377+'VZOR VYPLNĚNÍ'!$P377)/(L377+J377)/12,0))</f>
        <v/>
      </c>
      <c r="U377" s="94" t="str">
        <f>IF(K377=0,"",ROUND(('VZOR VYPLNĚNÍ'!$N377+'VZOR VYPLNĚNÍ'!$Q377)/'VZOR VYPLNĚNÍ'!$K377,0))</f>
        <v/>
      </c>
      <c r="V377" s="85"/>
    </row>
    <row r="378" spans="1:22" s="114" customFormat="1" ht="27.75" customHeight="1">
      <c r="A378" s="236"/>
      <c r="B378" s="237"/>
      <c r="C378" s="238"/>
      <c r="D378" s="70" t="str">
        <f>IFERROR(VLOOKUP(C378,NM06!$A$2:$B$176,2,0),"")</f>
        <v/>
      </c>
      <c r="E378" s="239"/>
      <c r="F378" s="70" t="str">
        <f>IFERROR(VLOOKUP('VZOR VYPLNĚNÍ'!$E378,'Číselník nástrojů'!$A$2:$D$569,4,0),"")</f>
        <v/>
      </c>
      <c r="G378" s="90"/>
      <c r="H378" s="240"/>
      <c r="I378" s="256"/>
      <c r="J378" s="242"/>
      <c r="K378" s="242"/>
      <c r="L378" s="243"/>
      <c r="M378" s="250"/>
      <c r="N378" s="251"/>
      <c r="O378" s="252"/>
      <c r="P378" s="253"/>
      <c r="Q378" s="254"/>
      <c r="R378" s="255"/>
      <c r="S378" s="92" t="str">
        <f>IFERROR(('VZOR VYPLNĚNÍ'!$O378+'VZOR VYPLNĚNÍ'!$R378)/'VZOR VYPLNĚNÍ'!$I378,"")</f>
        <v/>
      </c>
      <c r="T378" s="93" t="str">
        <f>IF(J378+L378=0,"",ROUND((M378+'VZOR VYPLNĚNÍ'!$P378)/(L378+J378)/12,0))</f>
        <v/>
      </c>
      <c r="U378" s="94" t="str">
        <f>IF(K378=0,"",ROUND(('VZOR VYPLNĚNÍ'!$N378+'VZOR VYPLNĚNÍ'!$Q378)/'VZOR VYPLNĚNÍ'!$K378,0))</f>
        <v/>
      </c>
      <c r="V378" s="85"/>
    </row>
    <row r="379" spans="1:22" s="114" customFormat="1" ht="27.75" customHeight="1">
      <c r="A379" s="236"/>
      <c r="B379" s="237"/>
      <c r="C379" s="238"/>
      <c r="D379" s="70" t="str">
        <f>IFERROR(VLOOKUP(C379,NM06!$A$2:$B$176,2,0),"")</f>
        <v/>
      </c>
      <c r="E379" s="239"/>
      <c r="F379" s="70" t="str">
        <f>IFERROR(VLOOKUP('VZOR VYPLNĚNÍ'!$E379,'Číselník nástrojů'!$A$2:$D$569,4,0),"")</f>
        <v/>
      </c>
      <c r="G379" s="90"/>
      <c r="H379" s="240"/>
      <c r="I379" s="256"/>
      <c r="J379" s="242"/>
      <c r="K379" s="242"/>
      <c r="L379" s="243"/>
      <c r="M379" s="250"/>
      <c r="N379" s="251"/>
      <c r="O379" s="252"/>
      <c r="P379" s="253"/>
      <c r="Q379" s="254"/>
      <c r="R379" s="255"/>
      <c r="S379" s="92" t="str">
        <f>IFERROR(('VZOR VYPLNĚNÍ'!$O379+'VZOR VYPLNĚNÍ'!$R379)/'VZOR VYPLNĚNÍ'!$I379,"")</f>
        <v/>
      </c>
      <c r="T379" s="93" t="str">
        <f>IF(J379+L379=0,"",ROUND((M379+'VZOR VYPLNĚNÍ'!$P379)/(L379+J379)/12,0))</f>
        <v/>
      </c>
      <c r="U379" s="94" t="str">
        <f>IF(K379=0,"",ROUND(('VZOR VYPLNĚNÍ'!$N379+'VZOR VYPLNĚNÍ'!$Q379)/'VZOR VYPLNĚNÍ'!$K379,0))</f>
        <v/>
      </c>
      <c r="V379" s="85"/>
    </row>
    <row r="380" spans="1:22" s="114" customFormat="1" ht="27.75" customHeight="1">
      <c r="A380" s="236"/>
      <c r="B380" s="237"/>
      <c r="C380" s="238"/>
      <c r="D380" s="70" t="str">
        <f>IFERROR(VLOOKUP(C380,NM06!$A$2:$B$176,2,0),"")</f>
        <v/>
      </c>
      <c r="E380" s="239"/>
      <c r="F380" s="70" t="str">
        <f>IFERROR(VLOOKUP('VZOR VYPLNĚNÍ'!$E380,'Číselník nástrojů'!$A$2:$D$569,4,0),"")</f>
        <v/>
      </c>
      <c r="G380" s="90"/>
      <c r="H380" s="240"/>
      <c r="I380" s="256"/>
      <c r="J380" s="242"/>
      <c r="K380" s="242"/>
      <c r="L380" s="243"/>
      <c r="M380" s="250"/>
      <c r="N380" s="251"/>
      <c r="O380" s="252"/>
      <c r="P380" s="253"/>
      <c r="Q380" s="254"/>
      <c r="R380" s="255"/>
      <c r="S380" s="92" t="str">
        <f>IFERROR(('VZOR VYPLNĚNÍ'!$O380+'VZOR VYPLNĚNÍ'!$R380)/'VZOR VYPLNĚNÍ'!$I380,"")</f>
        <v/>
      </c>
      <c r="T380" s="93" t="str">
        <f>IF(J380+L380=0,"",ROUND((M380+'VZOR VYPLNĚNÍ'!$P380)/(L380+J380)/12,0))</f>
        <v/>
      </c>
      <c r="U380" s="94" t="str">
        <f>IF(K380=0,"",ROUND(('VZOR VYPLNĚNÍ'!$N380+'VZOR VYPLNĚNÍ'!$Q380)/'VZOR VYPLNĚNÍ'!$K380,0))</f>
        <v/>
      </c>
      <c r="V380" s="85"/>
    </row>
    <row r="381" spans="1:22" s="114" customFormat="1" ht="27.75" customHeight="1">
      <c r="A381" s="236"/>
      <c r="B381" s="237"/>
      <c r="C381" s="238"/>
      <c r="D381" s="70" t="str">
        <f>IFERROR(VLOOKUP(C381,NM06!$A$2:$B$176,2,0),"")</f>
        <v/>
      </c>
      <c r="E381" s="239"/>
      <c r="F381" s="70" t="str">
        <f>IFERROR(VLOOKUP('VZOR VYPLNĚNÍ'!$E381,'Číselník nástrojů'!$A$2:$D$569,4,0),"")</f>
        <v/>
      </c>
      <c r="G381" s="90"/>
      <c r="H381" s="240"/>
      <c r="I381" s="256"/>
      <c r="J381" s="242"/>
      <c r="K381" s="242"/>
      <c r="L381" s="243"/>
      <c r="M381" s="250"/>
      <c r="N381" s="251"/>
      <c r="O381" s="252"/>
      <c r="P381" s="253"/>
      <c r="Q381" s="254"/>
      <c r="R381" s="255"/>
      <c r="S381" s="92" t="str">
        <f>IFERROR(('VZOR VYPLNĚNÍ'!$O381+'VZOR VYPLNĚNÍ'!$R381)/'VZOR VYPLNĚNÍ'!$I381,"")</f>
        <v/>
      </c>
      <c r="T381" s="93" t="str">
        <f>IF(J381+L381=0,"",ROUND((M381+'VZOR VYPLNĚNÍ'!$P381)/(L381+J381)/12,0))</f>
        <v/>
      </c>
      <c r="U381" s="94" t="str">
        <f>IF(K381=0,"",ROUND(('VZOR VYPLNĚNÍ'!$N381+'VZOR VYPLNĚNÍ'!$Q381)/'VZOR VYPLNĚNÍ'!$K381,0))</f>
        <v/>
      </c>
      <c r="V381" s="85"/>
    </row>
    <row r="382" spans="1:22" s="114" customFormat="1" ht="27.75" customHeight="1">
      <c r="A382" s="236"/>
      <c r="B382" s="237"/>
      <c r="C382" s="238"/>
      <c r="D382" s="70" t="str">
        <f>IFERROR(VLOOKUP(C382,NM06!$A$2:$B$176,2,0),"")</f>
        <v/>
      </c>
      <c r="E382" s="239"/>
      <c r="F382" s="70" t="str">
        <f>IFERROR(VLOOKUP('VZOR VYPLNĚNÍ'!$E382,'Číselník nástrojů'!$A$2:$D$569,4,0),"")</f>
        <v/>
      </c>
      <c r="G382" s="90"/>
      <c r="H382" s="240"/>
      <c r="I382" s="256"/>
      <c r="J382" s="242"/>
      <c r="K382" s="242"/>
      <c r="L382" s="243"/>
      <c r="M382" s="250"/>
      <c r="N382" s="251"/>
      <c r="O382" s="252"/>
      <c r="P382" s="253"/>
      <c r="Q382" s="254"/>
      <c r="R382" s="255"/>
      <c r="S382" s="92" t="str">
        <f>IFERROR(('VZOR VYPLNĚNÍ'!$O382+'VZOR VYPLNĚNÍ'!$R382)/'VZOR VYPLNĚNÍ'!$I382,"")</f>
        <v/>
      </c>
      <c r="T382" s="93" t="str">
        <f>IF(J382+L382=0,"",ROUND((M382+'VZOR VYPLNĚNÍ'!$P382)/(L382+J382)/12,0))</f>
        <v/>
      </c>
      <c r="U382" s="94" t="str">
        <f>IF(K382=0,"",ROUND(('VZOR VYPLNĚNÍ'!$N382+'VZOR VYPLNĚNÍ'!$Q382)/'VZOR VYPLNĚNÍ'!$K382,0))</f>
        <v/>
      </c>
      <c r="V382" s="85"/>
    </row>
    <row r="383" spans="1:22" s="114" customFormat="1" ht="27.75" customHeight="1">
      <c r="A383" s="236"/>
      <c r="B383" s="237"/>
      <c r="C383" s="238"/>
      <c r="D383" s="70" t="str">
        <f>IFERROR(VLOOKUP(C383,NM06!$A$2:$B$176,2,0),"")</f>
        <v/>
      </c>
      <c r="E383" s="239"/>
      <c r="F383" s="70" t="str">
        <f>IFERROR(VLOOKUP('VZOR VYPLNĚNÍ'!$E383,'Číselník nástrojů'!$A$2:$D$569,4,0),"")</f>
        <v/>
      </c>
      <c r="G383" s="90"/>
      <c r="H383" s="240"/>
      <c r="I383" s="256"/>
      <c r="J383" s="242"/>
      <c r="K383" s="242"/>
      <c r="L383" s="243"/>
      <c r="M383" s="250"/>
      <c r="N383" s="251"/>
      <c r="O383" s="252"/>
      <c r="P383" s="253"/>
      <c r="Q383" s="254"/>
      <c r="R383" s="255"/>
      <c r="S383" s="92" t="str">
        <f>IFERROR(('VZOR VYPLNĚNÍ'!$O383+'VZOR VYPLNĚNÍ'!$R383)/'VZOR VYPLNĚNÍ'!$I383,"")</f>
        <v/>
      </c>
      <c r="T383" s="93" t="str">
        <f>IF(J383+L383=0,"",ROUND((M383+'VZOR VYPLNĚNÍ'!$P383)/(L383+J383)/12,0))</f>
        <v/>
      </c>
      <c r="U383" s="94" t="str">
        <f>IF(K383=0,"",ROUND(('VZOR VYPLNĚNÍ'!$N383+'VZOR VYPLNĚNÍ'!$Q383)/'VZOR VYPLNĚNÍ'!$K383,0))</f>
        <v/>
      </c>
      <c r="V383" s="85"/>
    </row>
    <row r="384" spans="1:22" s="114" customFormat="1" ht="27.75" customHeight="1">
      <c r="A384" s="236"/>
      <c r="B384" s="237"/>
      <c r="C384" s="238"/>
      <c r="D384" s="70" t="str">
        <f>IFERROR(VLOOKUP(C384,NM06!$A$2:$B$176,2,0),"")</f>
        <v/>
      </c>
      <c r="E384" s="239"/>
      <c r="F384" s="70" t="str">
        <f>IFERROR(VLOOKUP('VZOR VYPLNĚNÍ'!$E384,'Číselník nástrojů'!$A$2:$D$569,4,0),"")</f>
        <v/>
      </c>
      <c r="G384" s="90"/>
      <c r="H384" s="240"/>
      <c r="I384" s="256"/>
      <c r="J384" s="242"/>
      <c r="K384" s="242"/>
      <c r="L384" s="243"/>
      <c r="M384" s="250"/>
      <c r="N384" s="251"/>
      <c r="O384" s="252"/>
      <c r="P384" s="253"/>
      <c r="Q384" s="254"/>
      <c r="R384" s="255"/>
      <c r="S384" s="92" t="str">
        <f>IFERROR(('VZOR VYPLNĚNÍ'!$O384+'VZOR VYPLNĚNÍ'!$R384)/'VZOR VYPLNĚNÍ'!$I384,"")</f>
        <v/>
      </c>
      <c r="T384" s="93" t="str">
        <f>IF(J384+L384=0,"",ROUND((M384+'VZOR VYPLNĚNÍ'!$P384)/(L384+J384)/12,0))</f>
        <v/>
      </c>
      <c r="U384" s="94" t="str">
        <f>IF(K384=0,"",ROUND(('VZOR VYPLNĚNÍ'!$N384+'VZOR VYPLNĚNÍ'!$Q384)/'VZOR VYPLNĚNÍ'!$K384,0))</f>
        <v/>
      </c>
      <c r="V384" s="85"/>
    </row>
    <row r="385" spans="1:22" s="114" customFormat="1" ht="27.75" customHeight="1">
      <c r="A385" s="236"/>
      <c r="B385" s="237"/>
      <c r="C385" s="238"/>
      <c r="D385" s="70" t="str">
        <f>IFERROR(VLOOKUP(C385,NM06!$A$2:$B$176,2,0),"")</f>
        <v/>
      </c>
      <c r="E385" s="239"/>
      <c r="F385" s="70" t="str">
        <f>IFERROR(VLOOKUP('VZOR VYPLNĚNÍ'!$E385,'Číselník nástrojů'!$A$2:$D$569,4,0),"")</f>
        <v/>
      </c>
      <c r="G385" s="90"/>
      <c r="H385" s="240"/>
      <c r="I385" s="256"/>
      <c r="J385" s="242"/>
      <c r="K385" s="242"/>
      <c r="L385" s="243"/>
      <c r="M385" s="250"/>
      <c r="N385" s="251"/>
      <c r="O385" s="252"/>
      <c r="P385" s="253"/>
      <c r="Q385" s="254"/>
      <c r="R385" s="255"/>
      <c r="S385" s="92" t="str">
        <f>IFERROR(('VZOR VYPLNĚNÍ'!$O385+'VZOR VYPLNĚNÍ'!$R385)/'VZOR VYPLNĚNÍ'!$I385,"")</f>
        <v/>
      </c>
      <c r="T385" s="93" t="str">
        <f>IF(J385+L385=0,"",ROUND((M385+'VZOR VYPLNĚNÍ'!$P385)/(L385+J385)/12,0))</f>
        <v/>
      </c>
      <c r="U385" s="94" t="str">
        <f>IF(K385=0,"",ROUND(('VZOR VYPLNĚNÍ'!$N385+'VZOR VYPLNĚNÍ'!$Q385)/'VZOR VYPLNĚNÍ'!$K385,0))</f>
        <v/>
      </c>
      <c r="V385" s="85"/>
    </row>
    <row r="386" spans="1:22" s="114" customFormat="1" ht="27.75" customHeight="1">
      <c r="A386" s="236"/>
      <c r="B386" s="237"/>
      <c r="C386" s="238"/>
      <c r="D386" s="70" t="str">
        <f>IFERROR(VLOOKUP(C386,NM06!$A$2:$B$176,2,0),"")</f>
        <v/>
      </c>
      <c r="E386" s="239"/>
      <c r="F386" s="70" t="str">
        <f>IFERROR(VLOOKUP('VZOR VYPLNĚNÍ'!$E386,'Číselník nástrojů'!$A$2:$D$569,4,0),"")</f>
        <v/>
      </c>
      <c r="G386" s="90"/>
      <c r="H386" s="240"/>
      <c r="I386" s="256"/>
      <c r="J386" s="242"/>
      <c r="K386" s="242"/>
      <c r="L386" s="243"/>
      <c r="M386" s="250"/>
      <c r="N386" s="251"/>
      <c r="O386" s="252"/>
      <c r="P386" s="253"/>
      <c r="Q386" s="254"/>
      <c r="R386" s="255"/>
      <c r="S386" s="92" t="str">
        <f>IFERROR(('VZOR VYPLNĚNÍ'!$O386+'VZOR VYPLNĚNÍ'!$R386)/'VZOR VYPLNĚNÍ'!$I386,"")</f>
        <v/>
      </c>
      <c r="T386" s="93" t="str">
        <f>IF(J386+L386=0,"",ROUND((M386+'VZOR VYPLNĚNÍ'!$P386)/(L386+J386)/12,0))</f>
        <v/>
      </c>
      <c r="U386" s="94" t="str">
        <f>IF(K386=0,"",ROUND(('VZOR VYPLNĚNÍ'!$N386+'VZOR VYPLNĚNÍ'!$Q386)/'VZOR VYPLNĚNÍ'!$K386,0))</f>
        <v/>
      </c>
      <c r="V386" s="85"/>
    </row>
    <row r="387" spans="1:22" s="114" customFormat="1" ht="27.75" customHeight="1">
      <c r="A387" s="236"/>
      <c r="B387" s="237"/>
      <c r="C387" s="238"/>
      <c r="D387" s="70" t="str">
        <f>IFERROR(VLOOKUP(C387,NM06!$A$2:$B$176,2,0),"")</f>
        <v/>
      </c>
      <c r="E387" s="239"/>
      <c r="F387" s="70" t="str">
        <f>IFERROR(VLOOKUP('VZOR VYPLNĚNÍ'!$E387,'Číselník nástrojů'!$A$2:$D$569,4,0),"")</f>
        <v/>
      </c>
      <c r="G387" s="90"/>
      <c r="H387" s="240"/>
      <c r="I387" s="256"/>
      <c r="J387" s="242"/>
      <c r="K387" s="242"/>
      <c r="L387" s="243"/>
      <c r="M387" s="250"/>
      <c r="N387" s="251"/>
      <c r="O387" s="252"/>
      <c r="P387" s="253"/>
      <c r="Q387" s="254"/>
      <c r="R387" s="255"/>
      <c r="S387" s="92" t="str">
        <f>IFERROR(('VZOR VYPLNĚNÍ'!$O387+'VZOR VYPLNĚNÍ'!$R387)/'VZOR VYPLNĚNÍ'!$I387,"")</f>
        <v/>
      </c>
      <c r="T387" s="93" t="str">
        <f>IF(J387+L387=0,"",ROUND((M387+'VZOR VYPLNĚNÍ'!$P387)/(L387+J387)/12,0))</f>
        <v/>
      </c>
      <c r="U387" s="94" t="str">
        <f>IF(K387=0,"",ROUND(('VZOR VYPLNĚNÍ'!$N387+'VZOR VYPLNĚNÍ'!$Q387)/'VZOR VYPLNĚNÍ'!$K387,0))</f>
        <v/>
      </c>
      <c r="V387" s="85"/>
    </row>
    <row r="388" spans="1:22" s="114" customFormat="1" ht="27.75" customHeight="1">
      <c r="A388" s="236"/>
      <c r="B388" s="237"/>
      <c r="C388" s="238"/>
      <c r="D388" s="70" t="str">
        <f>IFERROR(VLOOKUP(C388,NM06!$A$2:$B$176,2,0),"")</f>
        <v/>
      </c>
      <c r="E388" s="239"/>
      <c r="F388" s="70" t="str">
        <f>IFERROR(VLOOKUP('VZOR VYPLNĚNÍ'!$E388,'Číselník nástrojů'!$A$2:$D$569,4,0),"")</f>
        <v/>
      </c>
      <c r="G388" s="90"/>
      <c r="H388" s="240"/>
      <c r="I388" s="256"/>
      <c r="J388" s="242"/>
      <c r="K388" s="242"/>
      <c r="L388" s="243"/>
      <c r="M388" s="250"/>
      <c r="N388" s="251"/>
      <c r="O388" s="252"/>
      <c r="P388" s="253"/>
      <c r="Q388" s="254"/>
      <c r="R388" s="255"/>
      <c r="S388" s="92" t="str">
        <f>IFERROR(('VZOR VYPLNĚNÍ'!$O388+'VZOR VYPLNĚNÍ'!$R388)/'VZOR VYPLNĚNÍ'!$I388,"")</f>
        <v/>
      </c>
      <c r="T388" s="93" t="str">
        <f>IF(J388+L388=0,"",ROUND((M388+'VZOR VYPLNĚNÍ'!$P388)/(L388+J388)/12,0))</f>
        <v/>
      </c>
      <c r="U388" s="94" t="str">
        <f>IF(K388=0,"",ROUND(('VZOR VYPLNĚNÍ'!$N388+'VZOR VYPLNĚNÍ'!$Q388)/'VZOR VYPLNĚNÍ'!$K388,0))</f>
        <v/>
      </c>
      <c r="V388" s="85"/>
    </row>
    <row r="389" spans="1:22" s="114" customFormat="1" ht="27.75" customHeight="1">
      <c r="A389" s="236"/>
      <c r="B389" s="237"/>
      <c r="C389" s="238"/>
      <c r="D389" s="70" t="str">
        <f>IFERROR(VLOOKUP(C389,NM06!$A$2:$B$176,2,0),"")</f>
        <v/>
      </c>
      <c r="E389" s="239"/>
      <c r="F389" s="70" t="str">
        <f>IFERROR(VLOOKUP('VZOR VYPLNĚNÍ'!$E389,'Číselník nástrojů'!$A$2:$D$569,4,0),"")</f>
        <v/>
      </c>
      <c r="G389" s="90"/>
      <c r="H389" s="240"/>
      <c r="I389" s="256"/>
      <c r="J389" s="242"/>
      <c r="K389" s="242"/>
      <c r="L389" s="243"/>
      <c r="M389" s="250"/>
      <c r="N389" s="251"/>
      <c r="O389" s="252"/>
      <c r="P389" s="253"/>
      <c r="Q389" s="254"/>
      <c r="R389" s="255"/>
      <c r="S389" s="92" t="str">
        <f>IFERROR(('VZOR VYPLNĚNÍ'!$O389+'VZOR VYPLNĚNÍ'!$R389)/'VZOR VYPLNĚNÍ'!$I389,"")</f>
        <v/>
      </c>
      <c r="T389" s="93" t="str">
        <f>IF(J389+L389=0,"",ROUND((M389+'VZOR VYPLNĚNÍ'!$P389)/(L389+J389)/12,0))</f>
        <v/>
      </c>
      <c r="U389" s="94" t="str">
        <f>IF(K389=0,"",ROUND(('VZOR VYPLNĚNÍ'!$N389+'VZOR VYPLNĚNÍ'!$Q389)/'VZOR VYPLNĚNÍ'!$K389,0))</f>
        <v/>
      </c>
      <c r="V389" s="85"/>
    </row>
    <row r="390" spans="1:22" s="114" customFormat="1" ht="27.75" customHeight="1">
      <c r="A390" s="236"/>
      <c r="B390" s="237"/>
      <c r="C390" s="238"/>
      <c r="D390" s="70" t="str">
        <f>IFERROR(VLOOKUP(C390,NM06!$A$2:$B$176,2,0),"")</f>
        <v/>
      </c>
      <c r="E390" s="239"/>
      <c r="F390" s="70" t="str">
        <f>IFERROR(VLOOKUP('VZOR VYPLNĚNÍ'!$E390,'Číselník nástrojů'!$A$2:$D$569,4,0),"")</f>
        <v/>
      </c>
      <c r="G390" s="90"/>
      <c r="H390" s="240"/>
      <c r="I390" s="256"/>
      <c r="J390" s="242"/>
      <c r="K390" s="242"/>
      <c r="L390" s="243"/>
      <c r="M390" s="250"/>
      <c r="N390" s="251"/>
      <c r="O390" s="252"/>
      <c r="P390" s="253"/>
      <c r="Q390" s="254"/>
      <c r="R390" s="255"/>
      <c r="S390" s="92" t="str">
        <f>IFERROR(('VZOR VYPLNĚNÍ'!$O390+'VZOR VYPLNĚNÍ'!$R390)/'VZOR VYPLNĚNÍ'!$I390,"")</f>
        <v/>
      </c>
      <c r="T390" s="93" t="str">
        <f>IF(J390+L390=0,"",ROUND((M390+'VZOR VYPLNĚNÍ'!$P390)/(L390+J390)/12,0))</f>
        <v/>
      </c>
      <c r="U390" s="94" t="str">
        <f>IF(K390=0,"",ROUND(('VZOR VYPLNĚNÍ'!$N390+'VZOR VYPLNĚNÍ'!$Q390)/'VZOR VYPLNĚNÍ'!$K390,0))</f>
        <v/>
      </c>
      <c r="V390" s="85"/>
    </row>
    <row r="391" spans="1:22" s="114" customFormat="1" ht="27.75" customHeight="1">
      <c r="A391" s="236"/>
      <c r="B391" s="237"/>
      <c r="C391" s="238"/>
      <c r="D391" s="70" t="str">
        <f>IFERROR(VLOOKUP(C391,NM06!$A$2:$B$176,2,0),"")</f>
        <v/>
      </c>
      <c r="E391" s="239"/>
      <c r="F391" s="70" t="str">
        <f>IFERROR(VLOOKUP('VZOR VYPLNĚNÍ'!$E391,'Číselník nástrojů'!$A$2:$D$569,4,0),"")</f>
        <v/>
      </c>
      <c r="G391" s="90"/>
      <c r="H391" s="240"/>
      <c r="I391" s="256"/>
      <c r="J391" s="242"/>
      <c r="K391" s="242"/>
      <c r="L391" s="243"/>
      <c r="M391" s="250"/>
      <c r="N391" s="251"/>
      <c r="O391" s="252"/>
      <c r="P391" s="253"/>
      <c r="Q391" s="254"/>
      <c r="R391" s="255"/>
      <c r="S391" s="92" t="str">
        <f>IFERROR(('VZOR VYPLNĚNÍ'!$O391+'VZOR VYPLNĚNÍ'!$R391)/'VZOR VYPLNĚNÍ'!$I391,"")</f>
        <v/>
      </c>
      <c r="T391" s="93" t="str">
        <f>IF(J391+L391=0,"",ROUND((M391+'VZOR VYPLNĚNÍ'!$P391)/(L391+J391)/12,0))</f>
        <v/>
      </c>
      <c r="U391" s="94" t="str">
        <f>IF(K391=0,"",ROUND(('VZOR VYPLNĚNÍ'!$N391+'VZOR VYPLNĚNÍ'!$Q391)/'VZOR VYPLNĚNÍ'!$K391,0))</f>
        <v/>
      </c>
      <c r="V391" s="85"/>
    </row>
    <row r="392" spans="1:22" s="114" customFormat="1" ht="27.75" customHeight="1">
      <c r="A392" s="236"/>
      <c r="B392" s="237"/>
      <c r="C392" s="238"/>
      <c r="D392" s="70" t="str">
        <f>IFERROR(VLOOKUP(C392,NM06!$A$2:$B$176,2,0),"")</f>
        <v/>
      </c>
      <c r="E392" s="239"/>
      <c r="F392" s="70" t="str">
        <f>IFERROR(VLOOKUP('VZOR VYPLNĚNÍ'!$E392,'Číselník nástrojů'!$A$2:$D$569,4,0),"")</f>
        <v/>
      </c>
      <c r="G392" s="90"/>
      <c r="H392" s="240"/>
      <c r="I392" s="256"/>
      <c r="J392" s="242"/>
      <c r="K392" s="242"/>
      <c r="L392" s="243"/>
      <c r="M392" s="250"/>
      <c r="N392" s="251"/>
      <c r="O392" s="252"/>
      <c r="P392" s="253"/>
      <c r="Q392" s="254"/>
      <c r="R392" s="255"/>
      <c r="S392" s="92" t="str">
        <f>IFERROR(('VZOR VYPLNĚNÍ'!$O392+'VZOR VYPLNĚNÍ'!$R392)/'VZOR VYPLNĚNÍ'!$I392,"")</f>
        <v/>
      </c>
      <c r="T392" s="93" t="str">
        <f>IF(J392+L392=0,"",ROUND((M392+'VZOR VYPLNĚNÍ'!$P392)/(L392+J392)/12,0))</f>
        <v/>
      </c>
      <c r="U392" s="94" t="str">
        <f>IF(K392=0,"",ROUND(('VZOR VYPLNĚNÍ'!$N392+'VZOR VYPLNĚNÍ'!$Q392)/'VZOR VYPLNĚNÍ'!$K392,0))</f>
        <v/>
      </c>
      <c r="V392" s="85"/>
    </row>
    <row r="393" spans="1:22" s="114" customFormat="1" ht="27.75" customHeight="1">
      <c r="A393" s="236"/>
      <c r="B393" s="237"/>
      <c r="C393" s="238"/>
      <c r="D393" s="70" t="str">
        <f>IFERROR(VLOOKUP(C393,NM06!$A$2:$B$176,2,0),"")</f>
        <v/>
      </c>
      <c r="E393" s="239"/>
      <c r="F393" s="70" t="str">
        <f>IFERROR(VLOOKUP('VZOR VYPLNĚNÍ'!$E393,'Číselník nástrojů'!$A$2:$D$569,4,0),"")</f>
        <v/>
      </c>
      <c r="G393" s="90"/>
      <c r="H393" s="240"/>
      <c r="I393" s="256"/>
      <c r="J393" s="242"/>
      <c r="K393" s="242"/>
      <c r="L393" s="243"/>
      <c r="M393" s="250"/>
      <c r="N393" s="251"/>
      <c r="O393" s="252"/>
      <c r="P393" s="253"/>
      <c r="Q393" s="254"/>
      <c r="R393" s="255"/>
      <c r="S393" s="92" t="str">
        <f>IFERROR(('VZOR VYPLNĚNÍ'!$O393+'VZOR VYPLNĚNÍ'!$R393)/'VZOR VYPLNĚNÍ'!$I393,"")</f>
        <v/>
      </c>
      <c r="T393" s="93" t="str">
        <f>IF(J393+L393=0,"",ROUND((M393+'VZOR VYPLNĚNÍ'!$P393)/(L393+J393)/12,0))</f>
        <v/>
      </c>
      <c r="U393" s="94" t="str">
        <f>IF(K393=0,"",ROUND(('VZOR VYPLNĚNÍ'!$N393+'VZOR VYPLNĚNÍ'!$Q393)/'VZOR VYPLNĚNÍ'!$K393,0))</f>
        <v/>
      </c>
      <c r="V393" s="85"/>
    </row>
    <row r="394" spans="1:22" s="114" customFormat="1" ht="27.75" customHeight="1">
      <c r="A394" s="236"/>
      <c r="B394" s="237"/>
      <c r="C394" s="238"/>
      <c r="D394" s="70" t="str">
        <f>IFERROR(VLOOKUP(C394,NM06!$A$2:$B$176,2,0),"")</f>
        <v/>
      </c>
      <c r="E394" s="239"/>
      <c r="F394" s="70" t="str">
        <f>IFERROR(VLOOKUP('VZOR VYPLNĚNÍ'!$E394,'Číselník nástrojů'!$A$2:$D$569,4,0),"")</f>
        <v/>
      </c>
      <c r="G394" s="90"/>
      <c r="H394" s="240"/>
      <c r="I394" s="256"/>
      <c r="J394" s="242"/>
      <c r="K394" s="242"/>
      <c r="L394" s="243"/>
      <c r="M394" s="250"/>
      <c r="N394" s="251"/>
      <c r="O394" s="252"/>
      <c r="P394" s="253"/>
      <c r="Q394" s="254"/>
      <c r="R394" s="255"/>
      <c r="S394" s="92" t="str">
        <f>IFERROR(('VZOR VYPLNĚNÍ'!$O394+'VZOR VYPLNĚNÍ'!$R394)/'VZOR VYPLNĚNÍ'!$I394,"")</f>
        <v/>
      </c>
      <c r="T394" s="93" t="str">
        <f>IF(J394+L394=0,"",ROUND((M394+'VZOR VYPLNĚNÍ'!$P394)/(L394+J394)/12,0))</f>
        <v/>
      </c>
      <c r="U394" s="94" t="str">
        <f>IF(K394=0,"",ROUND(('VZOR VYPLNĚNÍ'!$N394+'VZOR VYPLNĚNÍ'!$Q394)/'VZOR VYPLNĚNÍ'!$K394,0))</f>
        <v/>
      </c>
      <c r="V394" s="85"/>
    </row>
    <row r="395" spans="1:22" s="114" customFormat="1" ht="27.75" customHeight="1">
      <c r="A395" s="236"/>
      <c r="B395" s="237"/>
      <c r="C395" s="238"/>
      <c r="D395" s="70" t="str">
        <f>IFERROR(VLOOKUP(C395,NM06!$A$2:$B$176,2,0),"")</f>
        <v/>
      </c>
      <c r="E395" s="239"/>
      <c r="F395" s="70" t="str">
        <f>IFERROR(VLOOKUP('VZOR VYPLNĚNÍ'!$E395,'Číselník nástrojů'!$A$2:$D$569,4,0),"")</f>
        <v/>
      </c>
      <c r="G395" s="90"/>
      <c r="H395" s="240"/>
      <c r="I395" s="256"/>
      <c r="J395" s="242"/>
      <c r="K395" s="242"/>
      <c r="L395" s="243"/>
      <c r="M395" s="250"/>
      <c r="N395" s="251"/>
      <c r="O395" s="252"/>
      <c r="P395" s="253"/>
      <c r="Q395" s="254"/>
      <c r="R395" s="255"/>
      <c r="S395" s="92" t="str">
        <f>IFERROR(('VZOR VYPLNĚNÍ'!$O395+'VZOR VYPLNĚNÍ'!$R395)/'VZOR VYPLNĚNÍ'!$I395,"")</f>
        <v/>
      </c>
      <c r="T395" s="93" t="str">
        <f>IF(J395+L395=0,"",ROUND((M395+'VZOR VYPLNĚNÍ'!$P395)/(L395+J395)/12,0))</f>
        <v/>
      </c>
      <c r="U395" s="94" t="str">
        <f>IF(K395=0,"",ROUND(('VZOR VYPLNĚNÍ'!$N395+'VZOR VYPLNĚNÍ'!$Q395)/'VZOR VYPLNĚNÍ'!$K395,0))</f>
        <v/>
      </c>
      <c r="V395" s="85"/>
    </row>
    <row r="396" spans="1:22" s="114" customFormat="1" ht="27.75" customHeight="1">
      <c r="A396" s="236"/>
      <c r="B396" s="237"/>
      <c r="C396" s="238"/>
      <c r="D396" s="70" t="str">
        <f>IFERROR(VLOOKUP(C396,NM06!$A$2:$B$176,2,0),"")</f>
        <v/>
      </c>
      <c r="E396" s="239"/>
      <c r="F396" s="70" t="str">
        <f>IFERROR(VLOOKUP('VZOR VYPLNĚNÍ'!$E396,'Číselník nástrojů'!$A$2:$D$569,4,0),"")</f>
        <v/>
      </c>
      <c r="G396" s="90"/>
      <c r="H396" s="240"/>
      <c r="I396" s="256"/>
      <c r="J396" s="242"/>
      <c r="K396" s="242"/>
      <c r="L396" s="243"/>
      <c r="M396" s="250"/>
      <c r="N396" s="251"/>
      <c r="O396" s="252"/>
      <c r="P396" s="253"/>
      <c r="Q396" s="254"/>
      <c r="R396" s="255"/>
      <c r="S396" s="92" t="str">
        <f>IFERROR(('VZOR VYPLNĚNÍ'!$O396+'VZOR VYPLNĚNÍ'!$R396)/'VZOR VYPLNĚNÍ'!$I396,"")</f>
        <v/>
      </c>
      <c r="T396" s="93" t="str">
        <f>IF(J396+L396=0,"",ROUND((M396+'VZOR VYPLNĚNÍ'!$P396)/(L396+J396)/12,0))</f>
        <v/>
      </c>
      <c r="U396" s="94" t="str">
        <f>IF(K396=0,"",ROUND(('VZOR VYPLNĚNÍ'!$N396+'VZOR VYPLNĚNÍ'!$Q396)/'VZOR VYPLNĚNÍ'!$K396,0))</f>
        <v/>
      </c>
      <c r="V396" s="85"/>
    </row>
    <row r="397" spans="1:22" s="114" customFormat="1" ht="27.75" customHeight="1">
      <c r="A397" s="236"/>
      <c r="B397" s="237"/>
      <c r="C397" s="238"/>
      <c r="D397" s="70" t="str">
        <f>IFERROR(VLOOKUP(C397,NM06!$A$2:$B$176,2,0),"")</f>
        <v/>
      </c>
      <c r="E397" s="239"/>
      <c r="F397" s="70" t="str">
        <f>IFERROR(VLOOKUP('VZOR VYPLNĚNÍ'!$E397,'Číselník nástrojů'!$A$2:$D$569,4,0),"")</f>
        <v/>
      </c>
      <c r="G397" s="90"/>
      <c r="H397" s="240"/>
      <c r="I397" s="256"/>
      <c r="J397" s="242"/>
      <c r="K397" s="242"/>
      <c r="L397" s="243"/>
      <c r="M397" s="250"/>
      <c r="N397" s="251"/>
      <c r="O397" s="252"/>
      <c r="P397" s="253"/>
      <c r="Q397" s="254"/>
      <c r="R397" s="255"/>
      <c r="S397" s="92" t="str">
        <f>IFERROR(('VZOR VYPLNĚNÍ'!$O397+'VZOR VYPLNĚNÍ'!$R397)/'VZOR VYPLNĚNÍ'!$I397,"")</f>
        <v/>
      </c>
      <c r="T397" s="93" t="str">
        <f>IF(J397+L397=0,"",ROUND((M397+'VZOR VYPLNĚNÍ'!$P397)/(L397+J397)/12,0))</f>
        <v/>
      </c>
      <c r="U397" s="94" t="str">
        <f>IF(K397=0,"",ROUND(('VZOR VYPLNĚNÍ'!$N397+'VZOR VYPLNĚNÍ'!$Q397)/'VZOR VYPLNĚNÍ'!$K397,0))</f>
        <v/>
      </c>
      <c r="V397" s="85"/>
    </row>
    <row r="398" spans="1:22" s="114" customFormat="1" ht="27.75" customHeight="1">
      <c r="A398" s="236"/>
      <c r="B398" s="237"/>
      <c r="C398" s="238"/>
      <c r="D398" s="70" t="str">
        <f>IFERROR(VLOOKUP(C398,NM06!$A$2:$B$176,2,0),"")</f>
        <v/>
      </c>
      <c r="E398" s="239"/>
      <c r="F398" s="70" t="str">
        <f>IFERROR(VLOOKUP('VZOR VYPLNĚNÍ'!$E398,'Číselník nástrojů'!$A$2:$D$569,4,0),"")</f>
        <v/>
      </c>
      <c r="G398" s="90"/>
      <c r="H398" s="240"/>
      <c r="I398" s="256"/>
      <c r="J398" s="242"/>
      <c r="K398" s="242"/>
      <c r="L398" s="243"/>
      <c r="M398" s="250"/>
      <c r="N398" s="251"/>
      <c r="O398" s="252"/>
      <c r="P398" s="253"/>
      <c r="Q398" s="254"/>
      <c r="R398" s="255"/>
      <c r="S398" s="92" t="str">
        <f>IFERROR(('VZOR VYPLNĚNÍ'!$O398+'VZOR VYPLNĚNÍ'!$R398)/'VZOR VYPLNĚNÍ'!$I398,"")</f>
        <v/>
      </c>
      <c r="T398" s="93" t="str">
        <f>IF(J398+L398=0,"",ROUND((M398+'VZOR VYPLNĚNÍ'!$P398)/(L398+J398)/12,0))</f>
        <v/>
      </c>
      <c r="U398" s="94" t="str">
        <f>IF(K398=0,"",ROUND(('VZOR VYPLNĚNÍ'!$N398+'VZOR VYPLNĚNÍ'!$Q398)/'VZOR VYPLNĚNÍ'!$K398,0))</f>
        <v/>
      </c>
      <c r="V398" s="85"/>
    </row>
    <row r="399" spans="1:22" s="114" customFormat="1" ht="27.75" customHeight="1">
      <c r="A399" s="236"/>
      <c r="B399" s="237"/>
      <c r="C399" s="238"/>
      <c r="D399" s="70" t="str">
        <f>IFERROR(VLOOKUP(C399,NM06!$A$2:$B$176,2,0),"")</f>
        <v/>
      </c>
      <c r="E399" s="239"/>
      <c r="F399" s="70" t="str">
        <f>IFERROR(VLOOKUP('VZOR VYPLNĚNÍ'!$E399,'Číselník nástrojů'!$A$2:$D$569,4,0),"")</f>
        <v/>
      </c>
      <c r="G399" s="90"/>
      <c r="H399" s="240"/>
      <c r="I399" s="256"/>
      <c r="J399" s="242"/>
      <c r="K399" s="242"/>
      <c r="L399" s="243"/>
      <c r="M399" s="250"/>
      <c r="N399" s="251"/>
      <c r="O399" s="252"/>
      <c r="P399" s="253"/>
      <c r="Q399" s="254"/>
      <c r="R399" s="255"/>
      <c r="S399" s="92" t="str">
        <f>IFERROR(('VZOR VYPLNĚNÍ'!$O399+'VZOR VYPLNĚNÍ'!$R399)/'VZOR VYPLNĚNÍ'!$I399,"")</f>
        <v/>
      </c>
      <c r="T399" s="93" t="str">
        <f>IF(J399+L399=0,"",ROUND((M399+'VZOR VYPLNĚNÍ'!$P399)/(L399+J399)/12,0))</f>
        <v/>
      </c>
      <c r="U399" s="94" t="str">
        <f>IF(K399=0,"",ROUND(('VZOR VYPLNĚNÍ'!$N399+'VZOR VYPLNĚNÍ'!$Q399)/'VZOR VYPLNĚNÍ'!$K399,0))</f>
        <v/>
      </c>
      <c r="V399" s="85"/>
    </row>
    <row r="400" spans="1:22" s="114" customFormat="1" ht="27.75" customHeight="1">
      <c r="A400" s="236"/>
      <c r="B400" s="237"/>
      <c r="C400" s="238"/>
      <c r="D400" s="70" t="str">
        <f>IFERROR(VLOOKUP(C400,NM06!$A$2:$B$176,2,0),"")</f>
        <v/>
      </c>
      <c r="E400" s="239"/>
      <c r="F400" s="70" t="str">
        <f>IFERROR(VLOOKUP('VZOR VYPLNĚNÍ'!$E400,'Číselník nástrojů'!$A$2:$D$569,4,0),"")</f>
        <v/>
      </c>
      <c r="G400" s="90"/>
      <c r="H400" s="240"/>
      <c r="I400" s="256"/>
      <c r="J400" s="242"/>
      <c r="K400" s="242"/>
      <c r="L400" s="243"/>
      <c r="M400" s="250"/>
      <c r="N400" s="251"/>
      <c r="O400" s="252"/>
      <c r="P400" s="253"/>
      <c r="Q400" s="254"/>
      <c r="R400" s="255"/>
      <c r="S400" s="92" t="str">
        <f>IFERROR(('VZOR VYPLNĚNÍ'!$O400+'VZOR VYPLNĚNÍ'!$R400)/'VZOR VYPLNĚNÍ'!$I400,"")</f>
        <v/>
      </c>
      <c r="T400" s="93" t="str">
        <f>IF(J400+L400=0,"",ROUND((M400+'VZOR VYPLNĚNÍ'!$P400)/(L400+J400)/12,0))</f>
        <v/>
      </c>
      <c r="U400" s="94" t="str">
        <f>IF(K400=0,"",ROUND(('VZOR VYPLNĚNÍ'!$N400+'VZOR VYPLNĚNÍ'!$Q400)/'VZOR VYPLNĚNÍ'!$K400,0))</f>
        <v/>
      </c>
      <c r="V400" s="85"/>
    </row>
    <row r="401" spans="1:22" s="114" customFormat="1" ht="27.75" customHeight="1">
      <c r="A401" s="236"/>
      <c r="B401" s="237"/>
      <c r="C401" s="238"/>
      <c r="D401" s="70" t="str">
        <f>IFERROR(VLOOKUP(C401,NM06!$A$2:$B$176,2,0),"")</f>
        <v/>
      </c>
      <c r="E401" s="239"/>
      <c r="F401" s="70" t="str">
        <f>IFERROR(VLOOKUP('VZOR VYPLNĚNÍ'!$E401,'Číselník nástrojů'!$A$2:$D$569,4,0),"")</f>
        <v/>
      </c>
      <c r="G401" s="90"/>
      <c r="H401" s="240"/>
      <c r="I401" s="256"/>
      <c r="J401" s="242"/>
      <c r="K401" s="242"/>
      <c r="L401" s="243"/>
      <c r="M401" s="250"/>
      <c r="N401" s="251"/>
      <c r="O401" s="252"/>
      <c r="P401" s="253"/>
      <c r="Q401" s="254"/>
      <c r="R401" s="255"/>
      <c r="S401" s="92" t="str">
        <f>IFERROR(('VZOR VYPLNĚNÍ'!$O401+'VZOR VYPLNĚNÍ'!$R401)/'VZOR VYPLNĚNÍ'!$I401,"")</f>
        <v/>
      </c>
      <c r="T401" s="93" t="str">
        <f>IF(J401+L401=0,"",ROUND((M401+'VZOR VYPLNĚNÍ'!$P401)/(L401+J401)/12,0))</f>
        <v/>
      </c>
      <c r="U401" s="94" t="str">
        <f>IF(K401=0,"",ROUND(('VZOR VYPLNĚNÍ'!$N401+'VZOR VYPLNĚNÍ'!$Q401)/'VZOR VYPLNĚNÍ'!$K401,0))</f>
        <v/>
      </c>
      <c r="V401" s="85"/>
    </row>
    <row r="402" spans="1:22" s="114" customFormat="1" ht="27.75" customHeight="1">
      <c r="A402" s="236"/>
      <c r="B402" s="237"/>
      <c r="C402" s="238"/>
      <c r="D402" s="70" t="str">
        <f>IFERROR(VLOOKUP(C402,NM06!$A$2:$B$176,2,0),"")</f>
        <v/>
      </c>
      <c r="E402" s="239"/>
      <c r="F402" s="70" t="str">
        <f>IFERROR(VLOOKUP('VZOR VYPLNĚNÍ'!$E402,'Číselník nástrojů'!$A$2:$D$569,4,0),"")</f>
        <v/>
      </c>
      <c r="G402" s="90"/>
      <c r="H402" s="240"/>
      <c r="I402" s="256"/>
      <c r="J402" s="242"/>
      <c r="K402" s="242"/>
      <c r="L402" s="243"/>
      <c r="M402" s="250"/>
      <c r="N402" s="251"/>
      <c r="O402" s="252"/>
      <c r="P402" s="253"/>
      <c r="Q402" s="254"/>
      <c r="R402" s="255"/>
      <c r="S402" s="92" t="str">
        <f>IFERROR(('VZOR VYPLNĚNÍ'!$O402+'VZOR VYPLNĚNÍ'!$R402)/'VZOR VYPLNĚNÍ'!$I402,"")</f>
        <v/>
      </c>
      <c r="T402" s="93" t="str">
        <f>IF(J402+L402=0,"",ROUND((M402+'VZOR VYPLNĚNÍ'!$P402)/(L402+J402)/12,0))</f>
        <v/>
      </c>
      <c r="U402" s="94" t="str">
        <f>IF(K402=0,"",ROUND(('VZOR VYPLNĚNÍ'!$N402+'VZOR VYPLNĚNÍ'!$Q402)/'VZOR VYPLNĚNÍ'!$K402,0))</f>
        <v/>
      </c>
      <c r="V402" s="85"/>
    </row>
    <row r="403" spans="1:22" s="114" customFormat="1" ht="27.75" customHeight="1">
      <c r="A403" s="236"/>
      <c r="B403" s="237"/>
      <c r="C403" s="238"/>
      <c r="D403" s="70" t="str">
        <f>IFERROR(VLOOKUP(C403,NM06!$A$2:$B$176,2,0),"")</f>
        <v/>
      </c>
      <c r="E403" s="239"/>
      <c r="F403" s="70" t="str">
        <f>IFERROR(VLOOKUP('VZOR VYPLNĚNÍ'!$E403,'Číselník nástrojů'!$A$2:$D$569,4,0),"")</f>
        <v/>
      </c>
      <c r="G403" s="90"/>
      <c r="H403" s="240"/>
      <c r="I403" s="256"/>
      <c r="J403" s="242"/>
      <c r="K403" s="242"/>
      <c r="L403" s="243"/>
      <c r="M403" s="250"/>
      <c r="N403" s="251"/>
      <c r="O403" s="252"/>
      <c r="P403" s="253"/>
      <c r="Q403" s="254"/>
      <c r="R403" s="255"/>
      <c r="S403" s="92" t="str">
        <f>IFERROR(('VZOR VYPLNĚNÍ'!$O403+'VZOR VYPLNĚNÍ'!$R403)/'VZOR VYPLNĚNÍ'!$I403,"")</f>
        <v/>
      </c>
      <c r="T403" s="93" t="str">
        <f>IF(J403+L403=0,"",ROUND((M403+'VZOR VYPLNĚNÍ'!$P403)/(L403+J403)/12,0))</f>
        <v/>
      </c>
      <c r="U403" s="94" t="str">
        <f>IF(K403=0,"",ROUND(('VZOR VYPLNĚNÍ'!$N403+'VZOR VYPLNĚNÍ'!$Q403)/'VZOR VYPLNĚNÍ'!$K403,0))</f>
        <v/>
      </c>
      <c r="V403" s="85"/>
    </row>
    <row r="404" spans="1:22" s="114" customFormat="1" ht="27.75" customHeight="1">
      <c r="A404" s="236"/>
      <c r="B404" s="237"/>
      <c r="C404" s="238"/>
      <c r="D404" s="70" t="str">
        <f>IFERROR(VLOOKUP(C404,NM06!$A$2:$B$176,2,0),"")</f>
        <v/>
      </c>
      <c r="E404" s="239"/>
      <c r="F404" s="70" t="str">
        <f>IFERROR(VLOOKUP('VZOR VYPLNĚNÍ'!$E404,'Číselník nástrojů'!$A$2:$D$569,4,0),"")</f>
        <v/>
      </c>
      <c r="G404" s="90"/>
      <c r="H404" s="240"/>
      <c r="I404" s="256"/>
      <c r="J404" s="242"/>
      <c r="K404" s="242"/>
      <c r="L404" s="243"/>
      <c r="M404" s="250"/>
      <c r="N404" s="251"/>
      <c r="O404" s="252"/>
      <c r="P404" s="253"/>
      <c r="Q404" s="254"/>
      <c r="R404" s="255"/>
      <c r="S404" s="92" t="str">
        <f>IFERROR(('VZOR VYPLNĚNÍ'!$O404+'VZOR VYPLNĚNÍ'!$R404)/'VZOR VYPLNĚNÍ'!$I404,"")</f>
        <v/>
      </c>
      <c r="T404" s="93" t="str">
        <f>IF(J404+L404=0,"",ROUND((M404+'VZOR VYPLNĚNÍ'!$P404)/(L404+J404)/12,0))</f>
        <v/>
      </c>
      <c r="U404" s="94" t="str">
        <f>IF(K404=0,"",ROUND(('VZOR VYPLNĚNÍ'!$N404+'VZOR VYPLNĚNÍ'!$Q404)/'VZOR VYPLNĚNÍ'!$K404,0))</f>
        <v/>
      </c>
      <c r="V404" s="85"/>
    </row>
    <row r="405" spans="1:22" s="114" customFormat="1" ht="27.75" customHeight="1">
      <c r="A405" s="236"/>
      <c r="B405" s="237"/>
      <c r="C405" s="238"/>
      <c r="D405" s="70" t="str">
        <f>IFERROR(VLOOKUP(C405,NM06!$A$2:$B$176,2,0),"")</f>
        <v/>
      </c>
      <c r="E405" s="239"/>
      <c r="F405" s="70" t="str">
        <f>IFERROR(VLOOKUP('VZOR VYPLNĚNÍ'!$E405,'Číselník nástrojů'!$A$2:$D$569,4,0),"")</f>
        <v/>
      </c>
      <c r="G405" s="90"/>
      <c r="H405" s="240"/>
      <c r="I405" s="256"/>
      <c r="J405" s="242"/>
      <c r="K405" s="242"/>
      <c r="L405" s="243"/>
      <c r="M405" s="250"/>
      <c r="N405" s="251"/>
      <c r="O405" s="252"/>
      <c r="P405" s="253"/>
      <c r="Q405" s="254"/>
      <c r="R405" s="255"/>
      <c r="S405" s="92" t="str">
        <f>IFERROR(('VZOR VYPLNĚNÍ'!$O405+'VZOR VYPLNĚNÍ'!$R405)/'VZOR VYPLNĚNÍ'!$I405,"")</f>
        <v/>
      </c>
      <c r="T405" s="93" t="str">
        <f>IF(J405+L405=0,"",ROUND((M405+'VZOR VYPLNĚNÍ'!$P405)/(L405+J405)/12,0))</f>
        <v/>
      </c>
      <c r="U405" s="94" t="str">
        <f>IF(K405=0,"",ROUND(('VZOR VYPLNĚNÍ'!$N405+'VZOR VYPLNĚNÍ'!$Q405)/'VZOR VYPLNĚNÍ'!$K405,0))</f>
        <v/>
      </c>
      <c r="V405" s="85"/>
    </row>
    <row r="406" spans="1:22" s="114" customFormat="1" ht="27.75" customHeight="1">
      <c r="A406" s="236"/>
      <c r="B406" s="237"/>
      <c r="C406" s="238"/>
      <c r="D406" s="70" t="str">
        <f>IFERROR(VLOOKUP(C406,NM06!$A$2:$B$176,2,0),"")</f>
        <v/>
      </c>
      <c r="E406" s="239"/>
      <c r="F406" s="70" t="str">
        <f>IFERROR(VLOOKUP('VZOR VYPLNĚNÍ'!$E406,'Číselník nástrojů'!$A$2:$D$569,4,0),"")</f>
        <v/>
      </c>
      <c r="G406" s="90"/>
      <c r="H406" s="240"/>
      <c r="I406" s="256"/>
      <c r="J406" s="242"/>
      <c r="K406" s="242"/>
      <c r="L406" s="243"/>
      <c r="M406" s="250"/>
      <c r="N406" s="251"/>
      <c r="O406" s="252"/>
      <c r="P406" s="253"/>
      <c r="Q406" s="254"/>
      <c r="R406" s="255"/>
      <c r="S406" s="92" t="str">
        <f>IFERROR(('VZOR VYPLNĚNÍ'!$O406+'VZOR VYPLNĚNÍ'!$R406)/'VZOR VYPLNĚNÍ'!$I406,"")</f>
        <v/>
      </c>
      <c r="T406" s="93" t="str">
        <f>IF(J406+L406=0,"",ROUND((M406+'VZOR VYPLNĚNÍ'!$P406)/(L406+J406)/12,0))</f>
        <v/>
      </c>
      <c r="U406" s="94" t="str">
        <f>IF(K406=0,"",ROUND(('VZOR VYPLNĚNÍ'!$N406+'VZOR VYPLNĚNÍ'!$Q406)/'VZOR VYPLNĚNÍ'!$K406,0))</f>
        <v/>
      </c>
      <c r="V406" s="85"/>
    </row>
    <row r="407" spans="1:22" s="114" customFormat="1" ht="27.75" customHeight="1">
      <c r="A407" s="236"/>
      <c r="B407" s="237"/>
      <c r="C407" s="238"/>
      <c r="D407" s="70" t="str">
        <f>IFERROR(VLOOKUP(C407,NM06!$A$2:$B$176,2,0),"")</f>
        <v/>
      </c>
      <c r="E407" s="239"/>
      <c r="F407" s="70" t="str">
        <f>IFERROR(VLOOKUP('VZOR VYPLNĚNÍ'!$E407,'Číselník nástrojů'!$A$2:$D$569,4,0),"")</f>
        <v/>
      </c>
      <c r="G407" s="90"/>
      <c r="H407" s="240"/>
      <c r="I407" s="256"/>
      <c r="J407" s="242"/>
      <c r="K407" s="242"/>
      <c r="L407" s="243"/>
      <c r="M407" s="250"/>
      <c r="N407" s="251"/>
      <c r="O407" s="252"/>
      <c r="P407" s="253"/>
      <c r="Q407" s="254"/>
      <c r="R407" s="255"/>
      <c r="S407" s="92" t="str">
        <f>IFERROR(('VZOR VYPLNĚNÍ'!$O407+'VZOR VYPLNĚNÍ'!$R407)/'VZOR VYPLNĚNÍ'!$I407,"")</f>
        <v/>
      </c>
      <c r="T407" s="93" t="str">
        <f>IF(J407+L407=0,"",ROUND((M407+'VZOR VYPLNĚNÍ'!$P407)/(L407+J407)/12,0))</f>
        <v/>
      </c>
      <c r="U407" s="94" t="str">
        <f>IF(K407=0,"",ROUND(('VZOR VYPLNĚNÍ'!$N407+'VZOR VYPLNĚNÍ'!$Q407)/'VZOR VYPLNĚNÍ'!$K407,0))</f>
        <v/>
      </c>
      <c r="V407" s="85"/>
    </row>
    <row r="408" spans="1:22" s="114" customFormat="1" ht="27.75" customHeight="1">
      <c r="A408" s="236"/>
      <c r="B408" s="237"/>
      <c r="C408" s="238"/>
      <c r="D408" s="70" t="str">
        <f>IFERROR(VLOOKUP(C408,NM06!$A$2:$B$176,2,0),"")</f>
        <v/>
      </c>
      <c r="E408" s="239"/>
      <c r="F408" s="70" t="str">
        <f>IFERROR(VLOOKUP('VZOR VYPLNĚNÍ'!$E408,'Číselník nástrojů'!$A$2:$D$569,4,0),"")</f>
        <v/>
      </c>
      <c r="G408" s="90"/>
      <c r="H408" s="240"/>
      <c r="I408" s="256"/>
      <c r="J408" s="242"/>
      <c r="K408" s="242"/>
      <c r="L408" s="243"/>
      <c r="M408" s="250"/>
      <c r="N408" s="251"/>
      <c r="O408" s="252"/>
      <c r="P408" s="253"/>
      <c r="Q408" s="254"/>
      <c r="R408" s="255"/>
      <c r="S408" s="92" t="str">
        <f>IFERROR(('VZOR VYPLNĚNÍ'!$O408+'VZOR VYPLNĚNÍ'!$R408)/'VZOR VYPLNĚNÍ'!$I408,"")</f>
        <v/>
      </c>
      <c r="T408" s="93" t="str">
        <f>IF(J408+L408=0,"",ROUND((M408+'VZOR VYPLNĚNÍ'!$P408)/(L408+J408)/12,0))</f>
        <v/>
      </c>
      <c r="U408" s="94" t="str">
        <f>IF(K408=0,"",ROUND(('VZOR VYPLNĚNÍ'!$N408+'VZOR VYPLNĚNÍ'!$Q408)/'VZOR VYPLNĚNÍ'!$K408,0))</f>
        <v/>
      </c>
      <c r="V408" s="85"/>
    </row>
    <row r="409" spans="1:22" s="114" customFormat="1" ht="27.75" customHeight="1">
      <c r="A409" s="236"/>
      <c r="B409" s="237"/>
      <c r="C409" s="238"/>
      <c r="D409" s="70" t="str">
        <f>IFERROR(VLOOKUP(C409,NM06!$A$2:$B$176,2,0),"")</f>
        <v/>
      </c>
      <c r="E409" s="239"/>
      <c r="F409" s="70" t="str">
        <f>IFERROR(VLOOKUP('VZOR VYPLNĚNÍ'!$E409,'Číselník nástrojů'!$A$2:$D$569,4,0),"")</f>
        <v/>
      </c>
      <c r="G409" s="90"/>
      <c r="H409" s="240"/>
      <c r="I409" s="256"/>
      <c r="J409" s="242"/>
      <c r="K409" s="242"/>
      <c r="L409" s="243"/>
      <c r="M409" s="250"/>
      <c r="N409" s="251"/>
      <c r="O409" s="252"/>
      <c r="P409" s="253"/>
      <c r="Q409" s="254"/>
      <c r="R409" s="255"/>
      <c r="S409" s="92" t="str">
        <f>IFERROR(('VZOR VYPLNĚNÍ'!$O409+'VZOR VYPLNĚNÍ'!$R409)/'VZOR VYPLNĚNÍ'!$I409,"")</f>
        <v/>
      </c>
      <c r="T409" s="93" t="str">
        <f>IF(J409+L409=0,"",ROUND((M409+'VZOR VYPLNĚNÍ'!$P409)/(L409+J409)/12,0))</f>
        <v/>
      </c>
      <c r="U409" s="94" t="str">
        <f>IF(K409=0,"",ROUND(('VZOR VYPLNĚNÍ'!$N409+'VZOR VYPLNĚNÍ'!$Q409)/'VZOR VYPLNĚNÍ'!$K409,0))</f>
        <v/>
      </c>
      <c r="V409" s="85"/>
    </row>
    <row r="410" spans="1:22" s="114" customFormat="1" ht="27.75" customHeight="1">
      <c r="A410" s="236"/>
      <c r="B410" s="237"/>
      <c r="C410" s="238"/>
      <c r="D410" s="70" t="str">
        <f>IFERROR(VLOOKUP(C410,NM06!$A$2:$B$176,2,0),"")</f>
        <v/>
      </c>
      <c r="E410" s="239"/>
      <c r="F410" s="70" t="str">
        <f>IFERROR(VLOOKUP('VZOR VYPLNĚNÍ'!$E410,'Číselník nástrojů'!$A$2:$D$569,4,0),"")</f>
        <v/>
      </c>
      <c r="G410" s="90"/>
      <c r="H410" s="240"/>
      <c r="I410" s="256"/>
      <c r="J410" s="242"/>
      <c r="K410" s="242"/>
      <c r="L410" s="243"/>
      <c r="M410" s="250"/>
      <c r="N410" s="251"/>
      <c r="O410" s="252"/>
      <c r="P410" s="253"/>
      <c r="Q410" s="254"/>
      <c r="R410" s="255"/>
      <c r="S410" s="92" t="str">
        <f>IFERROR(('VZOR VYPLNĚNÍ'!$O410+'VZOR VYPLNĚNÍ'!$R410)/'VZOR VYPLNĚNÍ'!$I410,"")</f>
        <v/>
      </c>
      <c r="T410" s="93" t="str">
        <f>IF(J410+L410=0,"",ROUND((M410+'VZOR VYPLNĚNÍ'!$P410)/(L410+J410)/12,0))</f>
        <v/>
      </c>
      <c r="U410" s="94" t="str">
        <f>IF(K410=0,"",ROUND(('VZOR VYPLNĚNÍ'!$N410+'VZOR VYPLNĚNÍ'!$Q410)/'VZOR VYPLNĚNÍ'!$K410,0))</f>
        <v/>
      </c>
      <c r="V410" s="85"/>
    </row>
    <row r="411" spans="1:22" s="114" customFormat="1" ht="27.75" customHeight="1">
      <c r="A411" s="236"/>
      <c r="B411" s="237"/>
      <c r="C411" s="238"/>
      <c r="D411" s="70" t="str">
        <f>IFERROR(VLOOKUP(C411,NM06!$A$2:$B$176,2,0),"")</f>
        <v/>
      </c>
      <c r="E411" s="239"/>
      <c r="F411" s="70" t="str">
        <f>IFERROR(VLOOKUP('VZOR VYPLNĚNÍ'!$E411,'Číselník nástrojů'!$A$2:$D$569,4,0),"")</f>
        <v/>
      </c>
      <c r="G411" s="90"/>
      <c r="H411" s="240"/>
      <c r="I411" s="256"/>
      <c r="J411" s="242"/>
      <c r="K411" s="242"/>
      <c r="L411" s="243"/>
      <c r="M411" s="250"/>
      <c r="N411" s="251"/>
      <c r="O411" s="252"/>
      <c r="P411" s="253"/>
      <c r="Q411" s="254"/>
      <c r="R411" s="255"/>
      <c r="S411" s="92" t="str">
        <f>IFERROR(('VZOR VYPLNĚNÍ'!$O411+'VZOR VYPLNĚNÍ'!$R411)/'VZOR VYPLNĚNÍ'!$I411,"")</f>
        <v/>
      </c>
      <c r="T411" s="93" t="str">
        <f>IF(J411+L411=0,"",ROUND((M411+'VZOR VYPLNĚNÍ'!$P411)/(L411+J411)/12,0))</f>
        <v/>
      </c>
      <c r="U411" s="94" t="str">
        <f>IF(K411=0,"",ROUND(('VZOR VYPLNĚNÍ'!$N411+'VZOR VYPLNĚNÍ'!$Q411)/'VZOR VYPLNĚNÍ'!$K411,0))</f>
        <v/>
      </c>
      <c r="V411" s="85"/>
    </row>
    <row r="412" spans="1:22" s="114" customFormat="1" ht="27.75" customHeight="1">
      <c r="A412" s="236"/>
      <c r="B412" s="237"/>
      <c r="C412" s="238"/>
      <c r="D412" s="70" t="str">
        <f>IFERROR(VLOOKUP(C412,NM06!$A$2:$B$176,2,0),"")</f>
        <v/>
      </c>
      <c r="E412" s="239"/>
      <c r="F412" s="70" t="str">
        <f>IFERROR(VLOOKUP('VZOR VYPLNĚNÍ'!$E412,'Číselník nástrojů'!$A$2:$D$569,4,0),"")</f>
        <v/>
      </c>
      <c r="G412" s="90"/>
      <c r="H412" s="240"/>
      <c r="I412" s="256"/>
      <c r="J412" s="242"/>
      <c r="K412" s="242"/>
      <c r="L412" s="243"/>
      <c r="M412" s="250"/>
      <c r="N412" s="251"/>
      <c r="O412" s="252"/>
      <c r="P412" s="253"/>
      <c r="Q412" s="254"/>
      <c r="R412" s="255"/>
      <c r="S412" s="92" t="str">
        <f>IFERROR(('VZOR VYPLNĚNÍ'!$O412+'VZOR VYPLNĚNÍ'!$R412)/'VZOR VYPLNĚNÍ'!$I412,"")</f>
        <v/>
      </c>
      <c r="T412" s="93" t="str">
        <f>IF(J412+L412=0,"",ROUND((M412+'VZOR VYPLNĚNÍ'!$P412)/(L412+J412)/12,0))</f>
        <v/>
      </c>
      <c r="U412" s="94" t="str">
        <f>IF(K412=0,"",ROUND(('VZOR VYPLNĚNÍ'!$N412+'VZOR VYPLNĚNÍ'!$Q412)/'VZOR VYPLNĚNÍ'!$K412,0))</f>
        <v/>
      </c>
      <c r="V412" s="85"/>
    </row>
    <row r="413" spans="1:22" s="114" customFormat="1" ht="27.75" customHeight="1">
      <c r="A413" s="236"/>
      <c r="B413" s="237"/>
      <c r="C413" s="238"/>
      <c r="D413" s="70" t="str">
        <f>IFERROR(VLOOKUP(C413,NM06!$A$2:$B$176,2,0),"")</f>
        <v/>
      </c>
      <c r="E413" s="239"/>
      <c r="F413" s="70" t="str">
        <f>IFERROR(VLOOKUP('VZOR VYPLNĚNÍ'!$E413,'Číselník nástrojů'!$A$2:$D$569,4,0),"")</f>
        <v/>
      </c>
      <c r="G413" s="90"/>
      <c r="H413" s="240"/>
      <c r="I413" s="256"/>
      <c r="J413" s="242"/>
      <c r="K413" s="242"/>
      <c r="L413" s="243"/>
      <c r="M413" s="250"/>
      <c r="N413" s="251"/>
      <c r="O413" s="252"/>
      <c r="P413" s="253"/>
      <c r="Q413" s="254"/>
      <c r="R413" s="255"/>
      <c r="S413" s="92" t="str">
        <f>IFERROR(('VZOR VYPLNĚNÍ'!$O413+'VZOR VYPLNĚNÍ'!$R413)/'VZOR VYPLNĚNÍ'!$I413,"")</f>
        <v/>
      </c>
      <c r="T413" s="93" t="str">
        <f>IF(J413+L413=0,"",ROUND((M413+'VZOR VYPLNĚNÍ'!$P413)/(L413+J413)/12,0))</f>
        <v/>
      </c>
      <c r="U413" s="94" t="str">
        <f>IF(K413=0,"",ROUND(('VZOR VYPLNĚNÍ'!$N413+'VZOR VYPLNĚNÍ'!$Q413)/'VZOR VYPLNĚNÍ'!$K413,0))</f>
        <v/>
      </c>
      <c r="V413" s="85"/>
    </row>
    <row r="414" spans="1:22" s="114" customFormat="1" ht="27.75" customHeight="1">
      <c r="A414" s="236"/>
      <c r="B414" s="237"/>
      <c r="C414" s="238"/>
      <c r="D414" s="70" t="str">
        <f>IFERROR(VLOOKUP(C414,NM06!$A$2:$B$176,2,0),"")</f>
        <v/>
      </c>
      <c r="E414" s="239"/>
      <c r="F414" s="70" t="str">
        <f>IFERROR(VLOOKUP('VZOR VYPLNĚNÍ'!$E414,'Číselník nástrojů'!$A$2:$D$569,4,0),"")</f>
        <v/>
      </c>
      <c r="G414" s="90"/>
      <c r="H414" s="240"/>
      <c r="I414" s="256"/>
      <c r="J414" s="242"/>
      <c r="K414" s="242"/>
      <c r="L414" s="243"/>
      <c r="M414" s="250"/>
      <c r="N414" s="251"/>
      <c r="O414" s="252"/>
      <c r="P414" s="253"/>
      <c r="Q414" s="254"/>
      <c r="R414" s="255"/>
      <c r="S414" s="92" t="str">
        <f>IFERROR(('VZOR VYPLNĚNÍ'!$O414+'VZOR VYPLNĚNÍ'!$R414)/'VZOR VYPLNĚNÍ'!$I414,"")</f>
        <v/>
      </c>
      <c r="T414" s="93" t="str">
        <f>IF(J414+L414=0,"",ROUND((M414+'VZOR VYPLNĚNÍ'!$P414)/(L414+J414)/12,0))</f>
        <v/>
      </c>
      <c r="U414" s="94" t="str">
        <f>IF(K414=0,"",ROUND(('VZOR VYPLNĚNÍ'!$N414+'VZOR VYPLNĚNÍ'!$Q414)/'VZOR VYPLNĚNÍ'!$K414,0))</f>
        <v/>
      </c>
      <c r="V414" s="85"/>
    </row>
    <row r="415" spans="1:22" s="114" customFormat="1" ht="27.75" customHeight="1">
      <c r="A415" s="236"/>
      <c r="B415" s="237"/>
      <c r="C415" s="238"/>
      <c r="D415" s="70" t="str">
        <f>IFERROR(VLOOKUP(C415,NM06!$A$2:$B$176,2,0),"")</f>
        <v/>
      </c>
      <c r="E415" s="239"/>
      <c r="F415" s="70" t="str">
        <f>IFERROR(VLOOKUP('VZOR VYPLNĚNÍ'!$E415,'Číselník nástrojů'!$A$2:$D$569,4,0),"")</f>
        <v/>
      </c>
      <c r="G415" s="90"/>
      <c r="H415" s="240"/>
      <c r="I415" s="256"/>
      <c r="J415" s="242"/>
      <c r="K415" s="242"/>
      <c r="L415" s="243"/>
      <c r="M415" s="250"/>
      <c r="N415" s="251"/>
      <c r="O415" s="252"/>
      <c r="P415" s="253"/>
      <c r="Q415" s="254"/>
      <c r="R415" s="255"/>
      <c r="S415" s="92" t="str">
        <f>IFERROR(('VZOR VYPLNĚNÍ'!$O415+'VZOR VYPLNĚNÍ'!$R415)/'VZOR VYPLNĚNÍ'!$I415,"")</f>
        <v/>
      </c>
      <c r="T415" s="93" t="str">
        <f>IF(J415+L415=0,"",ROUND((M415+'VZOR VYPLNĚNÍ'!$P415)/(L415+J415)/12,0))</f>
        <v/>
      </c>
      <c r="U415" s="94" t="str">
        <f>IF(K415=0,"",ROUND(('VZOR VYPLNĚNÍ'!$N415+'VZOR VYPLNĚNÍ'!$Q415)/'VZOR VYPLNĚNÍ'!$K415,0))</f>
        <v/>
      </c>
      <c r="V415" s="85"/>
    </row>
    <row r="416" spans="1:22" s="114" customFormat="1" ht="27.75" customHeight="1">
      <c r="A416" s="236"/>
      <c r="B416" s="237"/>
      <c r="C416" s="238"/>
      <c r="D416" s="70" t="str">
        <f>IFERROR(VLOOKUP(C416,NM06!$A$2:$B$176,2,0),"")</f>
        <v/>
      </c>
      <c r="E416" s="239"/>
      <c r="F416" s="70" t="str">
        <f>IFERROR(VLOOKUP('VZOR VYPLNĚNÍ'!$E416,'Číselník nástrojů'!$A$2:$D$569,4,0),"")</f>
        <v/>
      </c>
      <c r="G416" s="90"/>
      <c r="H416" s="240"/>
      <c r="I416" s="256"/>
      <c r="J416" s="242"/>
      <c r="K416" s="242"/>
      <c r="L416" s="243"/>
      <c r="M416" s="250"/>
      <c r="N416" s="251"/>
      <c r="O416" s="252"/>
      <c r="P416" s="253"/>
      <c r="Q416" s="254"/>
      <c r="R416" s="255"/>
      <c r="S416" s="92" t="str">
        <f>IFERROR(('VZOR VYPLNĚNÍ'!$O416+'VZOR VYPLNĚNÍ'!$R416)/'VZOR VYPLNĚNÍ'!$I416,"")</f>
        <v/>
      </c>
      <c r="T416" s="93" t="str">
        <f>IF(J416+L416=0,"",ROUND((M416+'VZOR VYPLNĚNÍ'!$P416)/(L416+J416)/12,0))</f>
        <v/>
      </c>
      <c r="U416" s="94" t="str">
        <f>IF(K416=0,"",ROUND(('VZOR VYPLNĚNÍ'!$N416+'VZOR VYPLNĚNÍ'!$Q416)/'VZOR VYPLNĚNÍ'!$K416,0))</f>
        <v/>
      </c>
      <c r="V416" s="85"/>
    </row>
    <row r="417" spans="1:22" s="114" customFormat="1" ht="27.75" customHeight="1">
      <c r="A417" s="236"/>
      <c r="B417" s="237"/>
      <c r="C417" s="238"/>
      <c r="D417" s="70" t="str">
        <f>IFERROR(VLOOKUP(C417,NM06!$A$2:$B$176,2,0),"")</f>
        <v/>
      </c>
      <c r="E417" s="239"/>
      <c r="F417" s="70" t="str">
        <f>IFERROR(VLOOKUP('VZOR VYPLNĚNÍ'!$E417,'Číselník nástrojů'!$A$2:$D$569,4,0),"")</f>
        <v/>
      </c>
      <c r="G417" s="90"/>
      <c r="H417" s="240"/>
      <c r="I417" s="256"/>
      <c r="J417" s="242"/>
      <c r="K417" s="242"/>
      <c r="L417" s="243"/>
      <c r="M417" s="250"/>
      <c r="N417" s="251"/>
      <c r="O417" s="252"/>
      <c r="P417" s="253"/>
      <c r="Q417" s="254"/>
      <c r="R417" s="255"/>
      <c r="S417" s="92" t="str">
        <f>IFERROR(('VZOR VYPLNĚNÍ'!$O417+'VZOR VYPLNĚNÍ'!$R417)/'VZOR VYPLNĚNÍ'!$I417,"")</f>
        <v/>
      </c>
      <c r="T417" s="93" t="str">
        <f>IF(J417+L417=0,"",ROUND((M417+'VZOR VYPLNĚNÍ'!$P417)/(L417+J417)/12,0))</f>
        <v/>
      </c>
      <c r="U417" s="94" t="str">
        <f>IF(K417=0,"",ROUND(('VZOR VYPLNĚNÍ'!$N417+'VZOR VYPLNĚNÍ'!$Q417)/'VZOR VYPLNĚNÍ'!$K417,0))</f>
        <v/>
      </c>
      <c r="V417" s="85"/>
    </row>
    <row r="418" spans="1:22" s="114" customFormat="1" ht="27.75" customHeight="1">
      <c r="A418" s="236"/>
      <c r="B418" s="237"/>
      <c r="C418" s="238"/>
      <c r="D418" s="70" t="str">
        <f>IFERROR(VLOOKUP(C418,NM06!$A$2:$B$176,2,0),"")</f>
        <v/>
      </c>
      <c r="E418" s="239"/>
      <c r="F418" s="70" t="str">
        <f>IFERROR(VLOOKUP('VZOR VYPLNĚNÍ'!$E418,'Číselník nástrojů'!$A$2:$D$569,4,0),"")</f>
        <v/>
      </c>
      <c r="G418" s="90"/>
      <c r="H418" s="240"/>
      <c r="I418" s="256"/>
      <c r="J418" s="242"/>
      <c r="K418" s="242"/>
      <c r="L418" s="243"/>
      <c r="M418" s="250"/>
      <c r="N418" s="251"/>
      <c r="O418" s="252"/>
      <c r="P418" s="253"/>
      <c r="Q418" s="254"/>
      <c r="R418" s="255"/>
      <c r="S418" s="92" t="str">
        <f>IFERROR(('VZOR VYPLNĚNÍ'!$O418+'VZOR VYPLNĚNÍ'!$R418)/'VZOR VYPLNĚNÍ'!$I418,"")</f>
        <v/>
      </c>
      <c r="T418" s="93" t="str">
        <f>IF(J418+L418=0,"",ROUND((M418+'VZOR VYPLNĚNÍ'!$P418)/(L418+J418)/12,0))</f>
        <v/>
      </c>
      <c r="U418" s="94" t="str">
        <f>IF(K418=0,"",ROUND(('VZOR VYPLNĚNÍ'!$N418+'VZOR VYPLNĚNÍ'!$Q418)/'VZOR VYPLNĚNÍ'!$K418,0))</f>
        <v/>
      </c>
      <c r="V418" s="85"/>
    </row>
    <row r="419" spans="1:22" s="114" customFormat="1" ht="27.75" customHeight="1">
      <c r="A419" s="236"/>
      <c r="B419" s="237"/>
      <c r="C419" s="238"/>
      <c r="D419" s="70" t="str">
        <f>IFERROR(VLOOKUP(C419,NM06!$A$2:$B$176,2,0),"")</f>
        <v/>
      </c>
      <c r="E419" s="239"/>
      <c r="F419" s="70" t="str">
        <f>IFERROR(VLOOKUP('VZOR VYPLNĚNÍ'!$E419,'Číselník nástrojů'!$A$2:$D$569,4,0),"")</f>
        <v/>
      </c>
      <c r="G419" s="90"/>
      <c r="H419" s="240"/>
      <c r="I419" s="256"/>
      <c r="J419" s="242"/>
      <c r="K419" s="242"/>
      <c r="L419" s="243"/>
      <c r="M419" s="250"/>
      <c r="N419" s="251"/>
      <c r="O419" s="252"/>
      <c r="P419" s="253"/>
      <c r="Q419" s="254"/>
      <c r="R419" s="255"/>
      <c r="S419" s="92" t="str">
        <f>IFERROR(('VZOR VYPLNĚNÍ'!$O419+'VZOR VYPLNĚNÍ'!$R419)/'VZOR VYPLNĚNÍ'!$I419,"")</f>
        <v/>
      </c>
      <c r="T419" s="93" t="str">
        <f>IF(J419+L419=0,"",ROUND((M419+'VZOR VYPLNĚNÍ'!$P419)/(L419+J419)/12,0))</f>
        <v/>
      </c>
      <c r="U419" s="94" t="str">
        <f>IF(K419=0,"",ROUND(('VZOR VYPLNĚNÍ'!$N419+'VZOR VYPLNĚNÍ'!$Q419)/'VZOR VYPLNĚNÍ'!$K419,0))</f>
        <v/>
      </c>
      <c r="V419" s="85"/>
    </row>
    <row r="420" spans="1:22" s="114" customFormat="1" ht="27.75" customHeight="1">
      <c r="A420" s="236"/>
      <c r="B420" s="237"/>
      <c r="C420" s="238"/>
      <c r="D420" s="70" t="str">
        <f>IFERROR(VLOOKUP(C420,NM06!$A$2:$B$176,2,0),"")</f>
        <v/>
      </c>
      <c r="E420" s="239"/>
      <c r="F420" s="70" t="str">
        <f>IFERROR(VLOOKUP('VZOR VYPLNĚNÍ'!$E420,'Číselník nástrojů'!$A$2:$D$569,4,0),"")</f>
        <v/>
      </c>
      <c r="G420" s="90"/>
      <c r="H420" s="240"/>
      <c r="I420" s="256"/>
      <c r="J420" s="242"/>
      <c r="K420" s="242"/>
      <c r="L420" s="243"/>
      <c r="M420" s="250"/>
      <c r="N420" s="251"/>
      <c r="O420" s="252"/>
      <c r="P420" s="253"/>
      <c r="Q420" s="254"/>
      <c r="R420" s="255"/>
      <c r="S420" s="92" t="str">
        <f>IFERROR(('VZOR VYPLNĚNÍ'!$O420+'VZOR VYPLNĚNÍ'!$R420)/'VZOR VYPLNĚNÍ'!$I420,"")</f>
        <v/>
      </c>
      <c r="T420" s="93" t="str">
        <f>IF(J420+L420=0,"",ROUND((M420+'VZOR VYPLNĚNÍ'!$P420)/(L420+J420)/12,0))</f>
        <v/>
      </c>
      <c r="U420" s="94" t="str">
        <f>IF(K420=0,"",ROUND(('VZOR VYPLNĚNÍ'!$N420+'VZOR VYPLNĚNÍ'!$Q420)/'VZOR VYPLNĚNÍ'!$K420,0))</f>
        <v/>
      </c>
      <c r="V420" s="85"/>
    </row>
    <row r="421" spans="1:22" s="114" customFormat="1" ht="27.75" customHeight="1">
      <c r="A421" s="236"/>
      <c r="B421" s="237"/>
      <c r="C421" s="238"/>
      <c r="D421" s="70" t="str">
        <f>IFERROR(VLOOKUP(C421,NM06!$A$2:$B$176,2,0),"")</f>
        <v/>
      </c>
      <c r="E421" s="239"/>
      <c r="F421" s="70" t="str">
        <f>IFERROR(VLOOKUP('VZOR VYPLNĚNÍ'!$E421,'Číselník nástrojů'!$A$2:$D$569,4,0),"")</f>
        <v/>
      </c>
      <c r="G421" s="90"/>
      <c r="H421" s="240"/>
      <c r="I421" s="256"/>
      <c r="J421" s="242"/>
      <c r="K421" s="242"/>
      <c r="L421" s="243"/>
      <c r="M421" s="250"/>
      <c r="N421" s="251"/>
      <c r="O421" s="252"/>
      <c r="P421" s="253"/>
      <c r="Q421" s="254"/>
      <c r="R421" s="255"/>
      <c r="S421" s="92" t="str">
        <f>IFERROR(('VZOR VYPLNĚNÍ'!$O421+'VZOR VYPLNĚNÍ'!$R421)/'VZOR VYPLNĚNÍ'!$I421,"")</f>
        <v/>
      </c>
      <c r="T421" s="93" t="str">
        <f>IF(J421+L421=0,"",ROUND((M421+'VZOR VYPLNĚNÍ'!$P421)/(L421+J421)/12,0))</f>
        <v/>
      </c>
      <c r="U421" s="94" t="str">
        <f>IF(K421=0,"",ROUND(('VZOR VYPLNĚNÍ'!$N421+'VZOR VYPLNĚNÍ'!$Q421)/'VZOR VYPLNĚNÍ'!$K421,0))</f>
        <v/>
      </c>
      <c r="V421" s="85"/>
    </row>
    <row r="422" spans="1:22" s="114" customFormat="1" ht="27.75" customHeight="1">
      <c r="A422" s="236"/>
      <c r="B422" s="237"/>
      <c r="C422" s="238"/>
      <c r="D422" s="70" t="str">
        <f>IFERROR(VLOOKUP(C422,NM06!$A$2:$B$176,2,0),"")</f>
        <v/>
      </c>
      <c r="E422" s="239"/>
      <c r="F422" s="70" t="str">
        <f>IFERROR(VLOOKUP('VZOR VYPLNĚNÍ'!$E422,'Číselník nástrojů'!$A$2:$D$569,4,0),"")</f>
        <v/>
      </c>
      <c r="G422" s="90"/>
      <c r="H422" s="240"/>
      <c r="I422" s="256"/>
      <c r="J422" s="242"/>
      <c r="K422" s="242"/>
      <c r="L422" s="243"/>
      <c r="M422" s="250"/>
      <c r="N422" s="251"/>
      <c r="O422" s="252"/>
      <c r="P422" s="253"/>
      <c r="Q422" s="254"/>
      <c r="R422" s="255"/>
      <c r="S422" s="92" t="str">
        <f>IFERROR(('VZOR VYPLNĚNÍ'!$O422+'VZOR VYPLNĚNÍ'!$R422)/'VZOR VYPLNĚNÍ'!$I422,"")</f>
        <v/>
      </c>
      <c r="T422" s="93" t="str">
        <f>IF(J422+L422=0,"",ROUND((M422+'VZOR VYPLNĚNÍ'!$P422)/(L422+J422)/12,0))</f>
        <v/>
      </c>
      <c r="U422" s="94" t="str">
        <f>IF(K422=0,"",ROUND(('VZOR VYPLNĚNÍ'!$N422+'VZOR VYPLNĚNÍ'!$Q422)/'VZOR VYPLNĚNÍ'!$K422,0))</f>
        <v/>
      </c>
      <c r="V422" s="85"/>
    </row>
    <row r="423" spans="1:22" s="114" customFormat="1" ht="27.75" customHeight="1">
      <c r="A423" s="236"/>
      <c r="B423" s="237"/>
      <c r="C423" s="238"/>
      <c r="D423" s="70" t="str">
        <f>IFERROR(VLOOKUP(C423,NM06!$A$2:$B$176,2,0),"")</f>
        <v/>
      </c>
      <c r="E423" s="239"/>
      <c r="F423" s="70" t="str">
        <f>IFERROR(VLOOKUP('VZOR VYPLNĚNÍ'!$E423,'Číselník nástrojů'!$A$2:$D$569,4,0),"")</f>
        <v/>
      </c>
      <c r="G423" s="90"/>
      <c r="H423" s="240"/>
      <c r="I423" s="256"/>
      <c r="J423" s="242"/>
      <c r="K423" s="242"/>
      <c r="L423" s="243"/>
      <c r="M423" s="250"/>
      <c r="N423" s="251"/>
      <c r="O423" s="252"/>
      <c r="P423" s="253"/>
      <c r="Q423" s="254"/>
      <c r="R423" s="255"/>
      <c r="S423" s="92" t="str">
        <f>IFERROR(('VZOR VYPLNĚNÍ'!$O423+'VZOR VYPLNĚNÍ'!$R423)/'VZOR VYPLNĚNÍ'!$I423,"")</f>
        <v/>
      </c>
      <c r="T423" s="93" t="str">
        <f>IF(J423+L423=0,"",ROUND((M423+'VZOR VYPLNĚNÍ'!$P423)/(L423+J423)/12,0))</f>
        <v/>
      </c>
      <c r="U423" s="94" t="str">
        <f>IF(K423=0,"",ROUND(('VZOR VYPLNĚNÍ'!$N423+'VZOR VYPLNĚNÍ'!$Q423)/'VZOR VYPLNĚNÍ'!$K423,0))</f>
        <v/>
      </c>
      <c r="V423" s="85"/>
    </row>
    <row r="424" spans="1:22" s="114" customFormat="1" ht="27.75" customHeight="1">
      <c r="A424" s="236"/>
      <c r="B424" s="237"/>
      <c r="C424" s="238"/>
      <c r="D424" s="70" t="str">
        <f>IFERROR(VLOOKUP(C424,NM06!$A$2:$B$176,2,0),"")</f>
        <v/>
      </c>
      <c r="E424" s="239"/>
      <c r="F424" s="70" t="str">
        <f>IFERROR(VLOOKUP('VZOR VYPLNĚNÍ'!$E424,'Číselník nástrojů'!$A$2:$D$569,4,0),"")</f>
        <v/>
      </c>
      <c r="G424" s="90"/>
      <c r="H424" s="240"/>
      <c r="I424" s="256"/>
      <c r="J424" s="242"/>
      <c r="K424" s="242"/>
      <c r="L424" s="243"/>
      <c r="M424" s="250"/>
      <c r="N424" s="251"/>
      <c r="O424" s="252"/>
      <c r="P424" s="253"/>
      <c r="Q424" s="254"/>
      <c r="R424" s="255"/>
      <c r="S424" s="92" t="str">
        <f>IFERROR(('VZOR VYPLNĚNÍ'!$O424+'VZOR VYPLNĚNÍ'!$R424)/'VZOR VYPLNĚNÍ'!$I424,"")</f>
        <v/>
      </c>
      <c r="T424" s="93" t="str">
        <f>IF(J424+L424=0,"",ROUND((M424+'VZOR VYPLNĚNÍ'!$P424)/(L424+J424)/12,0))</f>
        <v/>
      </c>
      <c r="U424" s="94" t="str">
        <f>IF(K424=0,"",ROUND(('VZOR VYPLNĚNÍ'!$N424+'VZOR VYPLNĚNÍ'!$Q424)/'VZOR VYPLNĚNÍ'!$K424,0))</f>
        <v/>
      </c>
      <c r="V424" s="85"/>
    </row>
    <row r="425" spans="1:22" s="114" customFormat="1" ht="27.75" customHeight="1">
      <c r="A425" s="236"/>
      <c r="B425" s="237"/>
      <c r="C425" s="238"/>
      <c r="D425" s="70" t="str">
        <f>IFERROR(VLOOKUP(C425,NM06!$A$2:$B$176,2,0),"")</f>
        <v/>
      </c>
      <c r="E425" s="239"/>
      <c r="F425" s="70" t="str">
        <f>IFERROR(VLOOKUP('VZOR VYPLNĚNÍ'!$E425,'Číselník nástrojů'!$A$2:$D$569,4,0),"")</f>
        <v/>
      </c>
      <c r="G425" s="90"/>
      <c r="H425" s="240"/>
      <c r="I425" s="256"/>
      <c r="J425" s="242"/>
      <c r="K425" s="242"/>
      <c r="L425" s="243"/>
      <c r="M425" s="250"/>
      <c r="N425" s="251"/>
      <c r="O425" s="252"/>
      <c r="P425" s="253"/>
      <c r="Q425" s="254"/>
      <c r="R425" s="255"/>
      <c r="S425" s="92" t="str">
        <f>IFERROR(('VZOR VYPLNĚNÍ'!$O425+'VZOR VYPLNĚNÍ'!$R425)/'VZOR VYPLNĚNÍ'!$I425,"")</f>
        <v/>
      </c>
      <c r="T425" s="93" t="str">
        <f>IF(J425+L425=0,"",ROUND((M425+'VZOR VYPLNĚNÍ'!$P425)/(L425+J425)/12,0))</f>
        <v/>
      </c>
      <c r="U425" s="94" t="str">
        <f>IF(K425=0,"",ROUND(('VZOR VYPLNĚNÍ'!$N425+'VZOR VYPLNĚNÍ'!$Q425)/'VZOR VYPLNĚNÍ'!$K425,0))</f>
        <v/>
      </c>
      <c r="V425" s="85"/>
    </row>
    <row r="426" spans="1:22" s="114" customFormat="1" ht="27.75" customHeight="1">
      <c r="A426" s="236"/>
      <c r="B426" s="237"/>
      <c r="C426" s="238"/>
      <c r="D426" s="70" t="str">
        <f>IFERROR(VLOOKUP(C426,NM06!$A$2:$B$176,2,0),"")</f>
        <v/>
      </c>
      <c r="E426" s="239"/>
      <c r="F426" s="70" t="str">
        <f>IFERROR(VLOOKUP('VZOR VYPLNĚNÍ'!$E426,'Číselník nástrojů'!$A$2:$D$569,4,0),"")</f>
        <v/>
      </c>
      <c r="G426" s="90"/>
      <c r="H426" s="240"/>
      <c r="I426" s="256"/>
      <c r="J426" s="242"/>
      <c r="K426" s="242"/>
      <c r="L426" s="243"/>
      <c r="M426" s="250"/>
      <c r="N426" s="251"/>
      <c r="O426" s="252"/>
      <c r="P426" s="253"/>
      <c r="Q426" s="254"/>
      <c r="R426" s="255"/>
      <c r="S426" s="92" t="str">
        <f>IFERROR(('VZOR VYPLNĚNÍ'!$O426+'VZOR VYPLNĚNÍ'!$R426)/'VZOR VYPLNĚNÍ'!$I426,"")</f>
        <v/>
      </c>
      <c r="T426" s="93" t="str">
        <f>IF(J426+L426=0,"",ROUND((M426+'VZOR VYPLNĚNÍ'!$P426)/(L426+J426)/12,0))</f>
        <v/>
      </c>
      <c r="U426" s="94" t="str">
        <f>IF(K426=0,"",ROUND(('VZOR VYPLNĚNÍ'!$N426+'VZOR VYPLNĚNÍ'!$Q426)/'VZOR VYPLNĚNÍ'!$K426,0))</f>
        <v/>
      </c>
      <c r="V426" s="85"/>
    </row>
    <row r="427" spans="1:22" s="114" customFormat="1" ht="27.75" customHeight="1">
      <c r="A427" s="236"/>
      <c r="B427" s="237"/>
      <c r="C427" s="238"/>
      <c r="D427" s="70" t="str">
        <f>IFERROR(VLOOKUP(C427,NM06!$A$2:$B$176,2,0),"")</f>
        <v/>
      </c>
      <c r="E427" s="239"/>
      <c r="F427" s="70" t="str">
        <f>IFERROR(VLOOKUP('VZOR VYPLNĚNÍ'!$E427,'Číselník nástrojů'!$A$2:$D$569,4,0),"")</f>
        <v/>
      </c>
      <c r="G427" s="90"/>
      <c r="H427" s="240"/>
      <c r="I427" s="256"/>
      <c r="J427" s="242"/>
      <c r="K427" s="242"/>
      <c r="L427" s="243"/>
      <c r="M427" s="250"/>
      <c r="N427" s="251"/>
      <c r="O427" s="252"/>
      <c r="P427" s="253"/>
      <c r="Q427" s="254"/>
      <c r="R427" s="255"/>
      <c r="S427" s="92" t="str">
        <f>IFERROR(('VZOR VYPLNĚNÍ'!$O427+'VZOR VYPLNĚNÍ'!$R427)/'VZOR VYPLNĚNÍ'!$I427,"")</f>
        <v/>
      </c>
      <c r="T427" s="93" t="str">
        <f>IF(J427+L427=0,"",ROUND((M427+'VZOR VYPLNĚNÍ'!$P427)/(L427+J427)/12,0))</f>
        <v/>
      </c>
      <c r="U427" s="94" t="str">
        <f>IF(K427=0,"",ROUND(('VZOR VYPLNĚNÍ'!$N427+'VZOR VYPLNĚNÍ'!$Q427)/'VZOR VYPLNĚNÍ'!$K427,0))</f>
        <v/>
      </c>
      <c r="V427" s="85"/>
    </row>
    <row r="428" spans="1:22" s="114" customFormat="1" ht="27.75" customHeight="1">
      <c r="A428" s="236"/>
      <c r="B428" s="237"/>
      <c r="C428" s="238"/>
      <c r="D428" s="70" t="str">
        <f>IFERROR(VLOOKUP(C428,NM06!$A$2:$B$176,2,0),"")</f>
        <v/>
      </c>
      <c r="E428" s="239"/>
      <c r="F428" s="70" t="str">
        <f>IFERROR(VLOOKUP('VZOR VYPLNĚNÍ'!$E428,'Číselník nástrojů'!$A$2:$D$569,4,0),"")</f>
        <v/>
      </c>
      <c r="G428" s="90"/>
      <c r="H428" s="240"/>
      <c r="I428" s="256"/>
      <c r="J428" s="242"/>
      <c r="K428" s="242"/>
      <c r="L428" s="243"/>
      <c r="M428" s="250"/>
      <c r="N428" s="251"/>
      <c r="O428" s="252"/>
      <c r="P428" s="253"/>
      <c r="Q428" s="254"/>
      <c r="R428" s="255"/>
      <c r="S428" s="92" t="str">
        <f>IFERROR(('VZOR VYPLNĚNÍ'!$O428+'VZOR VYPLNĚNÍ'!$R428)/'VZOR VYPLNĚNÍ'!$I428,"")</f>
        <v/>
      </c>
      <c r="T428" s="93" t="str">
        <f>IF(J428+L428=0,"",ROUND((M428+'VZOR VYPLNĚNÍ'!$P428)/(L428+J428)/12,0))</f>
        <v/>
      </c>
      <c r="U428" s="94" t="str">
        <f>IF(K428=0,"",ROUND(('VZOR VYPLNĚNÍ'!$N428+'VZOR VYPLNĚNÍ'!$Q428)/'VZOR VYPLNĚNÍ'!$K428,0))</f>
        <v/>
      </c>
      <c r="V428" s="85"/>
    </row>
    <row r="429" spans="1:22" s="114" customFormat="1" ht="27.75" customHeight="1">
      <c r="A429" s="236"/>
      <c r="B429" s="237"/>
      <c r="C429" s="238"/>
      <c r="D429" s="70" t="str">
        <f>IFERROR(VLOOKUP(C429,NM06!$A$2:$B$176,2,0),"")</f>
        <v/>
      </c>
      <c r="E429" s="239"/>
      <c r="F429" s="70" t="str">
        <f>IFERROR(VLOOKUP('VZOR VYPLNĚNÍ'!$E429,'Číselník nástrojů'!$A$2:$D$569,4,0),"")</f>
        <v/>
      </c>
      <c r="G429" s="90"/>
      <c r="H429" s="240"/>
      <c r="I429" s="256"/>
      <c r="J429" s="242"/>
      <c r="K429" s="242"/>
      <c r="L429" s="243"/>
      <c r="M429" s="250"/>
      <c r="N429" s="251"/>
      <c r="O429" s="252"/>
      <c r="P429" s="253"/>
      <c r="Q429" s="254"/>
      <c r="R429" s="255"/>
      <c r="S429" s="92" t="str">
        <f>IFERROR(('VZOR VYPLNĚNÍ'!$O429+'VZOR VYPLNĚNÍ'!$R429)/'VZOR VYPLNĚNÍ'!$I429,"")</f>
        <v/>
      </c>
      <c r="T429" s="93" t="str">
        <f>IF(J429+L429=0,"",ROUND((M429+'VZOR VYPLNĚNÍ'!$P429)/(L429+J429)/12,0))</f>
        <v/>
      </c>
      <c r="U429" s="94" t="str">
        <f>IF(K429=0,"",ROUND(('VZOR VYPLNĚNÍ'!$N429+'VZOR VYPLNĚNÍ'!$Q429)/'VZOR VYPLNĚNÍ'!$K429,0))</f>
        <v/>
      </c>
      <c r="V429" s="85"/>
    </row>
    <row r="430" spans="1:22" s="114" customFormat="1" ht="27.75" customHeight="1">
      <c r="A430" s="236"/>
      <c r="B430" s="237"/>
      <c r="C430" s="238"/>
      <c r="D430" s="70" t="str">
        <f>IFERROR(VLOOKUP(C430,NM06!$A$2:$B$176,2,0),"")</f>
        <v/>
      </c>
      <c r="E430" s="239"/>
      <c r="F430" s="70" t="str">
        <f>IFERROR(VLOOKUP('VZOR VYPLNĚNÍ'!$E430,'Číselník nástrojů'!$A$2:$D$569,4,0),"")</f>
        <v/>
      </c>
      <c r="G430" s="90"/>
      <c r="H430" s="240"/>
      <c r="I430" s="256"/>
      <c r="J430" s="242"/>
      <c r="K430" s="242"/>
      <c r="L430" s="243"/>
      <c r="M430" s="250"/>
      <c r="N430" s="251"/>
      <c r="O430" s="252"/>
      <c r="P430" s="253"/>
      <c r="Q430" s="254"/>
      <c r="R430" s="255"/>
      <c r="S430" s="92" t="str">
        <f>IFERROR(('VZOR VYPLNĚNÍ'!$O430+'VZOR VYPLNĚNÍ'!$R430)/'VZOR VYPLNĚNÍ'!$I430,"")</f>
        <v/>
      </c>
      <c r="T430" s="93" t="str">
        <f>IF(J430+L430=0,"",ROUND((M430+'VZOR VYPLNĚNÍ'!$P430)/(L430+J430)/12,0))</f>
        <v/>
      </c>
      <c r="U430" s="94" t="str">
        <f>IF(K430=0,"",ROUND(('VZOR VYPLNĚNÍ'!$N430+'VZOR VYPLNĚNÍ'!$Q430)/'VZOR VYPLNĚNÍ'!$K430,0))</f>
        <v/>
      </c>
      <c r="V430" s="85"/>
    </row>
    <row r="431" spans="1:22" s="114" customFormat="1" ht="27.75" customHeight="1">
      <c r="A431" s="236"/>
      <c r="B431" s="237"/>
      <c r="C431" s="238"/>
      <c r="D431" s="70" t="str">
        <f>IFERROR(VLOOKUP(C431,NM06!$A$2:$B$176,2,0),"")</f>
        <v/>
      </c>
      <c r="E431" s="239"/>
      <c r="F431" s="70" t="str">
        <f>IFERROR(VLOOKUP('VZOR VYPLNĚNÍ'!$E431,'Číselník nástrojů'!$A$2:$D$569,4,0),"")</f>
        <v/>
      </c>
      <c r="G431" s="90"/>
      <c r="H431" s="240"/>
      <c r="I431" s="256"/>
      <c r="J431" s="242"/>
      <c r="K431" s="242"/>
      <c r="L431" s="243"/>
      <c r="M431" s="250"/>
      <c r="N431" s="251"/>
      <c r="O431" s="252"/>
      <c r="P431" s="253"/>
      <c r="Q431" s="254"/>
      <c r="R431" s="255"/>
      <c r="S431" s="92" t="str">
        <f>IFERROR(('VZOR VYPLNĚNÍ'!$O431+'VZOR VYPLNĚNÍ'!$R431)/'VZOR VYPLNĚNÍ'!$I431,"")</f>
        <v/>
      </c>
      <c r="T431" s="93" t="str">
        <f>IF(J431+L431=0,"",ROUND((M431+'VZOR VYPLNĚNÍ'!$P431)/(L431+J431)/12,0))</f>
        <v/>
      </c>
      <c r="U431" s="94" t="str">
        <f>IF(K431=0,"",ROUND(('VZOR VYPLNĚNÍ'!$N431+'VZOR VYPLNĚNÍ'!$Q431)/'VZOR VYPLNĚNÍ'!$K431,0))</f>
        <v/>
      </c>
      <c r="V431" s="85"/>
    </row>
    <row r="432" spans="1:22" s="114" customFormat="1" ht="27.75" customHeight="1">
      <c r="A432" s="236"/>
      <c r="B432" s="237"/>
      <c r="C432" s="238"/>
      <c r="D432" s="70" t="str">
        <f>IFERROR(VLOOKUP(C432,NM06!$A$2:$B$176,2,0),"")</f>
        <v/>
      </c>
      <c r="E432" s="239"/>
      <c r="F432" s="70" t="str">
        <f>IFERROR(VLOOKUP('VZOR VYPLNĚNÍ'!$E432,'Číselník nástrojů'!$A$2:$D$569,4,0),"")</f>
        <v/>
      </c>
      <c r="G432" s="90"/>
      <c r="H432" s="240"/>
      <c r="I432" s="256"/>
      <c r="J432" s="242"/>
      <c r="K432" s="242"/>
      <c r="L432" s="243"/>
      <c r="M432" s="250"/>
      <c r="N432" s="251"/>
      <c r="O432" s="252"/>
      <c r="P432" s="253"/>
      <c r="Q432" s="254"/>
      <c r="R432" s="255"/>
      <c r="S432" s="92" t="str">
        <f>IFERROR(('VZOR VYPLNĚNÍ'!$O432+'VZOR VYPLNĚNÍ'!$R432)/'VZOR VYPLNĚNÍ'!$I432,"")</f>
        <v/>
      </c>
      <c r="T432" s="93" t="str">
        <f>IF(J432+L432=0,"",ROUND((M432+'VZOR VYPLNĚNÍ'!$P432)/(L432+J432)/12,0))</f>
        <v/>
      </c>
      <c r="U432" s="94" t="str">
        <f>IF(K432=0,"",ROUND(('VZOR VYPLNĚNÍ'!$N432+'VZOR VYPLNĚNÍ'!$Q432)/'VZOR VYPLNĚNÍ'!$K432,0))</f>
        <v/>
      </c>
      <c r="V432" s="85"/>
    </row>
    <row r="433" spans="1:22" s="114" customFormat="1" ht="27.75" customHeight="1">
      <c r="A433" s="236"/>
      <c r="B433" s="237"/>
      <c r="C433" s="238"/>
      <c r="D433" s="70" t="str">
        <f>IFERROR(VLOOKUP(C433,NM06!$A$2:$B$176,2,0),"")</f>
        <v/>
      </c>
      <c r="E433" s="239"/>
      <c r="F433" s="70" t="str">
        <f>IFERROR(VLOOKUP('VZOR VYPLNĚNÍ'!$E433,'Číselník nástrojů'!$A$2:$D$569,4,0),"")</f>
        <v/>
      </c>
      <c r="G433" s="90"/>
      <c r="H433" s="240"/>
      <c r="I433" s="256"/>
      <c r="J433" s="242"/>
      <c r="K433" s="242"/>
      <c r="L433" s="243"/>
      <c r="M433" s="250"/>
      <c r="N433" s="251"/>
      <c r="O433" s="252"/>
      <c r="P433" s="253"/>
      <c r="Q433" s="254"/>
      <c r="R433" s="255"/>
      <c r="S433" s="92" t="str">
        <f>IFERROR(('VZOR VYPLNĚNÍ'!$O433+'VZOR VYPLNĚNÍ'!$R433)/'VZOR VYPLNĚNÍ'!$I433,"")</f>
        <v/>
      </c>
      <c r="T433" s="93" t="str">
        <f>IF(J433+L433=0,"",ROUND((M433+'VZOR VYPLNĚNÍ'!$P433)/(L433+J433)/12,0))</f>
        <v/>
      </c>
      <c r="U433" s="94" t="str">
        <f>IF(K433=0,"",ROUND(('VZOR VYPLNĚNÍ'!$N433+'VZOR VYPLNĚNÍ'!$Q433)/'VZOR VYPLNĚNÍ'!$K433,0))</f>
        <v/>
      </c>
      <c r="V433" s="85"/>
    </row>
    <row r="434" spans="1:22" s="114" customFormat="1" ht="27.75" customHeight="1">
      <c r="A434" s="236"/>
      <c r="B434" s="237"/>
      <c r="C434" s="238"/>
      <c r="D434" s="70" t="str">
        <f>IFERROR(VLOOKUP(C434,NM06!$A$2:$B$176,2,0),"")</f>
        <v/>
      </c>
      <c r="E434" s="239"/>
      <c r="F434" s="70" t="str">
        <f>IFERROR(VLOOKUP('VZOR VYPLNĚNÍ'!$E434,'Číselník nástrojů'!$A$2:$D$569,4,0),"")</f>
        <v/>
      </c>
      <c r="G434" s="90"/>
      <c r="H434" s="240"/>
      <c r="I434" s="256"/>
      <c r="J434" s="242"/>
      <c r="K434" s="242"/>
      <c r="L434" s="243"/>
      <c r="M434" s="250"/>
      <c r="N434" s="251"/>
      <c r="O434" s="252"/>
      <c r="P434" s="253"/>
      <c r="Q434" s="254"/>
      <c r="R434" s="255"/>
      <c r="S434" s="92" t="str">
        <f>IFERROR(('VZOR VYPLNĚNÍ'!$O434+'VZOR VYPLNĚNÍ'!$R434)/'VZOR VYPLNĚNÍ'!$I434,"")</f>
        <v/>
      </c>
      <c r="T434" s="93" t="str">
        <f>IF(J434+L434=0,"",ROUND((M434+'VZOR VYPLNĚNÍ'!$P434)/(L434+J434)/12,0))</f>
        <v/>
      </c>
      <c r="U434" s="94" t="str">
        <f>IF(K434=0,"",ROUND(('VZOR VYPLNĚNÍ'!$N434+'VZOR VYPLNĚNÍ'!$Q434)/'VZOR VYPLNĚNÍ'!$K434,0))</f>
        <v/>
      </c>
      <c r="V434" s="85"/>
    </row>
    <row r="435" spans="1:22" s="114" customFormat="1" ht="27.75" customHeight="1">
      <c r="A435" s="236"/>
      <c r="B435" s="237"/>
      <c r="C435" s="238"/>
      <c r="D435" s="70" t="str">
        <f>IFERROR(VLOOKUP(C435,NM06!$A$2:$B$176,2,0),"")</f>
        <v/>
      </c>
      <c r="E435" s="239"/>
      <c r="F435" s="70" t="str">
        <f>IFERROR(VLOOKUP('VZOR VYPLNĚNÍ'!$E435,'Číselník nástrojů'!$A$2:$D$569,4,0),"")</f>
        <v/>
      </c>
      <c r="G435" s="90"/>
      <c r="H435" s="240"/>
      <c r="I435" s="256"/>
      <c r="J435" s="242"/>
      <c r="K435" s="242"/>
      <c r="L435" s="243"/>
      <c r="M435" s="250"/>
      <c r="N435" s="251"/>
      <c r="O435" s="252"/>
      <c r="P435" s="253"/>
      <c r="Q435" s="254"/>
      <c r="R435" s="255"/>
      <c r="S435" s="92" t="str">
        <f>IFERROR(('VZOR VYPLNĚNÍ'!$O435+'VZOR VYPLNĚNÍ'!$R435)/'VZOR VYPLNĚNÍ'!$I435,"")</f>
        <v/>
      </c>
      <c r="T435" s="93" t="str">
        <f>IF(J435+L435=0,"",ROUND((M435+'VZOR VYPLNĚNÍ'!$P435)/(L435+J435)/12,0))</f>
        <v/>
      </c>
      <c r="U435" s="94" t="str">
        <f>IF(K435=0,"",ROUND(('VZOR VYPLNĚNÍ'!$N435+'VZOR VYPLNĚNÍ'!$Q435)/'VZOR VYPLNĚNÍ'!$K435,0))</f>
        <v/>
      </c>
      <c r="V435" s="85"/>
    </row>
    <row r="436" spans="1:22" s="114" customFormat="1" ht="27.75" customHeight="1">
      <c r="A436" s="236"/>
      <c r="B436" s="237"/>
      <c r="C436" s="238"/>
      <c r="D436" s="70" t="str">
        <f>IFERROR(VLOOKUP(C436,NM06!$A$2:$B$176,2,0),"")</f>
        <v/>
      </c>
      <c r="E436" s="239"/>
      <c r="F436" s="70" t="str">
        <f>IFERROR(VLOOKUP('VZOR VYPLNĚNÍ'!$E436,'Číselník nástrojů'!$A$2:$D$569,4,0),"")</f>
        <v/>
      </c>
      <c r="G436" s="90"/>
      <c r="H436" s="240"/>
      <c r="I436" s="256"/>
      <c r="J436" s="242"/>
      <c r="K436" s="242"/>
      <c r="L436" s="243"/>
      <c r="M436" s="250"/>
      <c r="N436" s="251"/>
      <c r="O436" s="252"/>
      <c r="P436" s="253"/>
      <c r="Q436" s="254"/>
      <c r="R436" s="255"/>
      <c r="S436" s="92" t="str">
        <f>IFERROR(('VZOR VYPLNĚNÍ'!$O436+'VZOR VYPLNĚNÍ'!$R436)/'VZOR VYPLNĚNÍ'!$I436,"")</f>
        <v/>
      </c>
      <c r="T436" s="93" t="str">
        <f>IF(J436+L436=0,"",ROUND((M436+'VZOR VYPLNĚNÍ'!$P436)/(L436+J436)/12,0))</f>
        <v/>
      </c>
      <c r="U436" s="94" t="str">
        <f>IF(K436=0,"",ROUND(('VZOR VYPLNĚNÍ'!$N436+'VZOR VYPLNĚNÍ'!$Q436)/'VZOR VYPLNĚNÍ'!$K436,0))</f>
        <v/>
      </c>
      <c r="V436" s="85"/>
    </row>
    <row r="437" spans="1:22" s="114" customFormat="1" ht="27.75" customHeight="1">
      <c r="A437" s="236"/>
      <c r="B437" s="237"/>
      <c r="C437" s="238"/>
      <c r="D437" s="70" t="str">
        <f>IFERROR(VLOOKUP(C437,NM06!$A$2:$B$176,2,0),"")</f>
        <v/>
      </c>
      <c r="E437" s="239"/>
      <c r="F437" s="70" t="str">
        <f>IFERROR(VLOOKUP('VZOR VYPLNĚNÍ'!$E437,'Číselník nástrojů'!$A$2:$D$569,4,0),"")</f>
        <v/>
      </c>
      <c r="G437" s="90"/>
      <c r="H437" s="240"/>
      <c r="I437" s="256"/>
      <c r="J437" s="242"/>
      <c r="K437" s="242"/>
      <c r="L437" s="243"/>
      <c r="M437" s="250"/>
      <c r="N437" s="251"/>
      <c r="O437" s="252"/>
      <c r="P437" s="253"/>
      <c r="Q437" s="254"/>
      <c r="R437" s="255"/>
      <c r="S437" s="92" t="str">
        <f>IFERROR(('VZOR VYPLNĚNÍ'!$O437+'VZOR VYPLNĚNÍ'!$R437)/'VZOR VYPLNĚNÍ'!$I437,"")</f>
        <v/>
      </c>
      <c r="T437" s="93" t="str">
        <f>IF(J437+L437=0,"",ROUND((M437+'VZOR VYPLNĚNÍ'!$P437)/(L437+J437)/12,0))</f>
        <v/>
      </c>
      <c r="U437" s="94" t="str">
        <f>IF(K437=0,"",ROUND(('VZOR VYPLNĚNÍ'!$N437+'VZOR VYPLNĚNÍ'!$Q437)/'VZOR VYPLNĚNÍ'!$K437,0))</f>
        <v/>
      </c>
      <c r="V437" s="85"/>
    </row>
    <row r="438" spans="1:22" s="114" customFormat="1" ht="27.75" customHeight="1">
      <c r="A438" s="236"/>
      <c r="B438" s="237"/>
      <c r="C438" s="238"/>
      <c r="D438" s="70" t="str">
        <f>IFERROR(VLOOKUP(C438,NM06!$A$2:$B$176,2,0),"")</f>
        <v/>
      </c>
      <c r="E438" s="239"/>
      <c r="F438" s="70" t="str">
        <f>IFERROR(VLOOKUP('VZOR VYPLNĚNÍ'!$E438,'Číselník nástrojů'!$A$2:$D$569,4,0),"")</f>
        <v/>
      </c>
      <c r="G438" s="90"/>
      <c r="H438" s="240"/>
      <c r="I438" s="256"/>
      <c r="J438" s="242"/>
      <c r="K438" s="242"/>
      <c r="L438" s="243"/>
      <c r="M438" s="250"/>
      <c r="N438" s="251"/>
      <c r="O438" s="252"/>
      <c r="P438" s="253"/>
      <c r="Q438" s="254"/>
      <c r="R438" s="255"/>
      <c r="S438" s="92" t="str">
        <f>IFERROR(('VZOR VYPLNĚNÍ'!$O438+'VZOR VYPLNĚNÍ'!$R438)/'VZOR VYPLNĚNÍ'!$I438,"")</f>
        <v/>
      </c>
      <c r="T438" s="93" t="str">
        <f>IF(J438+L438=0,"",ROUND((M438+'VZOR VYPLNĚNÍ'!$P438)/(L438+J438)/12,0))</f>
        <v/>
      </c>
      <c r="U438" s="94" t="str">
        <f>IF(K438=0,"",ROUND(('VZOR VYPLNĚNÍ'!$N438+'VZOR VYPLNĚNÍ'!$Q438)/'VZOR VYPLNĚNÍ'!$K438,0))</f>
        <v/>
      </c>
      <c r="V438" s="85"/>
    </row>
    <row r="439" spans="1:22" s="114" customFormat="1" ht="27.75" customHeight="1">
      <c r="A439" s="236"/>
      <c r="B439" s="237"/>
      <c r="C439" s="238"/>
      <c r="D439" s="70" t="str">
        <f>IFERROR(VLOOKUP(C439,NM06!$A$2:$B$176,2,0),"")</f>
        <v/>
      </c>
      <c r="E439" s="239"/>
      <c r="F439" s="70" t="str">
        <f>IFERROR(VLOOKUP('VZOR VYPLNĚNÍ'!$E439,'Číselník nástrojů'!$A$2:$D$569,4,0),"")</f>
        <v/>
      </c>
      <c r="G439" s="90"/>
      <c r="H439" s="240"/>
      <c r="I439" s="256"/>
      <c r="J439" s="242"/>
      <c r="K439" s="242"/>
      <c r="L439" s="243"/>
      <c r="M439" s="250"/>
      <c r="N439" s="251"/>
      <c r="O439" s="252"/>
      <c r="P439" s="253"/>
      <c r="Q439" s="254"/>
      <c r="R439" s="255"/>
      <c r="S439" s="92" t="str">
        <f>IFERROR(('VZOR VYPLNĚNÍ'!$O439+'VZOR VYPLNĚNÍ'!$R439)/'VZOR VYPLNĚNÍ'!$I439,"")</f>
        <v/>
      </c>
      <c r="T439" s="93" t="str">
        <f>IF(J439+L439=0,"",ROUND((M439+'VZOR VYPLNĚNÍ'!$P439)/(L439+J439)/12,0))</f>
        <v/>
      </c>
      <c r="U439" s="94" t="str">
        <f>IF(K439=0,"",ROUND(('VZOR VYPLNĚNÍ'!$N439+'VZOR VYPLNĚNÍ'!$Q439)/'VZOR VYPLNĚNÍ'!$K439,0))</f>
        <v/>
      </c>
      <c r="V439" s="85"/>
    </row>
    <row r="440" spans="1:22" s="114" customFormat="1" ht="27.75" customHeight="1">
      <c r="A440" s="236"/>
      <c r="B440" s="237"/>
      <c r="C440" s="238"/>
      <c r="D440" s="70" t="str">
        <f>IFERROR(VLOOKUP(C440,NM06!$A$2:$B$176,2,0),"")</f>
        <v/>
      </c>
      <c r="E440" s="239"/>
      <c r="F440" s="70" t="str">
        <f>IFERROR(VLOOKUP('VZOR VYPLNĚNÍ'!$E440,'Číselník nástrojů'!$A$2:$D$569,4,0),"")</f>
        <v/>
      </c>
      <c r="G440" s="90"/>
      <c r="H440" s="240"/>
      <c r="I440" s="256"/>
      <c r="J440" s="242"/>
      <c r="K440" s="242"/>
      <c r="L440" s="243"/>
      <c r="M440" s="250"/>
      <c r="N440" s="251"/>
      <c r="O440" s="252"/>
      <c r="P440" s="253"/>
      <c r="Q440" s="254"/>
      <c r="R440" s="255"/>
      <c r="S440" s="92" t="str">
        <f>IFERROR(('VZOR VYPLNĚNÍ'!$O440+'VZOR VYPLNĚNÍ'!$R440)/'VZOR VYPLNĚNÍ'!$I440,"")</f>
        <v/>
      </c>
      <c r="T440" s="93" t="str">
        <f>IF(J440+L440=0,"",ROUND((M440+'VZOR VYPLNĚNÍ'!$P440)/(L440+J440)/12,0))</f>
        <v/>
      </c>
      <c r="U440" s="94" t="str">
        <f>IF(K440=0,"",ROUND(('VZOR VYPLNĚNÍ'!$N440+'VZOR VYPLNĚNÍ'!$Q440)/'VZOR VYPLNĚNÍ'!$K440,0))</f>
        <v/>
      </c>
      <c r="V440" s="85"/>
    </row>
    <row r="441" spans="1:22" s="114" customFormat="1" ht="27.75" customHeight="1">
      <c r="A441" s="236"/>
      <c r="B441" s="237"/>
      <c r="C441" s="238"/>
      <c r="D441" s="70" t="str">
        <f>IFERROR(VLOOKUP(C441,NM06!$A$2:$B$176,2,0),"")</f>
        <v/>
      </c>
      <c r="E441" s="239"/>
      <c r="F441" s="70" t="str">
        <f>IFERROR(VLOOKUP('VZOR VYPLNĚNÍ'!$E441,'Číselník nástrojů'!$A$2:$D$569,4,0),"")</f>
        <v/>
      </c>
      <c r="G441" s="90"/>
      <c r="H441" s="240"/>
      <c r="I441" s="256"/>
      <c r="J441" s="242"/>
      <c r="K441" s="242"/>
      <c r="L441" s="243"/>
      <c r="M441" s="250"/>
      <c r="N441" s="251"/>
      <c r="O441" s="252"/>
      <c r="P441" s="253"/>
      <c r="Q441" s="254"/>
      <c r="R441" s="255"/>
      <c r="S441" s="92" t="str">
        <f>IFERROR(('VZOR VYPLNĚNÍ'!$O441+'VZOR VYPLNĚNÍ'!$R441)/'VZOR VYPLNĚNÍ'!$I441,"")</f>
        <v/>
      </c>
      <c r="T441" s="93" t="str">
        <f>IF(J441+L441=0,"",ROUND((M441+'VZOR VYPLNĚNÍ'!$P441)/(L441+J441)/12,0))</f>
        <v/>
      </c>
      <c r="U441" s="94" t="str">
        <f>IF(K441=0,"",ROUND(('VZOR VYPLNĚNÍ'!$N441+'VZOR VYPLNĚNÍ'!$Q441)/'VZOR VYPLNĚNÍ'!$K441,0))</f>
        <v/>
      </c>
      <c r="V441" s="85"/>
    </row>
    <row r="442" spans="1:22" s="114" customFormat="1" ht="27.75" customHeight="1">
      <c r="A442" s="236"/>
      <c r="B442" s="237"/>
      <c r="C442" s="238"/>
      <c r="D442" s="70" t="str">
        <f>IFERROR(VLOOKUP(C442,NM06!$A$2:$B$176,2,0),"")</f>
        <v/>
      </c>
      <c r="E442" s="239"/>
      <c r="F442" s="70" t="str">
        <f>IFERROR(VLOOKUP('VZOR VYPLNĚNÍ'!$E442,'Číselník nástrojů'!$A$2:$D$569,4,0),"")</f>
        <v/>
      </c>
      <c r="G442" s="90"/>
      <c r="H442" s="240"/>
      <c r="I442" s="256"/>
      <c r="J442" s="242"/>
      <c r="K442" s="242"/>
      <c r="L442" s="243"/>
      <c r="M442" s="250"/>
      <c r="N442" s="251"/>
      <c r="O442" s="252"/>
      <c r="P442" s="253"/>
      <c r="Q442" s="254"/>
      <c r="R442" s="255"/>
      <c r="S442" s="92" t="str">
        <f>IFERROR(('VZOR VYPLNĚNÍ'!$O442+'VZOR VYPLNĚNÍ'!$R442)/'VZOR VYPLNĚNÍ'!$I442,"")</f>
        <v/>
      </c>
      <c r="T442" s="93" t="str">
        <f>IF(J442+L442=0,"",ROUND((M442+'VZOR VYPLNĚNÍ'!$P442)/(L442+J442)/12,0))</f>
        <v/>
      </c>
      <c r="U442" s="94" t="str">
        <f>IF(K442=0,"",ROUND(('VZOR VYPLNĚNÍ'!$N442+'VZOR VYPLNĚNÍ'!$Q442)/'VZOR VYPLNĚNÍ'!$K442,0))</f>
        <v/>
      </c>
      <c r="V442" s="85"/>
    </row>
    <row r="443" spans="1:22" s="114" customFormat="1" ht="27.75" customHeight="1">
      <c r="A443" s="236"/>
      <c r="B443" s="237"/>
      <c r="C443" s="238"/>
      <c r="D443" s="70" t="str">
        <f>IFERROR(VLOOKUP(C443,NM06!$A$2:$B$176,2,0),"")</f>
        <v/>
      </c>
      <c r="E443" s="239"/>
      <c r="F443" s="70" t="str">
        <f>IFERROR(VLOOKUP('VZOR VYPLNĚNÍ'!$E443,'Číselník nástrojů'!$A$2:$D$569,4,0),"")</f>
        <v/>
      </c>
      <c r="G443" s="90"/>
      <c r="H443" s="240"/>
      <c r="I443" s="256"/>
      <c r="J443" s="242"/>
      <c r="K443" s="242"/>
      <c r="L443" s="243"/>
      <c r="M443" s="250"/>
      <c r="N443" s="251"/>
      <c r="O443" s="252"/>
      <c r="P443" s="253"/>
      <c r="Q443" s="254"/>
      <c r="R443" s="255"/>
      <c r="S443" s="92" t="str">
        <f>IFERROR(('VZOR VYPLNĚNÍ'!$O443+'VZOR VYPLNĚNÍ'!$R443)/'VZOR VYPLNĚNÍ'!$I443,"")</f>
        <v/>
      </c>
      <c r="T443" s="93" t="str">
        <f>IF(J443+L443=0,"",ROUND((M443+'VZOR VYPLNĚNÍ'!$P443)/(L443+J443)/12,0))</f>
        <v/>
      </c>
      <c r="U443" s="94" t="str">
        <f>IF(K443=0,"",ROUND(('VZOR VYPLNĚNÍ'!$N443+'VZOR VYPLNĚNÍ'!$Q443)/'VZOR VYPLNĚNÍ'!$K443,0))</f>
        <v/>
      </c>
      <c r="V443" s="85"/>
    </row>
    <row r="444" spans="1:22" s="114" customFormat="1" ht="27.75" customHeight="1">
      <c r="A444" s="236"/>
      <c r="B444" s="237"/>
      <c r="C444" s="238"/>
      <c r="D444" s="70" t="str">
        <f>IFERROR(VLOOKUP(C444,NM06!$A$2:$B$176,2,0),"")</f>
        <v/>
      </c>
      <c r="E444" s="239"/>
      <c r="F444" s="70" t="str">
        <f>IFERROR(VLOOKUP('VZOR VYPLNĚNÍ'!$E444,'Číselník nástrojů'!$A$2:$D$569,4,0),"")</f>
        <v/>
      </c>
      <c r="G444" s="90"/>
      <c r="H444" s="240"/>
      <c r="I444" s="256"/>
      <c r="J444" s="242"/>
      <c r="K444" s="242"/>
      <c r="L444" s="243"/>
      <c r="M444" s="250"/>
      <c r="N444" s="251"/>
      <c r="O444" s="252"/>
      <c r="P444" s="253"/>
      <c r="Q444" s="254"/>
      <c r="R444" s="255"/>
      <c r="S444" s="92" t="str">
        <f>IFERROR(('VZOR VYPLNĚNÍ'!$O444+'VZOR VYPLNĚNÍ'!$R444)/'VZOR VYPLNĚNÍ'!$I444,"")</f>
        <v/>
      </c>
      <c r="T444" s="93" t="str">
        <f>IF(J444+L444=0,"",ROUND((M444+'VZOR VYPLNĚNÍ'!$P444)/(L444+J444)/12,0))</f>
        <v/>
      </c>
      <c r="U444" s="94" t="str">
        <f>IF(K444=0,"",ROUND(('VZOR VYPLNĚNÍ'!$N444+'VZOR VYPLNĚNÍ'!$Q444)/'VZOR VYPLNĚNÍ'!$K444,0))</f>
        <v/>
      </c>
      <c r="V444" s="85"/>
    </row>
    <row r="445" spans="1:22" s="114" customFormat="1" ht="27.75" customHeight="1">
      <c r="A445" s="236"/>
      <c r="B445" s="237"/>
      <c r="C445" s="238"/>
      <c r="D445" s="70" t="str">
        <f>IFERROR(VLOOKUP(C445,NM06!$A$2:$B$176,2,0),"")</f>
        <v/>
      </c>
      <c r="E445" s="239"/>
      <c r="F445" s="70" t="str">
        <f>IFERROR(VLOOKUP('VZOR VYPLNĚNÍ'!$E445,'Číselník nástrojů'!$A$2:$D$569,4,0),"")</f>
        <v/>
      </c>
      <c r="G445" s="90"/>
      <c r="H445" s="240"/>
      <c r="I445" s="256"/>
      <c r="J445" s="242"/>
      <c r="K445" s="242"/>
      <c r="L445" s="243"/>
      <c r="M445" s="250"/>
      <c r="N445" s="251"/>
      <c r="O445" s="252"/>
      <c r="P445" s="253"/>
      <c r="Q445" s="254"/>
      <c r="R445" s="255"/>
      <c r="S445" s="92" t="str">
        <f>IFERROR(('VZOR VYPLNĚNÍ'!$O445+'VZOR VYPLNĚNÍ'!$R445)/'VZOR VYPLNĚNÍ'!$I445,"")</f>
        <v/>
      </c>
      <c r="T445" s="93" t="str">
        <f>IF(J445+L445=0,"",ROUND((M445+'VZOR VYPLNĚNÍ'!$P445)/(L445+J445)/12,0))</f>
        <v/>
      </c>
      <c r="U445" s="94" t="str">
        <f>IF(K445=0,"",ROUND(('VZOR VYPLNĚNÍ'!$N445+'VZOR VYPLNĚNÍ'!$Q445)/'VZOR VYPLNĚNÍ'!$K445,0))</f>
        <v/>
      </c>
      <c r="V445" s="85"/>
    </row>
    <row r="446" spans="1:22" s="114" customFormat="1" ht="27.75" customHeight="1">
      <c r="A446" s="236"/>
      <c r="B446" s="237"/>
      <c r="C446" s="238"/>
      <c r="D446" s="70" t="str">
        <f>IFERROR(VLOOKUP(C446,NM06!$A$2:$B$176,2,0),"")</f>
        <v/>
      </c>
      <c r="E446" s="239"/>
      <c r="F446" s="70" t="str">
        <f>IFERROR(VLOOKUP('VZOR VYPLNĚNÍ'!$E446,'Číselník nástrojů'!$A$2:$D$569,4,0),"")</f>
        <v/>
      </c>
      <c r="G446" s="90"/>
      <c r="H446" s="240"/>
      <c r="I446" s="256"/>
      <c r="J446" s="242"/>
      <c r="K446" s="242"/>
      <c r="L446" s="243"/>
      <c r="M446" s="250"/>
      <c r="N446" s="251"/>
      <c r="O446" s="252"/>
      <c r="P446" s="253"/>
      <c r="Q446" s="254"/>
      <c r="R446" s="255"/>
      <c r="S446" s="92" t="str">
        <f>IFERROR(('VZOR VYPLNĚNÍ'!$O446+'VZOR VYPLNĚNÍ'!$R446)/'VZOR VYPLNĚNÍ'!$I446,"")</f>
        <v/>
      </c>
      <c r="T446" s="93" t="str">
        <f>IF(J446+L446=0,"",ROUND((M446+'VZOR VYPLNĚNÍ'!$P446)/(L446+J446)/12,0))</f>
        <v/>
      </c>
      <c r="U446" s="94" t="str">
        <f>IF(K446=0,"",ROUND(('VZOR VYPLNĚNÍ'!$N446+'VZOR VYPLNĚNÍ'!$Q446)/'VZOR VYPLNĚNÍ'!$K446,0))</f>
        <v/>
      </c>
      <c r="V446" s="85"/>
    </row>
    <row r="447" spans="1:22" s="114" customFormat="1" ht="27.75" customHeight="1">
      <c r="A447" s="236"/>
      <c r="B447" s="237"/>
      <c r="C447" s="238"/>
      <c r="D447" s="70" t="str">
        <f>IFERROR(VLOOKUP(C447,NM06!$A$2:$B$176,2,0),"")</f>
        <v/>
      </c>
      <c r="E447" s="239"/>
      <c r="F447" s="70" t="str">
        <f>IFERROR(VLOOKUP('VZOR VYPLNĚNÍ'!$E447,'Číselník nástrojů'!$A$2:$D$569,4,0),"")</f>
        <v/>
      </c>
      <c r="G447" s="90"/>
      <c r="H447" s="240"/>
      <c r="I447" s="256"/>
      <c r="J447" s="242"/>
      <c r="K447" s="242"/>
      <c r="L447" s="243"/>
      <c r="M447" s="250"/>
      <c r="N447" s="251"/>
      <c r="O447" s="252"/>
      <c r="P447" s="253"/>
      <c r="Q447" s="254"/>
      <c r="R447" s="255"/>
      <c r="S447" s="92" t="str">
        <f>IFERROR(('VZOR VYPLNĚNÍ'!$O447+'VZOR VYPLNĚNÍ'!$R447)/'VZOR VYPLNĚNÍ'!$I447,"")</f>
        <v/>
      </c>
      <c r="T447" s="93" t="str">
        <f>IF(J447+L447=0,"",ROUND((M447+'VZOR VYPLNĚNÍ'!$P447)/(L447+J447)/12,0))</f>
        <v/>
      </c>
      <c r="U447" s="94" t="str">
        <f>IF(K447=0,"",ROUND(('VZOR VYPLNĚNÍ'!$N447+'VZOR VYPLNĚNÍ'!$Q447)/'VZOR VYPLNĚNÍ'!$K447,0))</f>
        <v/>
      </c>
      <c r="V447" s="85"/>
    </row>
    <row r="448" spans="1:22" s="114" customFormat="1" ht="27.75" customHeight="1">
      <c r="A448" s="236"/>
      <c r="B448" s="237"/>
      <c r="C448" s="238"/>
      <c r="D448" s="70" t="str">
        <f>IFERROR(VLOOKUP(C448,NM06!$A$2:$B$176,2,0),"")</f>
        <v/>
      </c>
      <c r="E448" s="239"/>
      <c r="F448" s="70" t="str">
        <f>IFERROR(VLOOKUP('VZOR VYPLNĚNÍ'!$E448,'Číselník nástrojů'!$A$2:$D$569,4,0),"")</f>
        <v/>
      </c>
      <c r="G448" s="90"/>
      <c r="H448" s="240"/>
      <c r="I448" s="256"/>
      <c r="J448" s="242"/>
      <c r="K448" s="242"/>
      <c r="L448" s="243"/>
      <c r="M448" s="250"/>
      <c r="N448" s="251"/>
      <c r="O448" s="252"/>
      <c r="P448" s="253"/>
      <c r="Q448" s="254"/>
      <c r="R448" s="255"/>
      <c r="S448" s="92" t="str">
        <f>IFERROR(('VZOR VYPLNĚNÍ'!$O448+'VZOR VYPLNĚNÍ'!$R448)/'VZOR VYPLNĚNÍ'!$I448,"")</f>
        <v/>
      </c>
      <c r="T448" s="93" t="str">
        <f>IF(J448+L448=0,"",ROUND((M448+'VZOR VYPLNĚNÍ'!$P448)/(L448+J448)/12,0))</f>
        <v/>
      </c>
      <c r="U448" s="94" t="str">
        <f>IF(K448=0,"",ROUND(('VZOR VYPLNĚNÍ'!$N448+'VZOR VYPLNĚNÍ'!$Q448)/'VZOR VYPLNĚNÍ'!$K448,0))</f>
        <v/>
      </c>
      <c r="V448" s="85"/>
    </row>
    <row r="449" spans="1:22" s="114" customFormat="1" ht="27.75" customHeight="1">
      <c r="A449" s="236"/>
      <c r="B449" s="237"/>
      <c r="C449" s="238"/>
      <c r="D449" s="70" t="str">
        <f>IFERROR(VLOOKUP(C449,NM06!$A$2:$B$176,2,0),"")</f>
        <v/>
      </c>
      <c r="E449" s="239"/>
      <c r="F449" s="70" t="str">
        <f>IFERROR(VLOOKUP('VZOR VYPLNĚNÍ'!$E449,'Číselník nástrojů'!$A$2:$D$569,4,0),"")</f>
        <v/>
      </c>
      <c r="G449" s="90"/>
      <c r="H449" s="240"/>
      <c r="I449" s="256"/>
      <c r="J449" s="242"/>
      <c r="K449" s="242"/>
      <c r="L449" s="243"/>
      <c r="M449" s="250"/>
      <c r="N449" s="251"/>
      <c r="O449" s="252"/>
      <c r="P449" s="253"/>
      <c r="Q449" s="254"/>
      <c r="R449" s="255"/>
      <c r="S449" s="92" t="str">
        <f>IFERROR(('VZOR VYPLNĚNÍ'!$O449+'VZOR VYPLNĚNÍ'!$R449)/'VZOR VYPLNĚNÍ'!$I449,"")</f>
        <v/>
      </c>
      <c r="T449" s="93" t="str">
        <f>IF(J449+L449=0,"",ROUND((M449+'VZOR VYPLNĚNÍ'!$P449)/(L449+J449)/12,0))</f>
        <v/>
      </c>
      <c r="U449" s="94" t="str">
        <f>IF(K449=0,"",ROUND(('VZOR VYPLNĚNÍ'!$N449+'VZOR VYPLNĚNÍ'!$Q449)/'VZOR VYPLNĚNÍ'!$K449,0))</f>
        <v/>
      </c>
      <c r="V449" s="85"/>
    </row>
    <row r="450" spans="1:22" s="114" customFormat="1" ht="27.75" customHeight="1">
      <c r="A450" s="236"/>
      <c r="B450" s="237"/>
      <c r="C450" s="238"/>
      <c r="D450" s="70" t="str">
        <f>IFERROR(VLOOKUP(C450,NM06!$A$2:$B$176,2,0),"")</f>
        <v/>
      </c>
      <c r="E450" s="239"/>
      <c r="F450" s="70" t="str">
        <f>IFERROR(VLOOKUP('VZOR VYPLNĚNÍ'!$E450,'Číselník nástrojů'!$A$2:$D$569,4,0),"")</f>
        <v/>
      </c>
      <c r="G450" s="90"/>
      <c r="H450" s="240"/>
      <c r="I450" s="256"/>
      <c r="J450" s="242"/>
      <c r="K450" s="242"/>
      <c r="L450" s="243"/>
      <c r="M450" s="250"/>
      <c r="N450" s="251"/>
      <c r="O450" s="252"/>
      <c r="P450" s="253"/>
      <c r="Q450" s="254"/>
      <c r="R450" s="255"/>
      <c r="S450" s="92" t="str">
        <f>IFERROR(('VZOR VYPLNĚNÍ'!$O450+'VZOR VYPLNĚNÍ'!$R450)/'VZOR VYPLNĚNÍ'!$I450,"")</f>
        <v/>
      </c>
      <c r="T450" s="93" t="str">
        <f>IF(J450+L450=0,"",ROUND((M450+'VZOR VYPLNĚNÍ'!$P450)/(L450+J450)/12,0))</f>
        <v/>
      </c>
      <c r="U450" s="94" t="str">
        <f>IF(K450=0,"",ROUND(('VZOR VYPLNĚNÍ'!$N450+'VZOR VYPLNĚNÍ'!$Q450)/'VZOR VYPLNĚNÍ'!$K450,0))</f>
        <v/>
      </c>
      <c r="V450" s="85"/>
    </row>
    <row r="451" spans="1:22" s="114" customFormat="1" ht="27.75" customHeight="1">
      <c r="A451" s="236"/>
      <c r="B451" s="237"/>
      <c r="C451" s="238"/>
      <c r="D451" s="70" t="str">
        <f>IFERROR(VLOOKUP(C451,NM06!$A$2:$B$176,2,0),"")</f>
        <v/>
      </c>
      <c r="E451" s="239"/>
      <c r="F451" s="70" t="str">
        <f>IFERROR(VLOOKUP('VZOR VYPLNĚNÍ'!$E451,'Číselník nástrojů'!$A$2:$D$569,4,0),"")</f>
        <v/>
      </c>
      <c r="G451" s="90"/>
      <c r="H451" s="240"/>
      <c r="I451" s="256"/>
      <c r="J451" s="242"/>
      <c r="K451" s="242"/>
      <c r="L451" s="243"/>
      <c r="M451" s="250"/>
      <c r="N451" s="251"/>
      <c r="O451" s="252"/>
      <c r="P451" s="253"/>
      <c r="Q451" s="254"/>
      <c r="R451" s="255"/>
      <c r="S451" s="92" t="str">
        <f>IFERROR(('VZOR VYPLNĚNÍ'!$O451+'VZOR VYPLNĚNÍ'!$R451)/'VZOR VYPLNĚNÍ'!$I451,"")</f>
        <v/>
      </c>
      <c r="T451" s="93" t="str">
        <f>IF(J451+L451=0,"",ROUND((M451+'VZOR VYPLNĚNÍ'!$P451)/(L451+J451)/12,0))</f>
        <v/>
      </c>
      <c r="U451" s="94" t="str">
        <f>IF(K451=0,"",ROUND(('VZOR VYPLNĚNÍ'!$N451+'VZOR VYPLNĚNÍ'!$Q451)/'VZOR VYPLNĚNÍ'!$K451,0))</f>
        <v/>
      </c>
      <c r="V451" s="85"/>
    </row>
    <row r="452" spans="1:22" s="114" customFormat="1" ht="27.75" customHeight="1">
      <c r="A452" s="236"/>
      <c r="B452" s="237"/>
      <c r="C452" s="238"/>
      <c r="D452" s="70" t="str">
        <f>IFERROR(VLOOKUP(C452,NM06!$A$2:$B$176,2,0),"")</f>
        <v/>
      </c>
      <c r="E452" s="239"/>
      <c r="F452" s="70" t="str">
        <f>IFERROR(VLOOKUP('VZOR VYPLNĚNÍ'!$E452,'Číselník nástrojů'!$A$2:$D$569,4,0),"")</f>
        <v/>
      </c>
      <c r="G452" s="90"/>
      <c r="H452" s="240"/>
      <c r="I452" s="256"/>
      <c r="J452" s="242"/>
      <c r="K452" s="242"/>
      <c r="L452" s="243"/>
      <c r="M452" s="250"/>
      <c r="N452" s="251"/>
      <c r="O452" s="252"/>
      <c r="P452" s="253"/>
      <c r="Q452" s="254"/>
      <c r="R452" s="255"/>
      <c r="S452" s="92" t="str">
        <f>IFERROR(('VZOR VYPLNĚNÍ'!$O452+'VZOR VYPLNĚNÍ'!$R452)/'VZOR VYPLNĚNÍ'!$I452,"")</f>
        <v/>
      </c>
      <c r="T452" s="93" t="str">
        <f>IF(J452+L452=0,"",ROUND((M452+'VZOR VYPLNĚNÍ'!$P452)/(L452+J452)/12,0))</f>
        <v/>
      </c>
      <c r="U452" s="94" t="str">
        <f>IF(K452=0,"",ROUND(('VZOR VYPLNĚNÍ'!$N452+'VZOR VYPLNĚNÍ'!$Q452)/'VZOR VYPLNĚNÍ'!$K452,0))</f>
        <v/>
      </c>
      <c r="V452" s="85"/>
    </row>
    <row r="453" spans="1:22" s="114" customFormat="1" ht="27.75" customHeight="1">
      <c r="A453" s="236"/>
      <c r="B453" s="237"/>
      <c r="C453" s="238"/>
      <c r="D453" s="70" t="str">
        <f>IFERROR(VLOOKUP(C453,NM06!$A$2:$B$176,2,0),"")</f>
        <v/>
      </c>
      <c r="E453" s="239"/>
      <c r="F453" s="70" t="str">
        <f>IFERROR(VLOOKUP('VZOR VYPLNĚNÍ'!$E453,'Číselník nástrojů'!$A$2:$D$569,4,0),"")</f>
        <v/>
      </c>
      <c r="G453" s="90"/>
      <c r="H453" s="240"/>
      <c r="I453" s="256"/>
      <c r="J453" s="242"/>
      <c r="K453" s="242"/>
      <c r="L453" s="243"/>
      <c r="M453" s="250"/>
      <c r="N453" s="251"/>
      <c r="O453" s="252"/>
      <c r="P453" s="253"/>
      <c r="Q453" s="254"/>
      <c r="R453" s="255"/>
      <c r="S453" s="92" t="str">
        <f>IFERROR(('VZOR VYPLNĚNÍ'!$O453+'VZOR VYPLNĚNÍ'!$R453)/'VZOR VYPLNĚNÍ'!$I453,"")</f>
        <v/>
      </c>
      <c r="T453" s="93" t="str">
        <f>IF(J453+L453=0,"",ROUND((M453+'VZOR VYPLNĚNÍ'!$P453)/(L453+J453)/12,0))</f>
        <v/>
      </c>
      <c r="U453" s="94" t="str">
        <f>IF(K453=0,"",ROUND(('VZOR VYPLNĚNÍ'!$N453+'VZOR VYPLNĚNÍ'!$Q453)/'VZOR VYPLNĚNÍ'!$K453,0))</f>
        <v/>
      </c>
      <c r="V453" s="85"/>
    </row>
    <row r="454" spans="1:22" s="114" customFormat="1" ht="27.75" customHeight="1">
      <c r="A454" s="236"/>
      <c r="B454" s="237"/>
      <c r="C454" s="238"/>
      <c r="D454" s="70" t="str">
        <f>IFERROR(VLOOKUP(C454,NM06!$A$2:$B$176,2,0),"")</f>
        <v/>
      </c>
      <c r="E454" s="239"/>
      <c r="F454" s="70" t="str">
        <f>IFERROR(VLOOKUP('VZOR VYPLNĚNÍ'!$E454,'Číselník nástrojů'!$A$2:$D$569,4,0),"")</f>
        <v/>
      </c>
      <c r="G454" s="90"/>
      <c r="H454" s="240"/>
      <c r="I454" s="256"/>
      <c r="J454" s="242"/>
      <c r="K454" s="242"/>
      <c r="L454" s="243"/>
      <c r="M454" s="250"/>
      <c r="N454" s="251"/>
      <c r="O454" s="252"/>
      <c r="P454" s="253"/>
      <c r="Q454" s="254"/>
      <c r="R454" s="255"/>
      <c r="S454" s="92" t="str">
        <f>IFERROR(('VZOR VYPLNĚNÍ'!$O454+'VZOR VYPLNĚNÍ'!$R454)/'VZOR VYPLNĚNÍ'!$I454,"")</f>
        <v/>
      </c>
      <c r="T454" s="93" t="str">
        <f>IF(J454+L454=0,"",ROUND((M454+'VZOR VYPLNĚNÍ'!$P454)/(L454+J454)/12,0))</f>
        <v/>
      </c>
      <c r="U454" s="94" t="str">
        <f>IF(K454=0,"",ROUND(('VZOR VYPLNĚNÍ'!$N454+'VZOR VYPLNĚNÍ'!$Q454)/'VZOR VYPLNĚNÍ'!$K454,0))</f>
        <v/>
      </c>
      <c r="V454" s="85"/>
    </row>
    <row r="455" spans="1:22" s="114" customFormat="1" ht="27.75" customHeight="1">
      <c r="A455" s="236"/>
      <c r="B455" s="237"/>
      <c r="C455" s="238"/>
      <c r="D455" s="70" t="str">
        <f>IFERROR(VLOOKUP(C455,NM06!$A$2:$B$176,2,0),"")</f>
        <v/>
      </c>
      <c r="E455" s="239"/>
      <c r="F455" s="70" t="str">
        <f>IFERROR(VLOOKUP('VZOR VYPLNĚNÍ'!$E455,'Číselník nástrojů'!$A$2:$D$569,4,0),"")</f>
        <v/>
      </c>
      <c r="G455" s="90"/>
      <c r="H455" s="240"/>
      <c r="I455" s="256"/>
      <c r="J455" s="242"/>
      <c r="K455" s="242"/>
      <c r="L455" s="243"/>
      <c r="M455" s="250"/>
      <c r="N455" s="251"/>
      <c r="O455" s="252"/>
      <c r="P455" s="253"/>
      <c r="Q455" s="254"/>
      <c r="R455" s="255"/>
      <c r="S455" s="92" t="str">
        <f>IFERROR(('VZOR VYPLNĚNÍ'!$O455+'VZOR VYPLNĚNÍ'!$R455)/'VZOR VYPLNĚNÍ'!$I455,"")</f>
        <v/>
      </c>
      <c r="T455" s="93" t="str">
        <f>IF(J455+L455=0,"",ROUND((M455+'VZOR VYPLNĚNÍ'!$P455)/(L455+J455)/12,0))</f>
        <v/>
      </c>
      <c r="U455" s="94" t="str">
        <f>IF(K455=0,"",ROUND(('VZOR VYPLNĚNÍ'!$N455+'VZOR VYPLNĚNÍ'!$Q455)/'VZOR VYPLNĚNÍ'!$K455,0))</f>
        <v/>
      </c>
      <c r="V455" s="85"/>
    </row>
    <row r="456" spans="1:22" s="114" customFormat="1" ht="27.75" customHeight="1">
      <c r="A456" s="236"/>
      <c r="B456" s="237"/>
      <c r="C456" s="238"/>
      <c r="D456" s="70" t="str">
        <f>IFERROR(VLOOKUP(C456,NM06!$A$2:$B$176,2,0),"")</f>
        <v/>
      </c>
      <c r="E456" s="239"/>
      <c r="F456" s="70" t="str">
        <f>IFERROR(VLOOKUP('VZOR VYPLNĚNÍ'!$E456,'Číselník nástrojů'!$A$2:$D$569,4,0),"")</f>
        <v/>
      </c>
      <c r="G456" s="90"/>
      <c r="H456" s="240"/>
      <c r="I456" s="256"/>
      <c r="J456" s="242"/>
      <c r="K456" s="242"/>
      <c r="L456" s="243"/>
      <c r="M456" s="250"/>
      <c r="N456" s="251"/>
      <c r="O456" s="252"/>
      <c r="P456" s="253"/>
      <c r="Q456" s="254"/>
      <c r="R456" s="255"/>
      <c r="S456" s="92" t="str">
        <f>IFERROR(('VZOR VYPLNĚNÍ'!$O456+'VZOR VYPLNĚNÍ'!$R456)/'VZOR VYPLNĚNÍ'!$I456,"")</f>
        <v/>
      </c>
      <c r="T456" s="93" t="str">
        <f>IF(J456+L456=0,"",ROUND((M456+'VZOR VYPLNĚNÍ'!$P456)/(L456+J456)/12,0))</f>
        <v/>
      </c>
      <c r="U456" s="94" t="str">
        <f>IF(K456=0,"",ROUND(('VZOR VYPLNĚNÍ'!$N456+'VZOR VYPLNĚNÍ'!$Q456)/'VZOR VYPLNĚNÍ'!$K456,0))</f>
        <v/>
      </c>
      <c r="V456" s="85"/>
    </row>
    <row r="457" spans="1:22" s="114" customFormat="1" ht="27.75" customHeight="1">
      <c r="A457" s="236"/>
      <c r="B457" s="237"/>
      <c r="C457" s="238"/>
      <c r="D457" s="70" t="str">
        <f>IFERROR(VLOOKUP(C457,NM06!$A$2:$B$176,2,0),"")</f>
        <v/>
      </c>
      <c r="E457" s="239"/>
      <c r="F457" s="70" t="str">
        <f>IFERROR(VLOOKUP('VZOR VYPLNĚNÍ'!$E457,'Číselník nástrojů'!$A$2:$D$569,4,0),"")</f>
        <v/>
      </c>
      <c r="G457" s="90"/>
      <c r="H457" s="240"/>
      <c r="I457" s="256"/>
      <c r="J457" s="242"/>
      <c r="K457" s="242"/>
      <c r="L457" s="243"/>
      <c r="M457" s="250"/>
      <c r="N457" s="251"/>
      <c r="O457" s="252"/>
      <c r="P457" s="253"/>
      <c r="Q457" s="254"/>
      <c r="R457" s="255"/>
      <c r="S457" s="92" t="str">
        <f>IFERROR(('VZOR VYPLNĚNÍ'!$O457+'VZOR VYPLNĚNÍ'!$R457)/'VZOR VYPLNĚNÍ'!$I457,"")</f>
        <v/>
      </c>
      <c r="T457" s="93" t="str">
        <f>IF(J457+L457=0,"",ROUND((M457+'VZOR VYPLNĚNÍ'!$P457)/(L457+J457)/12,0))</f>
        <v/>
      </c>
      <c r="U457" s="94" t="str">
        <f>IF(K457=0,"",ROUND(('VZOR VYPLNĚNÍ'!$N457+'VZOR VYPLNĚNÍ'!$Q457)/'VZOR VYPLNĚNÍ'!$K457,0))</f>
        <v/>
      </c>
      <c r="V457" s="85"/>
    </row>
    <row r="458" spans="1:22" s="114" customFormat="1" ht="27.75" customHeight="1">
      <c r="A458" s="236"/>
      <c r="B458" s="237"/>
      <c r="C458" s="238"/>
      <c r="D458" s="70" t="str">
        <f>IFERROR(VLOOKUP(C458,NM06!$A$2:$B$176,2,0),"")</f>
        <v/>
      </c>
      <c r="E458" s="239"/>
      <c r="F458" s="70" t="str">
        <f>IFERROR(VLOOKUP('VZOR VYPLNĚNÍ'!$E458,'Číselník nástrojů'!$A$2:$D$569,4,0),"")</f>
        <v/>
      </c>
      <c r="G458" s="90"/>
      <c r="H458" s="240"/>
      <c r="I458" s="256"/>
      <c r="J458" s="242"/>
      <c r="K458" s="242"/>
      <c r="L458" s="243"/>
      <c r="M458" s="250"/>
      <c r="N458" s="251"/>
      <c r="O458" s="252"/>
      <c r="P458" s="253"/>
      <c r="Q458" s="254"/>
      <c r="R458" s="255"/>
      <c r="S458" s="92" t="str">
        <f>IFERROR(('VZOR VYPLNĚNÍ'!$O458+'VZOR VYPLNĚNÍ'!$R458)/'VZOR VYPLNĚNÍ'!$I458,"")</f>
        <v/>
      </c>
      <c r="T458" s="93" t="str">
        <f>IF(J458+L458=0,"",ROUND((M458+'VZOR VYPLNĚNÍ'!$P458)/(L458+J458)/12,0))</f>
        <v/>
      </c>
      <c r="U458" s="94" t="str">
        <f>IF(K458=0,"",ROUND(('VZOR VYPLNĚNÍ'!$N458+'VZOR VYPLNĚNÍ'!$Q458)/'VZOR VYPLNĚNÍ'!$K458,0))</f>
        <v/>
      </c>
      <c r="V458" s="85"/>
    </row>
    <row r="459" spans="1:22" s="114" customFormat="1" ht="27.75" customHeight="1">
      <c r="A459" s="236"/>
      <c r="B459" s="237"/>
      <c r="C459" s="238"/>
      <c r="D459" s="70" t="str">
        <f>IFERROR(VLOOKUP(C459,NM06!$A$2:$B$176,2,0),"")</f>
        <v/>
      </c>
      <c r="E459" s="239"/>
      <c r="F459" s="70" t="str">
        <f>IFERROR(VLOOKUP('VZOR VYPLNĚNÍ'!$E459,'Číselník nástrojů'!$A$2:$D$569,4,0),"")</f>
        <v/>
      </c>
      <c r="G459" s="90"/>
      <c r="H459" s="240"/>
      <c r="I459" s="256"/>
      <c r="J459" s="242"/>
      <c r="K459" s="242"/>
      <c r="L459" s="243"/>
      <c r="M459" s="250"/>
      <c r="N459" s="251"/>
      <c r="O459" s="252"/>
      <c r="P459" s="253"/>
      <c r="Q459" s="254"/>
      <c r="R459" s="255"/>
      <c r="S459" s="92" t="str">
        <f>IFERROR(('VZOR VYPLNĚNÍ'!$O459+'VZOR VYPLNĚNÍ'!$R459)/'VZOR VYPLNĚNÍ'!$I459,"")</f>
        <v/>
      </c>
      <c r="T459" s="93" t="str">
        <f>IF(J459+L459=0,"",ROUND((M459+'VZOR VYPLNĚNÍ'!$P459)/(L459+J459)/12,0))</f>
        <v/>
      </c>
      <c r="U459" s="94" t="str">
        <f>IF(K459=0,"",ROUND(('VZOR VYPLNĚNÍ'!$N459+'VZOR VYPLNĚNÍ'!$Q459)/'VZOR VYPLNĚNÍ'!$K459,0))</f>
        <v/>
      </c>
      <c r="V459" s="85"/>
    </row>
    <row r="460" spans="1:22" s="114" customFormat="1" ht="27.75" customHeight="1">
      <c r="A460" s="236"/>
      <c r="B460" s="237"/>
      <c r="C460" s="238"/>
      <c r="D460" s="70" t="str">
        <f>IFERROR(VLOOKUP(C460,NM06!$A$2:$B$176,2,0),"")</f>
        <v/>
      </c>
      <c r="E460" s="239"/>
      <c r="F460" s="70" t="str">
        <f>IFERROR(VLOOKUP('VZOR VYPLNĚNÍ'!$E460,'Číselník nástrojů'!$A$2:$D$569,4,0),"")</f>
        <v/>
      </c>
      <c r="G460" s="90"/>
      <c r="H460" s="240"/>
      <c r="I460" s="256"/>
      <c r="J460" s="242"/>
      <c r="K460" s="242"/>
      <c r="L460" s="243"/>
      <c r="M460" s="250"/>
      <c r="N460" s="251"/>
      <c r="O460" s="252"/>
      <c r="P460" s="253"/>
      <c r="Q460" s="254"/>
      <c r="R460" s="255"/>
      <c r="S460" s="92" t="str">
        <f>IFERROR(('VZOR VYPLNĚNÍ'!$O460+'VZOR VYPLNĚNÍ'!$R460)/'VZOR VYPLNĚNÍ'!$I460,"")</f>
        <v/>
      </c>
      <c r="T460" s="93" t="str">
        <f>IF(J460+L460=0,"",ROUND((M460+'VZOR VYPLNĚNÍ'!$P460)/(L460+J460)/12,0))</f>
        <v/>
      </c>
      <c r="U460" s="94" t="str">
        <f>IF(K460=0,"",ROUND(('VZOR VYPLNĚNÍ'!$N460+'VZOR VYPLNĚNÍ'!$Q460)/'VZOR VYPLNĚNÍ'!$K460,0))</f>
        <v/>
      </c>
      <c r="V460" s="85"/>
    </row>
    <row r="461" spans="1:22" s="114" customFormat="1" ht="27.75" customHeight="1">
      <c r="A461" s="236"/>
      <c r="B461" s="237"/>
      <c r="C461" s="238"/>
      <c r="D461" s="70" t="str">
        <f>IFERROR(VLOOKUP(C461,NM06!$A$2:$B$176,2,0),"")</f>
        <v/>
      </c>
      <c r="E461" s="239"/>
      <c r="F461" s="70" t="str">
        <f>IFERROR(VLOOKUP('VZOR VYPLNĚNÍ'!$E461,'Číselník nástrojů'!$A$2:$D$569,4,0),"")</f>
        <v/>
      </c>
      <c r="G461" s="90"/>
      <c r="H461" s="240"/>
      <c r="I461" s="256"/>
      <c r="J461" s="242"/>
      <c r="K461" s="242"/>
      <c r="L461" s="243"/>
      <c r="M461" s="250"/>
      <c r="N461" s="251"/>
      <c r="O461" s="252"/>
      <c r="P461" s="253"/>
      <c r="Q461" s="254"/>
      <c r="R461" s="255"/>
      <c r="S461" s="92" t="str">
        <f>IFERROR(('VZOR VYPLNĚNÍ'!$O461+'VZOR VYPLNĚNÍ'!$R461)/'VZOR VYPLNĚNÍ'!$I461,"")</f>
        <v/>
      </c>
      <c r="T461" s="93" t="str">
        <f>IF(J461+L461=0,"",ROUND((M461+'VZOR VYPLNĚNÍ'!$P461)/(L461+J461)/12,0))</f>
        <v/>
      </c>
      <c r="U461" s="94" t="str">
        <f>IF(K461=0,"",ROUND(('VZOR VYPLNĚNÍ'!$N461+'VZOR VYPLNĚNÍ'!$Q461)/'VZOR VYPLNĚNÍ'!$K461,0))</f>
        <v/>
      </c>
      <c r="V461" s="85"/>
    </row>
    <row r="462" spans="1:22" s="114" customFormat="1" ht="27.75" customHeight="1">
      <c r="A462" s="236"/>
      <c r="B462" s="237"/>
      <c r="C462" s="238"/>
      <c r="D462" s="70" t="str">
        <f>IFERROR(VLOOKUP(C462,NM06!$A$2:$B$176,2,0),"")</f>
        <v/>
      </c>
      <c r="E462" s="239"/>
      <c r="F462" s="70" t="str">
        <f>IFERROR(VLOOKUP('VZOR VYPLNĚNÍ'!$E462,'Číselník nástrojů'!$A$2:$D$569,4,0),"")</f>
        <v/>
      </c>
      <c r="G462" s="90"/>
      <c r="H462" s="240"/>
      <c r="I462" s="256"/>
      <c r="J462" s="242"/>
      <c r="K462" s="242"/>
      <c r="L462" s="243"/>
      <c r="M462" s="250"/>
      <c r="N462" s="251"/>
      <c r="O462" s="252"/>
      <c r="P462" s="253"/>
      <c r="Q462" s="254"/>
      <c r="R462" s="255"/>
      <c r="S462" s="92" t="str">
        <f>IFERROR(('VZOR VYPLNĚNÍ'!$O462+'VZOR VYPLNĚNÍ'!$R462)/'VZOR VYPLNĚNÍ'!$I462,"")</f>
        <v/>
      </c>
      <c r="T462" s="93" t="str">
        <f>IF(J462+L462=0,"",ROUND((M462+'VZOR VYPLNĚNÍ'!$P462)/(L462+J462)/12,0))</f>
        <v/>
      </c>
      <c r="U462" s="94" t="str">
        <f>IF(K462=0,"",ROUND(('VZOR VYPLNĚNÍ'!$N462+'VZOR VYPLNĚNÍ'!$Q462)/'VZOR VYPLNĚNÍ'!$K462,0))</f>
        <v/>
      </c>
      <c r="V462" s="85"/>
    </row>
    <row r="463" spans="1:22" s="114" customFormat="1" ht="27.75" customHeight="1">
      <c r="A463" s="236"/>
      <c r="B463" s="237"/>
      <c r="C463" s="238"/>
      <c r="D463" s="70" t="str">
        <f>IFERROR(VLOOKUP(C463,NM06!$A$2:$B$176,2,0),"")</f>
        <v/>
      </c>
      <c r="E463" s="239"/>
      <c r="F463" s="70" t="str">
        <f>IFERROR(VLOOKUP('VZOR VYPLNĚNÍ'!$E463,'Číselník nástrojů'!$A$2:$D$569,4,0),"")</f>
        <v/>
      </c>
      <c r="G463" s="90"/>
      <c r="H463" s="240"/>
      <c r="I463" s="256"/>
      <c r="J463" s="242"/>
      <c r="K463" s="242"/>
      <c r="L463" s="243"/>
      <c r="M463" s="250"/>
      <c r="N463" s="251"/>
      <c r="O463" s="252"/>
      <c r="P463" s="253"/>
      <c r="Q463" s="254"/>
      <c r="R463" s="255"/>
      <c r="S463" s="92" t="str">
        <f>IFERROR(('VZOR VYPLNĚNÍ'!$O463+'VZOR VYPLNĚNÍ'!$R463)/'VZOR VYPLNĚNÍ'!$I463,"")</f>
        <v/>
      </c>
      <c r="T463" s="93" t="str">
        <f>IF(J463+L463=0,"",ROUND((M463+'VZOR VYPLNĚNÍ'!$P463)/(L463+J463)/12,0))</f>
        <v/>
      </c>
      <c r="U463" s="94" t="str">
        <f>IF(K463=0,"",ROUND(('VZOR VYPLNĚNÍ'!$N463+'VZOR VYPLNĚNÍ'!$Q463)/'VZOR VYPLNĚNÍ'!$K463,0))</f>
        <v/>
      </c>
      <c r="V463" s="85"/>
    </row>
    <row r="464" spans="1:22" s="114" customFormat="1" ht="27.75" customHeight="1">
      <c r="A464" s="236"/>
      <c r="B464" s="237"/>
      <c r="C464" s="238"/>
      <c r="D464" s="70" t="str">
        <f>IFERROR(VLOOKUP(C464,NM06!$A$2:$B$176,2,0),"")</f>
        <v/>
      </c>
      <c r="E464" s="239"/>
      <c r="F464" s="70" t="str">
        <f>IFERROR(VLOOKUP('VZOR VYPLNĚNÍ'!$E464,'Číselník nástrojů'!$A$2:$D$569,4,0),"")</f>
        <v/>
      </c>
      <c r="G464" s="90"/>
      <c r="H464" s="240"/>
      <c r="I464" s="256"/>
      <c r="J464" s="242"/>
      <c r="K464" s="242"/>
      <c r="L464" s="243"/>
      <c r="M464" s="250"/>
      <c r="N464" s="251"/>
      <c r="O464" s="252"/>
      <c r="P464" s="253"/>
      <c r="Q464" s="254"/>
      <c r="R464" s="255"/>
      <c r="S464" s="92" t="str">
        <f>IFERROR(('VZOR VYPLNĚNÍ'!$O464+'VZOR VYPLNĚNÍ'!$R464)/'VZOR VYPLNĚNÍ'!$I464,"")</f>
        <v/>
      </c>
      <c r="T464" s="93" t="str">
        <f>IF(J464+L464=0,"",ROUND((M464+'VZOR VYPLNĚNÍ'!$P464)/(L464+J464)/12,0))</f>
        <v/>
      </c>
      <c r="U464" s="94" t="str">
        <f>IF(K464=0,"",ROUND(('VZOR VYPLNĚNÍ'!$N464+'VZOR VYPLNĚNÍ'!$Q464)/'VZOR VYPLNĚNÍ'!$K464,0))</f>
        <v/>
      </c>
      <c r="V464" s="85"/>
    </row>
    <row r="465" spans="1:22" s="114" customFormat="1" ht="27.75" customHeight="1">
      <c r="A465" s="236"/>
      <c r="B465" s="237"/>
      <c r="C465" s="238"/>
      <c r="D465" s="70" t="str">
        <f>IFERROR(VLOOKUP(C465,NM06!$A$2:$B$176,2,0),"")</f>
        <v/>
      </c>
      <c r="E465" s="239"/>
      <c r="F465" s="70" t="str">
        <f>IFERROR(VLOOKUP('VZOR VYPLNĚNÍ'!$E465,'Číselník nástrojů'!$A$2:$D$569,4,0),"")</f>
        <v/>
      </c>
      <c r="G465" s="90"/>
      <c r="H465" s="240"/>
      <c r="I465" s="256"/>
      <c r="J465" s="242"/>
      <c r="K465" s="242"/>
      <c r="L465" s="243"/>
      <c r="M465" s="250"/>
      <c r="N465" s="251"/>
      <c r="O465" s="252"/>
      <c r="P465" s="253"/>
      <c r="Q465" s="254"/>
      <c r="R465" s="255"/>
      <c r="S465" s="92" t="str">
        <f>IFERROR(('VZOR VYPLNĚNÍ'!$O465+'VZOR VYPLNĚNÍ'!$R465)/'VZOR VYPLNĚNÍ'!$I465,"")</f>
        <v/>
      </c>
      <c r="T465" s="93" t="str">
        <f>IF(J465+L465=0,"",ROUND((M465+'VZOR VYPLNĚNÍ'!$P465)/(L465+J465)/12,0))</f>
        <v/>
      </c>
      <c r="U465" s="94" t="str">
        <f>IF(K465=0,"",ROUND(('VZOR VYPLNĚNÍ'!$N465+'VZOR VYPLNĚNÍ'!$Q465)/'VZOR VYPLNĚNÍ'!$K465,0))</f>
        <v/>
      </c>
      <c r="V465" s="85"/>
    </row>
    <row r="466" spans="1:22" s="114" customFormat="1" ht="27.75" customHeight="1">
      <c r="A466" s="236"/>
      <c r="B466" s="237"/>
      <c r="C466" s="238"/>
      <c r="D466" s="70" t="str">
        <f>IFERROR(VLOOKUP(C466,NM06!$A$2:$B$176,2,0),"")</f>
        <v/>
      </c>
      <c r="E466" s="239"/>
      <c r="F466" s="70" t="str">
        <f>IFERROR(VLOOKUP('VZOR VYPLNĚNÍ'!$E466,'Číselník nástrojů'!$A$2:$D$569,4,0),"")</f>
        <v/>
      </c>
      <c r="G466" s="90"/>
      <c r="H466" s="240"/>
      <c r="I466" s="256"/>
      <c r="J466" s="242"/>
      <c r="K466" s="242"/>
      <c r="L466" s="243"/>
      <c r="M466" s="250"/>
      <c r="N466" s="251"/>
      <c r="O466" s="252"/>
      <c r="P466" s="253"/>
      <c r="Q466" s="254"/>
      <c r="R466" s="255"/>
      <c r="S466" s="92" t="str">
        <f>IFERROR(('VZOR VYPLNĚNÍ'!$O466+'VZOR VYPLNĚNÍ'!$R466)/'VZOR VYPLNĚNÍ'!$I466,"")</f>
        <v/>
      </c>
      <c r="T466" s="93" t="str">
        <f>IF(J466+L466=0,"",ROUND((M466+'VZOR VYPLNĚNÍ'!$P466)/(L466+J466)/12,0))</f>
        <v/>
      </c>
      <c r="U466" s="94" t="str">
        <f>IF(K466=0,"",ROUND(('VZOR VYPLNĚNÍ'!$N466+'VZOR VYPLNĚNÍ'!$Q466)/'VZOR VYPLNĚNÍ'!$K466,0))</f>
        <v/>
      </c>
      <c r="V466" s="85"/>
    </row>
    <row r="467" spans="1:22" s="114" customFormat="1" ht="27.75" customHeight="1">
      <c r="A467" s="236"/>
      <c r="B467" s="237"/>
      <c r="C467" s="238"/>
      <c r="D467" s="70" t="str">
        <f>IFERROR(VLOOKUP(C467,NM06!$A$2:$B$176,2,0),"")</f>
        <v/>
      </c>
      <c r="E467" s="239"/>
      <c r="F467" s="70" t="str">
        <f>IFERROR(VLOOKUP('VZOR VYPLNĚNÍ'!$E467,'Číselník nástrojů'!$A$2:$D$569,4,0),"")</f>
        <v/>
      </c>
      <c r="G467" s="90"/>
      <c r="H467" s="240"/>
      <c r="I467" s="256"/>
      <c r="J467" s="242"/>
      <c r="K467" s="242"/>
      <c r="L467" s="243"/>
      <c r="M467" s="250"/>
      <c r="N467" s="251"/>
      <c r="O467" s="252"/>
      <c r="P467" s="253"/>
      <c r="Q467" s="254"/>
      <c r="R467" s="255"/>
      <c r="S467" s="92" t="str">
        <f>IFERROR(('VZOR VYPLNĚNÍ'!$O467+'VZOR VYPLNĚNÍ'!$R467)/'VZOR VYPLNĚNÍ'!$I467,"")</f>
        <v/>
      </c>
      <c r="T467" s="93" t="str">
        <f>IF(J467+L467=0,"",ROUND((M467+'VZOR VYPLNĚNÍ'!$P467)/(L467+J467)/12,0))</f>
        <v/>
      </c>
      <c r="U467" s="94" t="str">
        <f>IF(K467=0,"",ROUND(('VZOR VYPLNĚNÍ'!$N467+'VZOR VYPLNĚNÍ'!$Q467)/'VZOR VYPLNĚNÍ'!$K467,0))</f>
        <v/>
      </c>
      <c r="V467" s="85"/>
    </row>
    <row r="468" spans="1:22" s="114" customFormat="1" ht="27.75" customHeight="1">
      <c r="A468" s="236"/>
      <c r="B468" s="237"/>
      <c r="C468" s="238"/>
      <c r="D468" s="70" t="str">
        <f>IFERROR(VLOOKUP(C468,NM06!$A$2:$B$176,2,0),"")</f>
        <v/>
      </c>
      <c r="E468" s="239"/>
      <c r="F468" s="70" t="str">
        <f>IFERROR(VLOOKUP('VZOR VYPLNĚNÍ'!$E468,'Číselník nástrojů'!$A$2:$D$569,4,0),"")</f>
        <v/>
      </c>
      <c r="G468" s="90"/>
      <c r="H468" s="240"/>
      <c r="I468" s="256"/>
      <c r="J468" s="242"/>
      <c r="K468" s="242"/>
      <c r="L468" s="243"/>
      <c r="M468" s="250"/>
      <c r="N468" s="251"/>
      <c r="O468" s="252"/>
      <c r="P468" s="253"/>
      <c r="Q468" s="254"/>
      <c r="R468" s="255"/>
      <c r="S468" s="92" t="str">
        <f>IFERROR(('VZOR VYPLNĚNÍ'!$O468+'VZOR VYPLNĚNÍ'!$R468)/'VZOR VYPLNĚNÍ'!$I468,"")</f>
        <v/>
      </c>
      <c r="T468" s="93" t="str">
        <f>IF(J468+L468=0,"",ROUND((M468+'VZOR VYPLNĚNÍ'!$P468)/(L468+J468)/12,0))</f>
        <v/>
      </c>
      <c r="U468" s="94" t="str">
        <f>IF(K468=0,"",ROUND(('VZOR VYPLNĚNÍ'!$N468+'VZOR VYPLNĚNÍ'!$Q468)/'VZOR VYPLNĚNÍ'!$K468,0))</f>
        <v/>
      </c>
      <c r="V468" s="85"/>
    </row>
    <row r="469" spans="1:22" s="114" customFormat="1" ht="27.75" customHeight="1">
      <c r="A469" s="236"/>
      <c r="B469" s="237"/>
      <c r="C469" s="238"/>
      <c r="D469" s="70" t="str">
        <f>IFERROR(VLOOKUP(C469,NM06!$A$2:$B$176,2,0),"")</f>
        <v/>
      </c>
      <c r="E469" s="239"/>
      <c r="F469" s="70" t="str">
        <f>IFERROR(VLOOKUP('VZOR VYPLNĚNÍ'!$E469,'Číselník nástrojů'!$A$2:$D$569,4,0),"")</f>
        <v/>
      </c>
      <c r="G469" s="90"/>
      <c r="H469" s="240"/>
      <c r="I469" s="256"/>
      <c r="J469" s="242"/>
      <c r="K469" s="242"/>
      <c r="L469" s="243"/>
      <c r="M469" s="250"/>
      <c r="N469" s="251"/>
      <c r="O469" s="252"/>
      <c r="P469" s="253"/>
      <c r="Q469" s="254"/>
      <c r="R469" s="255"/>
      <c r="S469" s="92" t="str">
        <f>IFERROR(('VZOR VYPLNĚNÍ'!$O469+'VZOR VYPLNĚNÍ'!$R469)/'VZOR VYPLNĚNÍ'!$I469,"")</f>
        <v/>
      </c>
      <c r="T469" s="93" t="str">
        <f>IF(J469+L469=0,"",ROUND((M469+'VZOR VYPLNĚNÍ'!$P469)/(L469+J469)/12,0))</f>
        <v/>
      </c>
      <c r="U469" s="94" t="str">
        <f>IF(K469=0,"",ROUND(('VZOR VYPLNĚNÍ'!$N469+'VZOR VYPLNĚNÍ'!$Q469)/'VZOR VYPLNĚNÍ'!$K469,0))</f>
        <v/>
      </c>
      <c r="V469" s="85"/>
    </row>
    <row r="470" spans="1:22" s="114" customFormat="1" ht="27.75" customHeight="1">
      <c r="A470" s="236"/>
      <c r="B470" s="237"/>
      <c r="C470" s="238"/>
      <c r="D470" s="70" t="str">
        <f>IFERROR(VLOOKUP(C470,NM06!$A$2:$B$176,2,0),"")</f>
        <v/>
      </c>
      <c r="E470" s="239"/>
      <c r="F470" s="70" t="str">
        <f>IFERROR(VLOOKUP('VZOR VYPLNĚNÍ'!$E470,'Číselník nástrojů'!$A$2:$D$569,4,0),"")</f>
        <v/>
      </c>
      <c r="G470" s="90"/>
      <c r="H470" s="240"/>
      <c r="I470" s="256"/>
      <c r="J470" s="242"/>
      <c r="K470" s="242"/>
      <c r="L470" s="243"/>
      <c r="M470" s="250"/>
      <c r="N470" s="251"/>
      <c r="O470" s="252"/>
      <c r="P470" s="253"/>
      <c r="Q470" s="254"/>
      <c r="R470" s="255"/>
      <c r="S470" s="92" t="str">
        <f>IFERROR(('VZOR VYPLNĚNÍ'!$O470+'VZOR VYPLNĚNÍ'!$R470)/'VZOR VYPLNĚNÍ'!$I470,"")</f>
        <v/>
      </c>
      <c r="T470" s="93" t="str">
        <f>IF(J470+L470=0,"",ROUND((M470+'VZOR VYPLNĚNÍ'!$P470)/(L470+J470)/12,0))</f>
        <v/>
      </c>
      <c r="U470" s="94" t="str">
        <f>IF(K470=0,"",ROUND(('VZOR VYPLNĚNÍ'!$N470+'VZOR VYPLNĚNÍ'!$Q470)/'VZOR VYPLNĚNÍ'!$K470,0))</f>
        <v/>
      </c>
      <c r="V470" s="85"/>
    </row>
    <row r="471" spans="1:22" s="114" customFormat="1" ht="27.75" customHeight="1">
      <c r="A471" s="236"/>
      <c r="B471" s="237"/>
      <c r="C471" s="238"/>
      <c r="D471" s="70" t="str">
        <f>IFERROR(VLOOKUP(C471,NM06!$A$2:$B$176,2,0),"")</f>
        <v/>
      </c>
      <c r="E471" s="239"/>
      <c r="F471" s="70" t="str">
        <f>IFERROR(VLOOKUP('VZOR VYPLNĚNÍ'!$E471,'Číselník nástrojů'!$A$2:$D$569,4,0),"")</f>
        <v/>
      </c>
      <c r="G471" s="90"/>
      <c r="H471" s="240"/>
      <c r="I471" s="256"/>
      <c r="J471" s="242"/>
      <c r="K471" s="242"/>
      <c r="L471" s="243"/>
      <c r="M471" s="250"/>
      <c r="N471" s="251"/>
      <c r="O471" s="252"/>
      <c r="P471" s="253"/>
      <c r="Q471" s="254"/>
      <c r="R471" s="255"/>
      <c r="S471" s="92" t="str">
        <f>IFERROR(('VZOR VYPLNĚNÍ'!$O471+'VZOR VYPLNĚNÍ'!$R471)/'VZOR VYPLNĚNÍ'!$I471,"")</f>
        <v/>
      </c>
      <c r="T471" s="93" t="str">
        <f>IF(J471+L471=0,"",ROUND((M471+'VZOR VYPLNĚNÍ'!$P471)/(L471+J471)/12,0))</f>
        <v/>
      </c>
      <c r="U471" s="94" t="str">
        <f>IF(K471=0,"",ROUND(('VZOR VYPLNĚNÍ'!$N471+'VZOR VYPLNĚNÍ'!$Q471)/'VZOR VYPLNĚNÍ'!$K471,0))</f>
        <v/>
      </c>
      <c r="V471" s="85"/>
    </row>
    <row r="472" spans="1:22" s="114" customFormat="1" ht="27.75" customHeight="1">
      <c r="A472" s="236"/>
      <c r="B472" s="237"/>
      <c r="C472" s="238"/>
      <c r="D472" s="70" t="str">
        <f>IFERROR(VLOOKUP(C472,NM06!$A$2:$B$176,2,0),"")</f>
        <v/>
      </c>
      <c r="E472" s="239"/>
      <c r="F472" s="70" t="str">
        <f>IFERROR(VLOOKUP('VZOR VYPLNĚNÍ'!$E472,'Číselník nástrojů'!$A$2:$D$569,4,0),"")</f>
        <v/>
      </c>
      <c r="G472" s="90"/>
      <c r="H472" s="240"/>
      <c r="I472" s="256"/>
      <c r="J472" s="242"/>
      <c r="K472" s="242"/>
      <c r="L472" s="243"/>
      <c r="M472" s="250"/>
      <c r="N472" s="251"/>
      <c r="O472" s="252"/>
      <c r="P472" s="253"/>
      <c r="Q472" s="254"/>
      <c r="R472" s="255"/>
      <c r="S472" s="92" t="str">
        <f>IFERROR(('VZOR VYPLNĚNÍ'!$O472+'VZOR VYPLNĚNÍ'!$R472)/'VZOR VYPLNĚNÍ'!$I472,"")</f>
        <v/>
      </c>
      <c r="T472" s="93" t="str">
        <f>IF(J472+L472=0,"",ROUND((M472+'VZOR VYPLNĚNÍ'!$P472)/(L472+J472)/12,0))</f>
        <v/>
      </c>
      <c r="U472" s="94" t="str">
        <f>IF(K472=0,"",ROUND(('VZOR VYPLNĚNÍ'!$N472+'VZOR VYPLNĚNÍ'!$Q472)/'VZOR VYPLNĚNÍ'!$K472,0))</f>
        <v/>
      </c>
      <c r="V472" s="85"/>
    </row>
    <row r="473" spans="1:22" s="114" customFormat="1" ht="27.75" customHeight="1">
      <c r="A473" s="236"/>
      <c r="B473" s="237"/>
      <c r="C473" s="238"/>
      <c r="D473" s="70" t="str">
        <f>IFERROR(VLOOKUP(C473,NM06!$A$2:$B$176,2,0),"")</f>
        <v/>
      </c>
      <c r="E473" s="239"/>
      <c r="F473" s="70" t="str">
        <f>IFERROR(VLOOKUP('VZOR VYPLNĚNÍ'!$E473,'Číselník nástrojů'!$A$2:$D$569,4,0),"")</f>
        <v/>
      </c>
      <c r="G473" s="90"/>
      <c r="H473" s="240"/>
      <c r="I473" s="256"/>
      <c r="J473" s="242"/>
      <c r="K473" s="242"/>
      <c r="L473" s="243"/>
      <c r="M473" s="250"/>
      <c r="N473" s="251"/>
      <c r="O473" s="252"/>
      <c r="P473" s="253"/>
      <c r="Q473" s="254"/>
      <c r="R473" s="255"/>
      <c r="S473" s="92" t="str">
        <f>IFERROR(('VZOR VYPLNĚNÍ'!$O473+'VZOR VYPLNĚNÍ'!$R473)/'VZOR VYPLNĚNÍ'!$I473,"")</f>
        <v/>
      </c>
      <c r="T473" s="93" t="str">
        <f>IF(J473+L473=0,"",ROUND((M473+'VZOR VYPLNĚNÍ'!$P473)/(L473+J473)/12,0))</f>
        <v/>
      </c>
      <c r="U473" s="94" t="str">
        <f>IF(K473=0,"",ROUND(('VZOR VYPLNĚNÍ'!$N473+'VZOR VYPLNĚNÍ'!$Q473)/'VZOR VYPLNĚNÍ'!$K473,0))</f>
        <v/>
      </c>
      <c r="V473" s="85"/>
    </row>
    <row r="474" spans="1:22" s="114" customFormat="1" ht="27.75" customHeight="1">
      <c r="A474" s="236"/>
      <c r="B474" s="237"/>
      <c r="C474" s="238"/>
      <c r="D474" s="70" t="str">
        <f>IFERROR(VLOOKUP(C474,NM06!$A$2:$B$176,2,0),"")</f>
        <v/>
      </c>
      <c r="E474" s="239"/>
      <c r="F474" s="70" t="str">
        <f>IFERROR(VLOOKUP('VZOR VYPLNĚNÍ'!$E474,'Číselník nástrojů'!$A$2:$D$569,4,0),"")</f>
        <v/>
      </c>
      <c r="G474" s="90"/>
      <c r="H474" s="240"/>
      <c r="I474" s="256"/>
      <c r="J474" s="242"/>
      <c r="K474" s="242"/>
      <c r="L474" s="243"/>
      <c r="M474" s="250"/>
      <c r="N474" s="251"/>
      <c r="O474" s="252"/>
      <c r="P474" s="253"/>
      <c r="Q474" s="254"/>
      <c r="R474" s="255"/>
      <c r="S474" s="92" t="str">
        <f>IFERROR(('VZOR VYPLNĚNÍ'!$O474+'VZOR VYPLNĚNÍ'!$R474)/'VZOR VYPLNĚNÍ'!$I474,"")</f>
        <v/>
      </c>
      <c r="T474" s="93" t="str">
        <f>IF(J474+L474=0,"",ROUND((M474+'VZOR VYPLNĚNÍ'!$P474)/(L474+J474)/12,0))</f>
        <v/>
      </c>
      <c r="U474" s="94" t="str">
        <f>IF(K474=0,"",ROUND(('VZOR VYPLNĚNÍ'!$N474+'VZOR VYPLNĚNÍ'!$Q474)/'VZOR VYPLNĚNÍ'!$K474,0))</f>
        <v/>
      </c>
      <c r="V474" s="85"/>
    </row>
    <row r="475" spans="1:22" s="114" customFormat="1" ht="27.75" customHeight="1">
      <c r="A475" s="236"/>
      <c r="B475" s="237"/>
      <c r="C475" s="238"/>
      <c r="D475" s="70" t="str">
        <f>IFERROR(VLOOKUP(C475,NM06!$A$2:$B$176,2,0),"")</f>
        <v/>
      </c>
      <c r="E475" s="239"/>
      <c r="F475" s="70" t="str">
        <f>IFERROR(VLOOKUP('VZOR VYPLNĚNÍ'!$E475,'Číselník nástrojů'!$A$2:$D$569,4,0),"")</f>
        <v/>
      </c>
      <c r="G475" s="90"/>
      <c r="H475" s="240"/>
      <c r="I475" s="256"/>
      <c r="J475" s="242"/>
      <c r="K475" s="242"/>
      <c r="L475" s="243"/>
      <c r="M475" s="250"/>
      <c r="N475" s="251"/>
      <c r="O475" s="252"/>
      <c r="P475" s="253"/>
      <c r="Q475" s="254"/>
      <c r="R475" s="255"/>
      <c r="S475" s="92" t="str">
        <f>IFERROR(('VZOR VYPLNĚNÍ'!$O475+'VZOR VYPLNĚNÍ'!$R475)/'VZOR VYPLNĚNÍ'!$I475,"")</f>
        <v/>
      </c>
      <c r="T475" s="93" t="str">
        <f>IF(J475+L475=0,"",ROUND((M475+'VZOR VYPLNĚNÍ'!$P475)/(L475+J475)/12,0))</f>
        <v/>
      </c>
      <c r="U475" s="94" t="str">
        <f>IF(K475=0,"",ROUND(('VZOR VYPLNĚNÍ'!$N475+'VZOR VYPLNĚNÍ'!$Q475)/'VZOR VYPLNĚNÍ'!$K475,0))</f>
        <v/>
      </c>
      <c r="V475" s="85"/>
    </row>
    <row r="476" spans="1:22" s="114" customFormat="1" ht="27.75" customHeight="1">
      <c r="A476" s="236"/>
      <c r="B476" s="237"/>
      <c r="C476" s="238"/>
      <c r="D476" s="70" t="str">
        <f>IFERROR(VLOOKUP(C476,NM06!$A$2:$B$176,2,0),"")</f>
        <v/>
      </c>
      <c r="E476" s="239"/>
      <c r="F476" s="70" t="str">
        <f>IFERROR(VLOOKUP('VZOR VYPLNĚNÍ'!$E476,'Číselník nástrojů'!$A$2:$D$569,4,0),"")</f>
        <v/>
      </c>
      <c r="G476" s="90"/>
      <c r="H476" s="240"/>
      <c r="I476" s="256"/>
      <c r="J476" s="242"/>
      <c r="K476" s="242"/>
      <c r="L476" s="243"/>
      <c r="M476" s="250"/>
      <c r="N476" s="251"/>
      <c r="O476" s="252"/>
      <c r="P476" s="253"/>
      <c r="Q476" s="254"/>
      <c r="R476" s="255"/>
      <c r="S476" s="92" t="str">
        <f>IFERROR(('VZOR VYPLNĚNÍ'!$O476+'VZOR VYPLNĚNÍ'!$R476)/'VZOR VYPLNĚNÍ'!$I476,"")</f>
        <v/>
      </c>
      <c r="T476" s="93" t="str">
        <f>IF(J476+L476=0,"",ROUND((M476+'VZOR VYPLNĚNÍ'!$P476)/(L476+J476)/12,0))</f>
        <v/>
      </c>
      <c r="U476" s="94" t="str">
        <f>IF(K476=0,"",ROUND(('VZOR VYPLNĚNÍ'!$N476+'VZOR VYPLNĚNÍ'!$Q476)/'VZOR VYPLNĚNÍ'!$K476,0))</f>
        <v/>
      </c>
      <c r="V476" s="85"/>
    </row>
    <row r="477" spans="1:22" s="114" customFormat="1" ht="27.75" customHeight="1">
      <c r="A477" s="236"/>
      <c r="B477" s="237"/>
      <c r="C477" s="238"/>
      <c r="D477" s="70" t="str">
        <f>IFERROR(VLOOKUP(C477,NM06!$A$2:$B$176,2,0),"")</f>
        <v/>
      </c>
      <c r="E477" s="239"/>
      <c r="F477" s="70" t="str">
        <f>IFERROR(VLOOKUP('VZOR VYPLNĚNÍ'!$E477,'Číselník nástrojů'!$A$2:$D$569,4,0),"")</f>
        <v/>
      </c>
      <c r="G477" s="90"/>
      <c r="H477" s="240"/>
      <c r="I477" s="256"/>
      <c r="J477" s="242"/>
      <c r="K477" s="242"/>
      <c r="L477" s="243"/>
      <c r="M477" s="250"/>
      <c r="N477" s="251"/>
      <c r="O477" s="252"/>
      <c r="P477" s="253"/>
      <c r="Q477" s="254"/>
      <c r="R477" s="255"/>
      <c r="S477" s="92" t="str">
        <f>IFERROR(('VZOR VYPLNĚNÍ'!$O477+'VZOR VYPLNĚNÍ'!$R477)/'VZOR VYPLNĚNÍ'!$I477,"")</f>
        <v/>
      </c>
      <c r="T477" s="93" t="str">
        <f>IF(J477+L477=0,"",ROUND((M477+'VZOR VYPLNĚNÍ'!$P477)/(L477+J477)/12,0))</f>
        <v/>
      </c>
      <c r="U477" s="94" t="str">
        <f>IF(K477=0,"",ROUND(('VZOR VYPLNĚNÍ'!$N477+'VZOR VYPLNĚNÍ'!$Q477)/'VZOR VYPLNĚNÍ'!$K477,0))</f>
        <v/>
      </c>
      <c r="V477" s="85"/>
    </row>
    <row r="478" spans="1:22" s="114" customFormat="1" ht="27.75" customHeight="1">
      <c r="A478" s="236"/>
      <c r="B478" s="237"/>
      <c r="C478" s="238"/>
      <c r="D478" s="70" t="str">
        <f>IFERROR(VLOOKUP(C478,NM06!$A$2:$B$176,2,0),"")</f>
        <v/>
      </c>
      <c r="E478" s="239"/>
      <c r="F478" s="70" t="str">
        <f>IFERROR(VLOOKUP('VZOR VYPLNĚNÍ'!$E478,'Číselník nástrojů'!$A$2:$D$569,4,0),"")</f>
        <v/>
      </c>
      <c r="G478" s="90"/>
      <c r="H478" s="240"/>
      <c r="I478" s="256"/>
      <c r="J478" s="242"/>
      <c r="K478" s="242"/>
      <c r="L478" s="243"/>
      <c r="M478" s="250"/>
      <c r="N478" s="251"/>
      <c r="O478" s="252"/>
      <c r="P478" s="253"/>
      <c r="Q478" s="254"/>
      <c r="R478" s="255"/>
      <c r="S478" s="92" t="str">
        <f>IFERROR(('VZOR VYPLNĚNÍ'!$O478+'VZOR VYPLNĚNÍ'!$R478)/'VZOR VYPLNĚNÍ'!$I478,"")</f>
        <v/>
      </c>
      <c r="T478" s="93" t="str">
        <f>IF(J478+L478=0,"",ROUND((M478+'VZOR VYPLNĚNÍ'!$P478)/(L478+J478)/12,0))</f>
        <v/>
      </c>
      <c r="U478" s="94" t="str">
        <f>IF(K478=0,"",ROUND(('VZOR VYPLNĚNÍ'!$N478+'VZOR VYPLNĚNÍ'!$Q478)/'VZOR VYPLNĚNÍ'!$K478,0))</f>
        <v/>
      </c>
      <c r="V478" s="85"/>
    </row>
    <row r="479" spans="1:22" s="114" customFormat="1" ht="27.75" customHeight="1">
      <c r="A479" s="236"/>
      <c r="B479" s="237"/>
      <c r="C479" s="238"/>
      <c r="D479" s="70" t="str">
        <f>IFERROR(VLOOKUP(C479,NM06!$A$2:$B$176,2,0),"")</f>
        <v/>
      </c>
      <c r="E479" s="239"/>
      <c r="F479" s="70" t="str">
        <f>IFERROR(VLOOKUP('VZOR VYPLNĚNÍ'!$E479,'Číselník nástrojů'!$A$2:$D$569,4,0),"")</f>
        <v/>
      </c>
      <c r="G479" s="90"/>
      <c r="H479" s="240"/>
      <c r="I479" s="256"/>
      <c r="J479" s="242"/>
      <c r="K479" s="242"/>
      <c r="L479" s="243"/>
      <c r="M479" s="250"/>
      <c r="N479" s="251"/>
      <c r="O479" s="252"/>
      <c r="P479" s="253"/>
      <c r="Q479" s="254"/>
      <c r="R479" s="255"/>
      <c r="S479" s="92" t="str">
        <f>IFERROR(('VZOR VYPLNĚNÍ'!$O479+'VZOR VYPLNĚNÍ'!$R479)/'VZOR VYPLNĚNÍ'!$I479,"")</f>
        <v/>
      </c>
      <c r="T479" s="93" t="str">
        <f>IF(J479+L479=0,"",ROUND((M479+'VZOR VYPLNĚNÍ'!$P479)/(L479+J479)/12,0))</f>
        <v/>
      </c>
      <c r="U479" s="94" t="str">
        <f>IF(K479=0,"",ROUND(('VZOR VYPLNĚNÍ'!$N479+'VZOR VYPLNĚNÍ'!$Q479)/'VZOR VYPLNĚNÍ'!$K479,0))</f>
        <v/>
      </c>
      <c r="V479" s="85"/>
    </row>
    <row r="480" spans="1:22" s="114" customFormat="1" ht="27.75" customHeight="1">
      <c r="A480" s="236"/>
      <c r="B480" s="237"/>
      <c r="C480" s="238"/>
      <c r="D480" s="70" t="str">
        <f>IFERROR(VLOOKUP(C480,NM06!$A$2:$B$176,2,0),"")</f>
        <v/>
      </c>
      <c r="E480" s="239"/>
      <c r="F480" s="70" t="str">
        <f>IFERROR(VLOOKUP('VZOR VYPLNĚNÍ'!$E480,'Číselník nástrojů'!$A$2:$D$569,4,0),"")</f>
        <v/>
      </c>
      <c r="G480" s="90"/>
      <c r="H480" s="240"/>
      <c r="I480" s="256"/>
      <c r="J480" s="242"/>
      <c r="K480" s="242"/>
      <c r="L480" s="243"/>
      <c r="M480" s="250"/>
      <c r="N480" s="251"/>
      <c r="O480" s="252"/>
      <c r="P480" s="253"/>
      <c r="Q480" s="254"/>
      <c r="R480" s="255"/>
      <c r="S480" s="92" t="str">
        <f>IFERROR(('VZOR VYPLNĚNÍ'!$O480+'VZOR VYPLNĚNÍ'!$R480)/'VZOR VYPLNĚNÍ'!$I480,"")</f>
        <v/>
      </c>
      <c r="T480" s="93" t="str">
        <f>IF(J480+L480=0,"",ROUND((M480+'VZOR VYPLNĚNÍ'!$P480)/(L480+J480)/12,0))</f>
        <v/>
      </c>
      <c r="U480" s="94" t="str">
        <f>IF(K480=0,"",ROUND(('VZOR VYPLNĚNÍ'!$N480+'VZOR VYPLNĚNÍ'!$Q480)/'VZOR VYPLNĚNÍ'!$K480,0))</f>
        <v/>
      </c>
      <c r="V480" s="85"/>
    </row>
    <row r="481" spans="1:22" s="114" customFormat="1" ht="27.75" customHeight="1">
      <c r="A481" s="236"/>
      <c r="B481" s="237"/>
      <c r="C481" s="238"/>
      <c r="D481" s="70" t="str">
        <f>IFERROR(VLOOKUP(C481,NM06!$A$2:$B$176,2,0),"")</f>
        <v/>
      </c>
      <c r="E481" s="239"/>
      <c r="F481" s="70" t="str">
        <f>IFERROR(VLOOKUP('VZOR VYPLNĚNÍ'!$E481,'Číselník nástrojů'!$A$2:$D$569,4,0),"")</f>
        <v/>
      </c>
      <c r="G481" s="90"/>
      <c r="H481" s="240"/>
      <c r="I481" s="256"/>
      <c r="J481" s="242"/>
      <c r="K481" s="242"/>
      <c r="L481" s="243"/>
      <c r="M481" s="250"/>
      <c r="N481" s="251"/>
      <c r="O481" s="252"/>
      <c r="P481" s="253"/>
      <c r="Q481" s="254"/>
      <c r="R481" s="255"/>
      <c r="S481" s="92" t="str">
        <f>IFERROR(('VZOR VYPLNĚNÍ'!$O481+'VZOR VYPLNĚNÍ'!$R481)/'VZOR VYPLNĚNÍ'!$I481,"")</f>
        <v/>
      </c>
      <c r="T481" s="93" t="str">
        <f>IF(J481+L481=0,"",ROUND((M481+'VZOR VYPLNĚNÍ'!$P481)/(L481+J481)/12,0))</f>
        <v/>
      </c>
      <c r="U481" s="94" t="str">
        <f>IF(K481=0,"",ROUND(('VZOR VYPLNĚNÍ'!$N481+'VZOR VYPLNĚNÍ'!$Q481)/'VZOR VYPLNĚNÍ'!$K481,0))</f>
        <v/>
      </c>
      <c r="V481" s="85"/>
    </row>
    <row r="482" spans="1:22" s="114" customFormat="1" ht="27.75" customHeight="1">
      <c r="A482" s="236"/>
      <c r="B482" s="237"/>
      <c r="C482" s="238"/>
      <c r="D482" s="70" t="str">
        <f>IFERROR(VLOOKUP(C482,NM06!$A$2:$B$176,2,0),"")</f>
        <v/>
      </c>
      <c r="E482" s="239"/>
      <c r="F482" s="70" t="str">
        <f>IFERROR(VLOOKUP('VZOR VYPLNĚNÍ'!$E482,'Číselník nástrojů'!$A$2:$D$569,4,0),"")</f>
        <v/>
      </c>
      <c r="G482" s="90"/>
      <c r="H482" s="240"/>
      <c r="I482" s="256"/>
      <c r="J482" s="242"/>
      <c r="K482" s="242"/>
      <c r="L482" s="243"/>
      <c r="M482" s="250"/>
      <c r="N482" s="251"/>
      <c r="O482" s="252"/>
      <c r="P482" s="253"/>
      <c r="Q482" s="254"/>
      <c r="R482" s="255"/>
      <c r="S482" s="92" t="str">
        <f>IFERROR(('VZOR VYPLNĚNÍ'!$O482+'VZOR VYPLNĚNÍ'!$R482)/'VZOR VYPLNĚNÍ'!$I482,"")</f>
        <v/>
      </c>
      <c r="T482" s="93" t="str">
        <f>IF(J482+L482=0,"",ROUND((M482+'VZOR VYPLNĚNÍ'!$P482)/(L482+J482)/12,0))</f>
        <v/>
      </c>
      <c r="U482" s="94" t="str">
        <f>IF(K482=0,"",ROUND(('VZOR VYPLNĚNÍ'!$N482+'VZOR VYPLNĚNÍ'!$Q482)/'VZOR VYPLNĚNÍ'!$K482,0))</f>
        <v/>
      </c>
      <c r="V482" s="85"/>
    </row>
    <row r="483" spans="1:22" s="114" customFormat="1" ht="27.75" customHeight="1">
      <c r="A483" s="236"/>
      <c r="B483" s="237"/>
      <c r="C483" s="238"/>
      <c r="D483" s="70" t="str">
        <f>IFERROR(VLOOKUP(C483,NM06!$A$2:$B$176,2,0),"")</f>
        <v/>
      </c>
      <c r="E483" s="239"/>
      <c r="F483" s="70" t="str">
        <f>IFERROR(VLOOKUP('VZOR VYPLNĚNÍ'!$E483,'Číselník nástrojů'!$A$2:$D$569,4,0),"")</f>
        <v/>
      </c>
      <c r="G483" s="90"/>
      <c r="H483" s="240"/>
      <c r="I483" s="256"/>
      <c r="J483" s="242"/>
      <c r="K483" s="242"/>
      <c r="L483" s="243"/>
      <c r="M483" s="250"/>
      <c r="N483" s="251"/>
      <c r="O483" s="252"/>
      <c r="P483" s="253"/>
      <c r="Q483" s="254"/>
      <c r="R483" s="255"/>
      <c r="S483" s="92" t="str">
        <f>IFERROR(('VZOR VYPLNĚNÍ'!$O483+'VZOR VYPLNĚNÍ'!$R483)/'VZOR VYPLNĚNÍ'!$I483,"")</f>
        <v/>
      </c>
      <c r="T483" s="93" t="str">
        <f>IF(J483+L483=0,"",ROUND((M483+'VZOR VYPLNĚNÍ'!$P483)/(L483+J483)/12,0))</f>
        <v/>
      </c>
      <c r="U483" s="94" t="str">
        <f>IF(K483=0,"",ROUND(('VZOR VYPLNĚNÍ'!$N483+'VZOR VYPLNĚNÍ'!$Q483)/'VZOR VYPLNĚNÍ'!$K483,0))</f>
        <v/>
      </c>
      <c r="V483" s="85"/>
    </row>
    <row r="484" spans="1:22" s="114" customFormat="1" ht="27.75" customHeight="1">
      <c r="A484" s="236"/>
      <c r="B484" s="237"/>
      <c r="C484" s="238"/>
      <c r="D484" s="70" t="str">
        <f>IFERROR(VLOOKUP(C484,NM06!$A$2:$B$176,2,0),"")</f>
        <v/>
      </c>
      <c r="E484" s="239"/>
      <c r="F484" s="70" t="str">
        <f>IFERROR(VLOOKUP('VZOR VYPLNĚNÍ'!$E484,'Číselník nástrojů'!$A$2:$D$569,4,0),"")</f>
        <v/>
      </c>
      <c r="G484" s="90"/>
      <c r="H484" s="240"/>
      <c r="I484" s="256"/>
      <c r="J484" s="242"/>
      <c r="K484" s="242"/>
      <c r="L484" s="243"/>
      <c r="M484" s="250"/>
      <c r="N484" s="251"/>
      <c r="O484" s="252"/>
      <c r="P484" s="253"/>
      <c r="Q484" s="254"/>
      <c r="R484" s="255"/>
      <c r="S484" s="92" t="str">
        <f>IFERROR(('VZOR VYPLNĚNÍ'!$O484+'VZOR VYPLNĚNÍ'!$R484)/'VZOR VYPLNĚNÍ'!$I484,"")</f>
        <v/>
      </c>
      <c r="T484" s="93" t="str">
        <f>IF(J484+L484=0,"",ROUND((M484+'VZOR VYPLNĚNÍ'!$P484)/(L484+J484)/12,0))</f>
        <v/>
      </c>
      <c r="U484" s="94" t="str">
        <f>IF(K484=0,"",ROUND(('VZOR VYPLNĚNÍ'!$N484+'VZOR VYPLNĚNÍ'!$Q484)/'VZOR VYPLNĚNÍ'!$K484,0))</f>
        <v/>
      </c>
      <c r="V484" s="85"/>
    </row>
    <row r="485" spans="1:22" s="114" customFormat="1" ht="27.75" customHeight="1">
      <c r="A485" s="236"/>
      <c r="B485" s="237"/>
      <c r="C485" s="238"/>
      <c r="D485" s="70" t="str">
        <f>IFERROR(VLOOKUP(C485,NM06!$A$2:$B$176,2,0),"")</f>
        <v/>
      </c>
      <c r="E485" s="239"/>
      <c r="F485" s="70" t="str">
        <f>IFERROR(VLOOKUP('VZOR VYPLNĚNÍ'!$E485,'Číselník nástrojů'!$A$2:$D$569,4,0),"")</f>
        <v/>
      </c>
      <c r="G485" s="90"/>
      <c r="H485" s="240"/>
      <c r="I485" s="256"/>
      <c r="J485" s="242"/>
      <c r="K485" s="242"/>
      <c r="L485" s="243"/>
      <c r="M485" s="250"/>
      <c r="N485" s="251"/>
      <c r="O485" s="252"/>
      <c r="P485" s="253"/>
      <c r="Q485" s="254"/>
      <c r="R485" s="255"/>
      <c r="S485" s="92" t="str">
        <f>IFERROR(('VZOR VYPLNĚNÍ'!$O485+'VZOR VYPLNĚNÍ'!$R485)/'VZOR VYPLNĚNÍ'!$I485,"")</f>
        <v/>
      </c>
      <c r="T485" s="93" t="str">
        <f>IF(J485+L485=0,"",ROUND((M485+'VZOR VYPLNĚNÍ'!$P485)/(L485+J485)/12,0))</f>
        <v/>
      </c>
      <c r="U485" s="94" t="str">
        <f>IF(K485=0,"",ROUND(('VZOR VYPLNĚNÍ'!$N485+'VZOR VYPLNĚNÍ'!$Q485)/'VZOR VYPLNĚNÍ'!$K485,0))</f>
        <v/>
      </c>
      <c r="V485" s="85"/>
    </row>
    <row r="486" spans="1:22" s="114" customFormat="1" ht="27.75" customHeight="1">
      <c r="A486" s="236"/>
      <c r="B486" s="237"/>
      <c r="C486" s="238"/>
      <c r="D486" s="70" t="str">
        <f>IFERROR(VLOOKUP(C486,NM06!$A$2:$B$176,2,0),"")</f>
        <v/>
      </c>
      <c r="E486" s="239"/>
      <c r="F486" s="70" t="str">
        <f>IFERROR(VLOOKUP('VZOR VYPLNĚNÍ'!$E486,'Číselník nástrojů'!$A$2:$D$569,4,0),"")</f>
        <v/>
      </c>
      <c r="G486" s="90"/>
      <c r="H486" s="240"/>
      <c r="I486" s="256"/>
      <c r="J486" s="242"/>
      <c r="K486" s="242"/>
      <c r="L486" s="243"/>
      <c r="M486" s="250"/>
      <c r="N486" s="251"/>
      <c r="O486" s="252"/>
      <c r="P486" s="253"/>
      <c r="Q486" s="254"/>
      <c r="R486" s="255"/>
      <c r="S486" s="92" t="str">
        <f>IFERROR(('VZOR VYPLNĚNÍ'!$O486+'VZOR VYPLNĚNÍ'!$R486)/'VZOR VYPLNĚNÍ'!$I486,"")</f>
        <v/>
      </c>
      <c r="T486" s="93" t="str">
        <f>IF(J486+L486=0,"",ROUND((M486+'VZOR VYPLNĚNÍ'!$P486)/(L486+J486)/12,0))</f>
        <v/>
      </c>
      <c r="U486" s="94" t="str">
        <f>IF(K486=0,"",ROUND(('VZOR VYPLNĚNÍ'!$N486+'VZOR VYPLNĚNÍ'!$Q486)/'VZOR VYPLNĚNÍ'!$K486,0))</f>
        <v/>
      </c>
      <c r="V486" s="85"/>
    </row>
    <row r="487" spans="1:22" s="114" customFormat="1" ht="27.75" customHeight="1">
      <c r="A487" s="236"/>
      <c r="B487" s="237"/>
      <c r="C487" s="238"/>
      <c r="D487" s="70" t="str">
        <f>IFERROR(VLOOKUP(C487,NM06!$A$2:$B$176,2,0),"")</f>
        <v/>
      </c>
      <c r="E487" s="239"/>
      <c r="F487" s="70" t="str">
        <f>IFERROR(VLOOKUP('VZOR VYPLNĚNÍ'!$E487,'Číselník nástrojů'!$A$2:$D$569,4,0),"")</f>
        <v/>
      </c>
      <c r="G487" s="90"/>
      <c r="H487" s="240"/>
      <c r="I487" s="256"/>
      <c r="J487" s="242"/>
      <c r="K487" s="242"/>
      <c r="L487" s="243"/>
      <c r="M487" s="250"/>
      <c r="N487" s="251"/>
      <c r="O487" s="252"/>
      <c r="P487" s="253"/>
      <c r="Q487" s="254"/>
      <c r="R487" s="255"/>
      <c r="S487" s="92" t="str">
        <f>IFERROR(('VZOR VYPLNĚNÍ'!$O487+'VZOR VYPLNĚNÍ'!$R487)/'VZOR VYPLNĚNÍ'!$I487,"")</f>
        <v/>
      </c>
      <c r="T487" s="93" t="str">
        <f>IF(J487+L487=0,"",ROUND((M487+'VZOR VYPLNĚNÍ'!$P487)/(L487+J487)/12,0))</f>
        <v/>
      </c>
      <c r="U487" s="94" t="str">
        <f>IF(K487=0,"",ROUND(('VZOR VYPLNĚNÍ'!$N487+'VZOR VYPLNĚNÍ'!$Q487)/'VZOR VYPLNĚNÍ'!$K487,0))</f>
        <v/>
      </c>
      <c r="V487" s="85"/>
    </row>
    <row r="488" spans="1:22" s="114" customFormat="1" ht="27.75" customHeight="1">
      <c r="A488" s="236"/>
      <c r="B488" s="237"/>
      <c r="C488" s="238"/>
      <c r="D488" s="70" t="str">
        <f>IFERROR(VLOOKUP(C488,NM06!$A$2:$B$176,2,0),"")</f>
        <v/>
      </c>
      <c r="E488" s="239"/>
      <c r="F488" s="70" t="str">
        <f>IFERROR(VLOOKUP('VZOR VYPLNĚNÍ'!$E488,'Číselník nástrojů'!$A$2:$D$569,4,0),"")</f>
        <v/>
      </c>
      <c r="G488" s="90"/>
      <c r="H488" s="240"/>
      <c r="I488" s="256"/>
      <c r="J488" s="242"/>
      <c r="K488" s="242"/>
      <c r="L488" s="243"/>
      <c r="M488" s="250"/>
      <c r="N488" s="251"/>
      <c r="O488" s="252"/>
      <c r="P488" s="253"/>
      <c r="Q488" s="254"/>
      <c r="R488" s="255"/>
      <c r="S488" s="92" t="str">
        <f>IFERROR(('VZOR VYPLNĚNÍ'!$O488+'VZOR VYPLNĚNÍ'!$R488)/'VZOR VYPLNĚNÍ'!$I488,"")</f>
        <v/>
      </c>
      <c r="T488" s="93" t="str">
        <f>IF(J488+L488=0,"",ROUND((M488+'VZOR VYPLNĚNÍ'!$P488)/(L488+J488)/12,0))</f>
        <v/>
      </c>
      <c r="U488" s="94" t="str">
        <f>IF(K488=0,"",ROUND(('VZOR VYPLNĚNÍ'!$N488+'VZOR VYPLNĚNÍ'!$Q488)/'VZOR VYPLNĚNÍ'!$K488,0))</f>
        <v/>
      </c>
      <c r="V488" s="85"/>
    </row>
    <row r="489" spans="1:22" s="114" customFormat="1" ht="27.75" customHeight="1">
      <c r="A489" s="236"/>
      <c r="B489" s="237"/>
      <c r="C489" s="238"/>
      <c r="D489" s="70" t="str">
        <f>IFERROR(VLOOKUP(C489,NM06!$A$2:$B$176,2,0),"")</f>
        <v/>
      </c>
      <c r="E489" s="239"/>
      <c r="F489" s="70" t="str">
        <f>IFERROR(VLOOKUP('VZOR VYPLNĚNÍ'!$E489,'Číselník nástrojů'!$A$2:$D$569,4,0),"")</f>
        <v/>
      </c>
      <c r="G489" s="90"/>
      <c r="H489" s="240"/>
      <c r="I489" s="256"/>
      <c r="J489" s="242"/>
      <c r="K489" s="242"/>
      <c r="L489" s="243"/>
      <c r="M489" s="250"/>
      <c r="N489" s="251"/>
      <c r="O489" s="252"/>
      <c r="P489" s="253"/>
      <c r="Q489" s="254"/>
      <c r="R489" s="255"/>
      <c r="S489" s="92" t="str">
        <f>IFERROR(('VZOR VYPLNĚNÍ'!$O489+'VZOR VYPLNĚNÍ'!$R489)/'VZOR VYPLNĚNÍ'!$I489,"")</f>
        <v/>
      </c>
      <c r="T489" s="93" t="str">
        <f>IF(J489+L489=0,"",ROUND((M489+'VZOR VYPLNĚNÍ'!$P489)/(L489+J489)/12,0))</f>
        <v/>
      </c>
      <c r="U489" s="94" t="str">
        <f>IF(K489=0,"",ROUND(('VZOR VYPLNĚNÍ'!$N489+'VZOR VYPLNĚNÍ'!$Q489)/'VZOR VYPLNĚNÍ'!$K489,0))</f>
        <v/>
      </c>
      <c r="V489" s="85"/>
    </row>
    <row r="490" spans="1:22" s="114" customFormat="1" ht="27.75" customHeight="1">
      <c r="A490" s="236"/>
      <c r="B490" s="237"/>
      <c r="C490" s="238"/>
      <c r="D490" s="70" t="str">
        <f>IFERROR(VLOOKUP(C490,NM06!$A$2:$B$176,2,0),"")</f>
        <v/>
      </c>
      <c r="E490" s="239"/>
      <c r="F490" s="70" t="str">
        <f>IFERROR(VLOOKUP('VZOR VYPLNĚNÍ'!$E490,'Číselník nástrojů'!$A$2:$D$569,4,0),"")</f>
        <v/>
      </c>
      <c r="G490" s="90"/>
      <c r="H490" s="240"/>
      <c r="I490" s="256"/>
      <c r="J490" s="242"/>
      <c r="K490" s="242"/>
      <c r="L490" s="243"/>
      <c r="M490" s="250"/>
      <c r="N490" s="251"/>
      <c r="O490" s="252"/>
      <c r="P490" s="253"/>
      <c r="Q490" s="254"/>
      <c r="R490" s="255"/>
      <c r="S490" s="92" t="str">
        <f>IFERROR(('VZOR VYPLNĚNÍ'!$O490+'VZOR VYPLNĚNÍ'!$R490)/'VZOR VYPLNĚNÍ'!$I490,"")</f>
        <v/>
      </c>
      <c r="T490" s="93" t="str">
        <f>IF(J490+L490=0,"",ROUND((M490+'VZOR VYPLNĚNÍ'!$P490)/(L490+J490)/12,0))</f>
        <v/>
      </c>
      <c r="U490" s="94" t="str">
        <f>IF(K490=0,"",ROUND(('VZOR VYPLNĚNÍ'!$N490+'VZOR VYPLNĚNÍ'!$Q490)/'VZOR VYPLNĚNÍ'!$K490,0))</f>
        <v/>
      </c>
      <c r="V490" s="85"/>
    </row>
    <row r="491" spans="1:22" s="114" customFormat="1" ht="27.75" customHeight="1">
      <c r="A491" s="236"/>
      <c r="B491" s="237"/>
      <c r="C491" s="238"/>
      <c r="D491" s="70" t="str">
        <f>IFERROR(VLOOKUP(C491,NM06!$A$2:$B$176,2,0),"")</f>
        <v/>
      </c>
      <c r="E491" s="239"/>
      <c r="F491" s="70" t="str">
        <f>IFERROR(VLOOKUP('VZOR VYPLNĚNÍ'!$E491,'Číselník nástrojů'!$A$2:$D$569,4,0),"")</f>
        <v/>
      </c>
      <c r="G491" s="90"/>
      <c r="H491" s="240"/>
      <c r="I491" s="256"/>
      <c r="J491" s="242"/>
      <c r="K491" s="242"/>
      <c r="L491" s="243"/>
      <c r="M491" s="250"/>
      <c r="N491" s="251"/>
      <c r="O491" s="252"/>
      <c r="P491" s="253"/>
      <c r="Q491" s="254"/>
      <c r="R491" s="255"/>
      <c r="S491" s="92" t="str">
        <f>IFERROR(('VZOR VYPLNĚNÍ'!$O491+'VZOR VYPLNĚNÍ'!$R491)/'VZOR VYPLNĚNÍ'!$I491,"")</f>
        <v/>
      </c>
      <c r="T491" s="93" t="str">
        <f>IF(J491+L491=0,"",ROUND((M491+'VZOR VYPLNĚNÍ'!$P491)/(L491+J491)/12,0))</f>
        <v/>
      </c>
      <c r="U491" s="94" t="str">
        <f>IF(K491=0,"",ROUND(('VZOR VYPLNĚNÍ'!$N491+'VZOR VYPLNĚNÍ'!$Q491)/'VZOR VYPLNĚNÍ'!$K491,0))</f>
        <v/>
      </c>
      <c r="V491" s="85"/>
    </row>
    <row r="492" spans="1:22" s="114" customFormat="1" ht="27.75" customHeight="1">
      <c r="A492" s="236"/>
      <c r="B492" s="237"/>
      <c r="C492" s="238"/>
      <c r="D492" s="70" t="str">
        <f>IFERROR(VLOOKUP(C492,NM06!$A$2:$B$176,2,0),"")</f>
        <v/>
      </c>
      <c r="E492" s="239"/>
      <c r="F492" s="70" t="str">
        <f>IFERROR(VLOOKUP('VZOR VYPLNĚNÍ'!$E492,'Číselník nástrojů'!$A$2:$D$569,4,0),"")</f>
        <v/>
      </c>
      <c r="G492" s="90"/>
      <c r="H492" s="240"/>
      <c r="I492" s="256"/>
      <c r="J492" s="242"/>
      <c r="K492" s="242"/>
      <c r="L492" s="243"/>
      <c r="M492" s="250"/>
      <c r="N492" s="251"/>
      <c r="O492" s="252"/>
      <c r="P492" s="253"/>
      <c r="Q492" s="254"/>
      <c r="R492" s="255"/>
      <c r="S492" s="92" t="str">
        <f>IFERROR(('VZOR VYPLNĚNÍ'!$O492+'VZOR VYPLNĚNÍ'!$R492)/'VZOR VYPLNĚNÍ'!$I492,"")</f>
        <v/>
      </c>
      <c r="T492" s="93" t="str">
        <f>IF(J492+L492=0,"",ROUND((M492+'VZOR VYPLNĚNÍ'!$P492)/(L492+J492)/12,0))</f>
        <v/>
      </c>
      <c r="U492" s="94" t="str">
        <f>IF(K492=0,"",ROUND(('VZOR VYPLNĚNÍ'!$N492+'VZOR VYPLNĚNÍ'!$Q492)/'VZOR VYPLNĚNÍ'!$K492,0))</f>
        <v/>
      </c>
      <c r="V492" s="85"/>
    </row>
    <row r="493" spans="1:22" s="114" customFormat="1" ht="27.75" customHeight="1">
      <c r="A493" s="236"/>
      <c r="B493" s="237"/>
      <c r="C493" s="238"/>
      <c r="D493" s="70" t="str">
        <f>IFERROR(VLOOKUP(C493,NM06!$A$2:$B$176,2,0),"")</f>
        <v/>
      </c>
      <c r="E493" s="239"/>
      <c r="F493" s="70" t="str">
        <f>IFERROR(VLOOKUP('VZOR VYPLNĚNÍ'!$E493,'Číselník nástrojů'!$A$2:$D$569,4,0),"")</f>
        <v/>
      </c>
      <c r="G493" s="90"/>
      <c r="H493" s="240"/>
      <c r="I493" s="256"/>
      <c r="J493" s="242"/>
      <c r="K493" s="242"/>
      <c r="L493" s="243"/>
      <c r="M493" s="250"/>
      <c r="N493" s="251"/>
      <c r="O493" s="252"/>
      <c r="P493" s="253"/>
      <c r="Q493" s="254"/>
      <c r="R493" s="255"/>
      <c r="S493" s="92" t="str">
        <f>IFERROR(('VZOR VYPLNĚNÍ'!$O493+'VZOR VYPLNĚNÍ'!$R493)/'VZOR VYPLNĚNÍ'!$I493,"")</f>
        <v/>
      </c>
      <c r="T493" s="93" t="str">
        <f>IF(J493+L493=0,"",ROUND((M493+'VZOR VYPLNĚNÍ'!$P493)/(L493+J493)/12,0))</f>
        <v/>
      </c>
      <c r="U493" s="94" t="str">
        <f>IF(K493=0,"",ROUND(('VZOR VYPLNĚNÍ'!$N493+'VZOR VYPLNĚNÍ'!$Q493)/'VZOR VYPLNĚNÍ'!$K493,0))</f>
        <v/>
      </c>
      <c r="V493" s="85"/>
    </row>
    <row r="494" spans="1:22" s="114" customFormat="1" ht="27.75" customHeight="1">
      <c r="A494" s="236"/>
      <c r="B494" s="237"/>
      <c r="C494" s="238"/>
      <c r="D494" s="70" t="str">
        <f>IFERROR(VLOOKUP(C494,NM06!$A$2:$B$176,2,0),"")</f>
        <v/>
      </c>
      <c r="E494" s="239"/>
      <c r="F494" s="70" t="str">
        <f>IFERROR(VLOOKUP('VZOR VYPLNĚNÍ'!$E494,'Číselník nástrojů'!$A$2:$D$569,4,0),"")</f>
        <v/>
      </c>
      <c r="G494" s="90"/>
      <c r="H494" s="240"/>
      <c r="I494" s="256"/>
      <c r="J494" s="242"/>
      <c r="K494" s="242"/>
      <c r="L494" s="243"/>
      <c r="M494" s="250"/>
      <c r="N494" s="251"/>
      <c r="O494" s="252"/>
      <c r="P494" s="253"/>
      <c r="Q494" s="254"/>
      <c r="R494" s="255"/>
      <c r="S494" s="92" t="str">
        <f>IFERROR(('VZOR VYPLNĚNÍ'!$O494+'VZOR VYPLNĚNÍ'!$R494)/'VZOR VYPLNĚNÍ'!$I494,"")</f>
        <v/>
      </c>
      <c r="T494" s="93" t="str">
        <f>IF(J494+L494=0,"",ROUND((M494+'VZOR VYPLNĚNÍ'!$P494)/(L494+J494)/12,0))</f>
        <v/>
      </c>
      <c r="U494" s="94" t="str">
        <f>IF(K494=0,"",ROUND(('VZOR VYPLNĚNÍ'!$N494+'VZOR VYPLNĚNÍ'!$Q494)/'VZOR VYPLNĚNÍ'!$K494,0))</f>
        <v/>
      </c>
      <c r="V494" s="85"/>
    </row>
    <row r="495" spans="1:22" s="114" customFormat="1" ht="27.75" customHeight="1">
      <c r="A495" s="236"/>
      <c r="B495" s="237"/>
      <c r="C495" s="238"/>
      <c r="D495" s="70" t="str">
        <f>IFERROR(VLOOKUP(C495,NM06!$A$2:$B$176,2,0),"")</f>
        <v/>
      </c>
      <c r="E495" s="239"/>
      <c r="F495" s="70" t="str">
        <f>IFERROR(VLOOKUP('VZOR VYPLNĚNÍ'!$E495,'Číselník nástrojů'!$A$2:$D$569,4,0),"")</f>
        <v/>
      </c>
      <c r="G495" s="90"/>
      <c r="H495" s="240"/>
      <c r="I495" s="256"/>
      <c r="J495" s="242"/>
      <c r="K495" s="242"/>
      <c r="L495" s="243"/>
      <c r="M495" s="250"/>
      <c r="N495" s="251"/>
      <c r="O495" s="252"/>
      <c r="P495" s="253"/>
      <c r="Q495" s="254"/>
      <c r="R495" s="255"/>
      <c r="S495" s="92" t="str">
        <f>IFERROR(('VZOR VYPLNĚNÍ'!$O495+'VZOR VYPLNĚNÍ'!$R495)/'VZOR VYPLNĚNÍ'!$I495,"")</f>
        <v/>
      </c>
      <c r="T495" s="93" t="str">
        <f>IF(J495+L495=0,"",ROUND((M495+'VZOR VYPLNĚNÍ'!$P495)/(L495+J495)/12,0))</f>
        <v/>
      </c>
      <c r="U495" s="94" t="str">
        <f>IF(K495=0,"",ROUND(('VZOR VYPLNĚNÍ'!$N495+'VZOR VYPLNĚNÍ'!$Q495)/'VZOR VYPLNĚNÍ'!$K495,0))</f>
        <v/>
      </c>
      <c r="V495" s="85"/>
    </row>
    <row r="496" spans="1:22" s="114" customFormat="1" ht="27.75" customHeight="1">
      <c r="A496" s="236"/>
      <c r="B496" s="237"/>
      <c r="C496" s="238"/>
      <c r="D496" s="70" t="str">
        <f>IFERROR(VLOOKUP(C496,NM06!$A$2:$B$176,2,0),"")</f>
        <v/>
      </c>
      <c r="E496" s="239"/>
      <c r="F496" s="70" t="str">
        <f>IFERROR(VLOOKUP('VZOR VYPLNĚNÍ'!$E496,'Číselník nástrojů'!$A$2:$D$569,4,0),"")</f>
        <v/>
      </c>
      <c r="G496" s="90"/>
      <c r="H496" s="240"/>
      <c r="I496" s="256"/>
      <c r="J496" s="242"/>
      <c r="K496" s="242"/>
      <c r="L496" s="243"/>
      <c r="M496" s="250"/>
      <c r="N496" s="251"/>
      <c r="O496" s="252"/>
      <c r="P496" s="253"/>
      <c r="Q496" s="254"/>
      <c r="R496" s="255"/>
      <c r="S496" s="92" t="str">
        <f>IFERROR(('VZOR VYPLNĚNÍ'!$O496+'VZOR VYPLNĚNÍ'!$R496)/'VZOR VYPLNĚNÍ'!$I496,"")</f>
        <v/>
      </c>
      <c r="T496" s="93" t="str">
        <f>IF(J496+L496=0,"",ROUND((M496+'VZOR VYPLNĚNÍ'!$P496)/(L496+J496)/12,0))</f>
        <v/>
      </c>
      <c r="U496" s="94" t="str">
        <f>IF(K496=0,"",ROUND(('VZOR VYPLNĚNÍ'!$N496+'VZOR VYPLNĚNÍ'!$Q496)/'VZOR VYPLNĚNÍ'!$K496,0))</f>
        <v/>
      </c>
      <c r="V496" s="85"/>
    </row>
    <row r="497" spans="1:22" s="114" customFormat="1" ht="27.75" customHeight="1">
      <c r="A497" s="236"/>
      <c r="B497" s="237"/>
      <c r="C497" s="238"/>
      <c r="D497" s="70" t="str">
        <f>IFERROR(VLOOKUP(C497,NM06!$A$2:$B$176,2,0),"")</f>
        <v/>
      </c>
      <c r="E497" s="239"/>
      <c r="F497" s="70" t="str">
        <f>IFERROR(VLOOKUP('VZOR VYPLNĚNÍ'!$E497,'Číselník nástrojů'!$A$2:$D$569,4,0),"")</f>
        <v/>
      </c>
      <c r="G497" s="90"/>
      <c r="H497" s="240"/>
      <c r="I497" s="256"/>
      <c r="J497" s="242"/>
      <c r="K497" s="242"/>
      <c r="L497" s="243"/>
      <c r="M497" s="250"/>
      <c r="N497" s="251"/>
      <c r="O497" s="252"/>
      <c r="P497" s="253"/>
      <c r="Q497" s="254"/>
      <c r="R497" s="255"/>
      <c r="S497" s="92" t="str">
        <f>IFERROR(('VZOR VYPLNĚNÍ'!$O497+'VZOR VYPLNĚNÍ'!$R497)/'VZOR VYPLNĚNÍ'!$I497,"")</f>
        <v/>
      </c>
      <c r="T497" s="93" t="str">
        <f>IF(J497+L497=0,"",ROUND((M497+'VZOR VYPLNĚNÍ'!$P497)/(L497+J497)/12,0))</f>
        <v/>
      </c>
      <c r="U497" s="94" t="str">
        <f>IF(K497=0,"",ROUND(('VZOR VYPLNĚNÍ'!$N497+'VZOR VYPLNĚNÍ'!$Q497)/'VZOR VYPLNĚNÍ'!$K497,0))</f>
        <v/>
      </c>
      <c r="V497" s="85"/>
    </row>
    <row r="498" spans="1:22" s="114" customFormat="1" ht="27.75" customHeight="1">
      <c r="A498" s="236"/>
      <c r="B498" s="237"/>
      <c r="C498" s="238"/>
      <c r="D498" s="70" t="str">
        <f>IFERROR(VLOOKUP(C498,NM06!$A$2:$B$176,2,0),"")</f>
        <v/>
      </c>
      <c r="E498" s="239"/>
      <c r="F498" s="70" t="str">
        <f>IFERROR(VLOOKUP('VZOR VYPLNĚNÍ'!$E498,'Číselník nástrojů'!$A$2:$D$569,4,0),"")</f>
        <v/>
      </c>
      <c r="G498" s="90"/>
      <c r="H498" s="240"/>
      <c r="I498" s="256"/>
      <c r="J498" s="242"/>
      <c r="K498" s="242"/>
      <c r="L498" s="243"/>
      <c r="M498" s="250"/>
      <c r="N498" s="251"/>
      <c r="O498" s="252"/>
      <c r="P498" s="253"/>
      <c r="Q498" s="254"/>
      <c r="R498" s="255"/>
      <c r="S498" s="92" t="str">
        <f>IFERROR(('VZOR VYPLNĚNÍ'!$O498+'VZOR VYPLNĚNÍ'!$R498)/'VZOR VYPLNĚNÍ'!$I498,"")</f>
        <v/>
      </c>
      <c r="T498" s="93" t="str">
        <f>IF(J498+L498=0,"",ROUND((M498+'VZOR VYPLNĚNÍ'!$P498)/(L498+J498)/12,0))</f>
        <v/>
      </c>
      <c r="U498" s="94" t="str">
        <f>IF(K498=0,"",ROUND(('VZOR VYPLNĚNÍ'!$N498+'VZOR VYPLNĚNÍ'!$Q498)/'VZOR VYPLNĚNÍ'!$K498,0))</f>
        <v/>
      </c>
      <c r="V498" s="85"/>
    </row>
    <row r="499" spans="1:22" s="114" customFormat="1" ht="27.75" customHeight="1">
      <c r="A499" s="236"/>
      <c r="B499" s="237"/>
      <c r="C499" s="238"/>
      <c r="D499" s="70" t="str">
        <f>IFERROR(VLOOKUP(C499,NM06!$A$2:$B$176,2,0),"")</f>
        <v/>
      </c>
      <c r="E499" s="239"/>
      <c r="F499" s="70" t="str">
        <f>IFERROR(VLOOKUP('VZOR VYPLNĚNÍ'!$E499,'Číselník nástrojů'!$A$2:$D$569,4,0),"")</f>
        <v/>
      </c>
      <c r="G499" s="90"/>
      <c r="H499" s="240"/>
      <c r="I499" s="256"/>
      <c r="J499" s="242"/>
      <c r="K499" s="242"/>
      <c r="L499" s="243"/>
      <c r="M499" s="250"/>
      <c r="N499" s="251"/>
      <c r="O499" s="252"/>
      <c r="P499" s="253"/>
      <c r="Q499" s="254"/>
      <c r="R499" s="255"/>
      <c r="S499" s="92" t="str">
        <f>IFERROR(('VZOR VYPLNĚNÍ'!$O499+'VZOR VYPLNĚNÍ'!$R499)/'VZOR VYPLNĚNÍ'!$I499,"")</f>
        <v/>
      </c>
      <c r="T499" s="93" t="str">
        <f>IF(J499+L499=0,"",ROUND((M499+'VZOR VYPLNĚNÍ'!$P499)/(L499+J499)/12,0))</f>
        <v/>
      </c>
      <c r="U499" s="94" t="str">
        <f>IF(K499=0,"",ROUND(('VZOR VYPLNĚNÍ'!$N499+'VZOR VYPLNĚNÍ'!$Q499)/'VZOR VYPLNĚNÍ'!$K499,0))</f>
        <v/>
      </c>
      <c r="V499" s="85"/>
    </row>
    <row r="500" spans="1:22" s="114" customFormat="1" ht="27.75" customHeight="1">
      <c r="A500" s="236"/>
      <c r="B500" s="237"/>
      <c r="C500" s="238"/>
      <c r="D500" s="70" t="str">
        <f>IFERROR(VLOOKUP(C500,NM06!$A$2:$B$176,2,0),"")</f>
        <v/>
      </c>
      <c r="E500" s="239"/>
      <c r="F500" s="70" t="str">
        <f>IFERROR(VLOOKUP('VZOR VYPLNĚNÍ'!$E500,'Číselník nástrojů'!$A$2:$D$569,4,0),"")</f>
        <v/>
      </c>
      <c r="G500" s="90"/>
      <c r="H500" s="240"/>
      <c r="I500" s="256"/>
      <c r="J500" s="242"/>
      <c r="K500" s="242"/>
      <c r="L500" s="243"/>
      <c r="M500" s="250"/>
      <c r="N500" s="251"/>
      <c r="O500" s="252"/>
      <c r="P500" s="253"/>
      <c r="Q500" s="254"/>
      <c r="R500" s="255"/>
      <c r="S500" s="92" t="str">
        <f>IFERROR(('VZOR VYPLNĚNÍ'!$O500+'VZOR VYPLNĚNÍ'!$R500)/'VZOR VYPLNĚNÍ'!$I500,"")</f>
        <v/>
      </c>
      <c r="T500" s="93" t="str">
        <f>IF(J500+L500=0,"",ROUND((M500+'VZOR VYPLNĚNÍ'!$P500)/(L500+J500)/12,0))</f>
        <v/>
      </c>
      <c r="U500" s="94" t="str">
        <f>IF(K500=0,"",ROUND(('VZOR VYPLNĚNÍ'!$N500+'VZOR VYPLNĚNÍ'!$Q500)/'VZOR VYPLNĚNÍ'!$K500,0))</f>
        <v/>
      </c>
      <c r="V500" s="85"/>
    </row>
    <row r="501" spans="1:22" s="114" customFormat="1" ht="27.75" customHeight="1">
      <c r="A501" s="236"/>
      <c r="B501" s="237"/>
      <c r="C501" s="238"/>
      <c r="D501" s="70" t="str">
        <f>IFERROR(VLOOKUP(C501,NM06!$A$2:$B$176,2,0),"")</f>
        <v/>
      </c>
      <c r="E501" s="239"/>
      <c r="F501" s="70" t="str">
        <f>IFERROR(VLOOKUP('VZOR VYPLNĚNÍ'!$E501,'Číselník nástrojů'!$A$2:$D$569,4,0),"")</f>
        <v/>
      </c>
      <c r="G501" s="90"/>
      <c r="H501" s="240"/>
      <c r="I501" s="256"/>
      <c r="J501" s="242"/>
      <c r="K501" s="242"/>
      <c r="L501" s="243"/>
      <c r="M501" s="250"/>
      <c r="N501" s="251"/>
      <c r="O501" s="252"/>
      <c r="P501" s="253"/>
      <c r="Q501" s="254"/>
      <c r="R501" s="255"/>
      <c r="S501" s="92" t="str">
        <f>IFERROR(('VZOR VYPLNĚNÍ'!$O501+'VZOR VYPLNĚNÍ'!$R501)/'VZOR VYPLNĚNÍ'!$I501,"")</f>
        <v/>
      </c>
      <c r="T501" s="93" t="str">
        <f>IF(J501+L501=0,"",ROUND((M501+'VZOR VYPLNĚNÍ'!$P501)/(L501+J501)/12,0))</f>
        <v/>
      </c>
      <c r="U501" s="94" t="str">
        <f>IF(K501=0,"",ROUND(('VZOR VYPLNĚNÍ'!$N501+'VZOR VYPLNĚNÍ'!$Q501)/'VZOR VYPLNĚNÍ'!$K501,0))</f>
        <v/>
      </c>
      <c r="V501" s="85"/>
    </row>
    <row r="502" spans="1:22" s="114" customFormat="1" ht="27.75" customHeight="1">
      <c r="A502" s="236"/>
      <c r="B502" s="237"/>
      <c r="C502" s="238"/>
      <c r="D502" s="70" t="str">
        <f>IFERROR(VLOOKUP(C502,NM06!$A$2:$B$176,2,0),"")</f>
        <v/>
      </c>
      <c r="E502" s="239"/>
      <c r="F502" s="70" t="str">
        <f>IFERROR(VLOOKUP('VZOR VYPLNĚNÍ'!$E502,'Číselník nástrojů'!$A$2:$D$569,4,0),"")</f>
        <v/>
      </c>
      <c r="G502" s="90"/>
      <c r="H502" s="240"/>
      <c r="I502" s="256"/>
      <c r="J502" s="242"/>
      <c r="K502" s="242"/>
      <c r="L502" s="243"/>
      <c r="M502" s="250"/>
      <c r="N502" s="251"/>
      <c r="O502" s="252"/>
      <c r="P502" s="253"/>
      <c r="Q502" s="254"/>
      <c r="R502" s="255"/>
      <c r="S502" s="92" t="str">
        <f>IFERROR(('VZOR VYPLNĚNÍ'!$O502+'VZOR VYPLNĚNÍ'!$R502)/'VZOR VYPLNĚNÍ'!$I502,"")</f>
        <v/>
      </c>
      <c r="T502" s="93" t="str">
        <f>IF(J502+L502=0,"",ROUND((M502+'VZOR VYPLNĚNÍ'!$P502)/(L502+J502)/12,0))</f>
        <v/>
      </c>
      <c r="U502" s="94" t="str">
        <f>IF(K502=0,"",ROUND(('VZOR VYPLNĚNÍ'!$N502+'VZOR VYPLNĚNÍ'!$Q502)/'VZOR VYPLNĚNÍ'!$K502,0))</f>
        <v/>
      </c>
      <c r="V502" s="85"/>
    </row>
    <row r="503" spans="1:22" s="114" customFormat="1" ht="27.75" customHeight="1">
      <c r="A503" s="236"/>
      <c r="B503" s="237"/>
      <c r="C503" s="238"/>
      <c r="D503" s="70" t="str">
        <f>IFERROR(VLOOKUP(C503,NM06!$A$2:$B$176,2,0),"")</f>
        <v/>
      </c>
      <c r="E503" s="239"/>
      <c r="F503" s="70" t="str">
        <f>IFERROR(VLOOKUP('VZOR VYPLNĚNÍ'!$E503,'Číselník nástrojů'!$A$2:$D$569,4,0),"")</f>
        <v/>
      </c>
      <c r="G503" s="90"/>
      <c r="H503" s="240"/>
      <c r="I503" s="256"/>
      <c r="J503" s="242"/>
      <c r="K503" s="242"/>
      <c r="L503" s="243"/>
      <c r="M503" s="250"/>
      <c r="N503" s="251"/>
      <c r="O503" s="252"/>
      <c r="P503" s="253"/>
      <c r="Q503" s="254"/>
      <c r="R503" s="255"/>
      <c r="S503" s="92" t="str">
        <f>IFERROR(('VZOR VYPLNĚNÍ'!$O503+'VZOR VYPLNĚNÍ'!$R503)/'VZOR VYPLNĚNÍ'!$I503,"")</f>
        <v/>
      </c>
      <c r="T503" s="93" t="str">
        <f>IF(J503+L503=0,"",ROUND((M503+'VZOR VYPLNĚNÍ'!$P503)/(L503+J503)/12,0))</f>
        <v/>
      </c>
      <c r="U503" s="94" t="str">
        <f>IF(K503=0,"",ROUND(('VZOR VYPLNĚNÍ'!$N503+'VZOR VYPLNĚNÍ'!$Q503)/'VZOR VYPLNĚNÍ'!$K503,0))</f>
        <v/>
      </c>
      <c r="V503" s="85"/>
    </row>
    <row r="504" spans="1:22" s="114" customFormat="1" ht="27.75" customHeight="1">
      <c r="A504" s="236"/>
      <c r="B504" s="237"/>
      <c r="C504" s="238"/>
      <c r="D504" s="70" t="str">
        <f>IFERROR(VLOOKUP(C504,NM06!$A$2:$B$176,2,0),"")</f>
        <v/>
      </c>
      <c r="E504" s="239"/>
      <c r="F504" s="70" t="str">
        <f>IFERROR(VLOOKUP('VZOR VYPLNĚNÍ'!$E504,'Číselník nástrojů'!$A$2:$D$569,4,0),"")</f>
        <v/>
      </c>
      <c r="G504" s="90"/>
      <c r="H504" s="240"/>
      <c r="I504" s="256"/>
      <c r="J504" s="242"/>
      <c r="K504" s="242"/>
      <c r="L504" s="243"/>
      <c r="M504" s="250"/>
      <c r="N504" s="251"/>
      <c r="O504" s="252"/>
      <c r="P504" s="253"/>
      <c r="Q504" s="254"/>
      <c r="R504" s="255"/>
      <c r="S504" s="92" t="str">
        <f>IFERROR(('VZOR VYPLNĚNÍ'!$O504+'VZOR VYPLNĚNÍ'!$R504)/'VZOR VYPLNĚNÍ'!$I504,"")</f>
        <v/>
      </c>
      <c r="T504" s="93" t="str">
        <f>IF(J504+L504=0,"",ROUND((M504+'VZOR VYPLNĚNÍ'!$P504)/(L504+J504)/12,0))</f>
        <v/>
      </c>
      <c r="U504" s="94" t="str">
        <f>IF(K504=0,"",ROUND(('VZOR VYPLNĚNÍ'!$N504+'VZOR VYPLNĚNÍ'!$Q504)/'VZOR VYPLNĚNÍ'!$K504,0))</f>
        <v/>
      </c>
      <c r="V504" s="85"/>
    </row>
    <row r="505" spans="1:22" s="114" customFormat="1" ht="27.75" customHeight="1">
      <c r="A505" s="236"/>
      <c r="B505" s="237"/>
      <c r="C505" s="238"/>
      <c r="D505" s="70" t="str">
        <f>IFERROR(VLOOKUP(C505,NM06!$A$2:$B$176,2,0),"")</f>
        <v/>
      </c>
      <c r="E505" s="239"/>
      <c r="F505" s="70" t="str">
        <f>IFERROR(VLOOKUP('VZOR VYPLNĚNÍ'!$E505,'Číselník nástrojů'!$A$2:$D$569,4,0),"")</f>
        <v/>
      </c>
      <c r="G505" s="90"/>
      <c r="H505" s="240"/>
      <c r="I505" s="256"/>
      <c r="J505" s="242"/>
      <c r="K505" s="242"/>
      <c r="L505" s="243"/>
      <c r="M505" s="250"/>
      <c r="N505" s="251"/>
      <c r="O505" s="252"/>
      <c r="P505" s="253"/>
      <c r="Q505" s="254"/>
      <c r="R505" s="255"/>
      <c r="S505" s="92" t="str">
        <f>IFERROR(('VZOR VYPLNĚNÍ'!$O505+'VZOR VYPLNĚNÍ'!$R505)/'VZOR VYPLNĚNÍ'!$I505,"")</f>
        <v/>
      </c>
      <c r="T505" s="93" t="str">
        <f>IF(J505+L505=0,"",ROUND((M505+'VZOR VYPLNĚNÍ'!$P505)/(L505+J505)/12,0))</f>
        <v/>
      </c>
      <c r="U505" s="94" t="str">
        <f>IF(K505=0,"",ROUND(('VZOR VYPLNĚNÍ'!$N505+'VZOR VYPLNĚNÍ'!$Q505)/'VZOR VYPLNĚNÍ'!$K505,0))</f>
        <v/>
      </c>
      <c r="V505" s="85"/>
    </row>
    <row r="506" spans="1:22" s="114" customFormat="1" ht="27.75" customHeight="1">
      <c r="A506" s="236"/>
      <c r="B506" s="237"/>
      <c r="C506" s="238"/>
      <c r="D506" s="70" t="str">
        <f>IFERROR(VLOOKUP(C506,NM06!$A$2:$B$176,2,0),"")</f>
        <v/>
      </c>
      <c r="E506" s="239"/>
      <c r="F506" s="70" t="str">
        <f>IFERROR(VLOOKUP('VZOR VYPLNĚNÍ'!$E506,'Číselník nástrojů'!$A$2:$D$569,4,0),"")</f>
        <v/>
      </c>
      <c r="G506" s="90"/>
      <c r="H506" s="240"/>
      <c r="I506" s="256"/>
      <c r="J506" s="242"/>
      <c r="K506" s="242"/>
      <c r="L506" s="243"/>
      <c r="M506" s="250"/>
      <c r="N506" s="251"/>
      <c r="O506" s="252"/>
      <c r="P506" s="253"/>
      <c r="Q506" s="254"/>
      <c r="R506" s="255"/>
      <c r="S506" s="92" t="str">
        <f>IFERROR(('VZOR VYPLNĚNÍ'!$O506+'VZOR VYPLNĚNÍ'!$R506)/'VZOR VYPLNĚNÍ'!$I506,"")</f>
        <v/>
      </c>
      <c r="T506" s="93" t="str">
        <f>IF(J506+L506=0,"",ROUND((M506+'VZOR VYPLNĚNÍ'!$P506)/(L506+J506)/12,0))</f>
        <v/>
      </c>
      <c r="U506" s="94" t="str">
        <f>IF(K506=0,"",ROUND(('VZOR VYPLNĚNÍ'!$N506+'VZOR VYPLNĚNÍ'!$Q506)/'VZOR VYPLNĚNÍ'!$K506,0))</f>
        <v/>
      </c>
      <c r="V506" s="85"/>
    </row>
    <row r="507" spans="1:22" s="114" customFormat="1" ht="27.75" customHeight="1">
      <c r="A507" s="236"/>
      <c r="B507" s="237"/>
      <c r="C507" s="238"/>
      <c r="D507" s="70" t="str">
        <f>IFERROR(VLOOKUP(C507,NM06!$A$2:$B$176,2,0),"")</f>
        <v/>
      </c>
      <c r="E507" s="239"/>
      <c r="F507" s="70" t="str">
        <f>IFERROR(VLOOKUP('VZOR VYPLNĚNÍ'!$E507,'Číselník nástrojů'!$A$2:$D$569,4,0),"")</f>
        <v/>
      </c>
      <c r="G507" s="90"/>
      <c r="H507" s="240"/>
      <c r="I507" s="256"/>
      <c r="J507" s="242"/>
      <c r="K507" s="242"/>
      <c r="L507" s="243"/>
      <c r="M507" s="250"/>
      <c r="N507" s="251"/>
      <c r="O507" s="252"/>
      <c r="P507" s="253"/>
      <c r="Q507" s="254"/>
      <c r="R507" s="255"/>
      <c r="S507" s="92" t="str">
        <f>IFERROR(('VZOR VYPLNĚNÍ'!$O507+'VZOR VYPLNĚNÍ'!$R507)/'VZOR VYPLNĚNÍ'!$I507,"")</f>
        <v/>
      </c>
      <c r="T507" s="93" t="str">
        <f>IF(J507+L507=0,"",ROUND((M507+'VZOR VYPLNĚNÍ'!$P507)/(L507+J507)/12,0))</f>
        <v/>
      </c>
      <c r="U507" s="94" t="str">
        <f>IF(K507=0,"",ROUND(('VZOR VYPLNĚNÍ'!$N507+'VZOR VYPLNĚNÍ'!$Q507)/'VZOR VYPLNĚNÍ'!$K507,0))</f>
        <v/>
      </c>
      <c r="V507" s="85"/>
    </row>
    <row r="508" spans="1:22" s="114" customFormat="1" ht="27.75" customHeight="1">
      <c r="A508" s="236"/>
      <c r="B508" s="237"/>
      <c r="C508" s="238"/>
      <c r="D508" s="70" t="str">
        <f>IFERROR(VLOOKUP(C508,NM06!$A$2:$B$176,2,0),"")</f>
        <v/>
      </c>
      <c r="E508" s="239"/>
      <c r="F508" s="70" t="str">
        <f>IFERROR(VLOOKUP('VZOR VYPLNĚNÍ'!$E508,'Číselník nástrojů'!$A$2:$D$569,4,0),"")</f>
        <v/>
      </c>
      <c r="G508" s="90"/>
      <c r="H508" s="240"/>
      <c r="I508" s="256"/>
      <c r="J508" s="242"/>
      <c r="K508" s="242"/>
      <c r="L508" s="243"/>
      <c r="M508" s="250"/>
      <c r="N508" s="251"/>
      <c r="O508" s="252"/>
      <c r="P508" s="253"/>
      <c r="Q508" s="254"/>
      <c r="R508" s="255"/>
      <c r="S508" s="92" t="str">
        <f>IFERROR(('VZOR VYPLNĚNÍ'!$O508+'VZOR VYPLNĚNÍ'!$R508)/'VZOR VYPLNĚNÍ'!$I508,"")</f>
        <v/>
      </c>
      <c r="T508" s="93" t="str">
        <f>IF(J508+L508=0,"",ROUND((M508+'VZOR VYPLNĚNÍ'!$P508)/(L508+J508)/12,0))</f>
        <v/>
      </c>
      <c r="U508" s="94" t="str">
        <f>IF(K508=0,"",ROUND(('VZOR VYPLNĚNÍ'!$N508+'VZOR VYPLNĚNÍ'!$Q508)/'VZOR VYPLNĚNÍ'!$K508,0))</f>
        <v/>
      </c>
      <c r="V508" s="85"/>
    </row>
    <row r="509" spans="1:22" s="114" customFormat="1" ht="27.75" customHeight="1">
      <c r="A509" s="236"/>
      <c r="B509" s="237"/>
      <c r="C509" s="238"/>
      <c r="D509" s="70" t="str">
        <f>IFERROR(VLOOKUP(C509,NM06!$A$2:$B$176,2,0),"")</f>
        <v/>
      </c>
      <c r="E509" s="239"/>
      <c r="F509" s="70" t="str">
        <f>IFERROR(VLOOKUP('VZOR VYPLNĚNÍ'!$E509,'Číselník nástrojů'!$A$2:$D$569,4,0),"")</f>
        <v/>
      </c>
      <c r="G509" s="90"/>
      <c r="H509" s="240"/>
      <c r="I509" s="256"/>
      <c r="J509" s="242"/>
      <c r="K509" s="242"/>
      <c r="L509" s="243"/>
      <c r="M509" s="250"/>
      <c r="N509" s="251"/>
      <c r="O509" s="252"/>
      <c r="P509" s="253"/>
      <c r="Q509" s="254"/>
      <c r="R509" s="255"/>
      <c r="S509" s="92" t="str">
        <f>IFERROR(('VZOR VYPLNĚNÍ'!$O509+'VZOR VYPLNĚNÍ'!$R509)/'VZOR VYPLNĚNÍ'!$I509,"")</f>
        <v/>
      </c>
      <c r="T509" s="93" t="str">
        <f>IF(J509+L509=0,"",ROUND((M509+'VZOR VYPLNĚNÍ'!$P509)/(L509+J509)/12,0))</f>
        <v/>
      </c>
      <c r="U509" s="94" t="str">
        <f>IF(K509=0,"",ROUND(('VZOR VYPLNĚNÍ'!$N509+'VZOR VYPLNĚNÍ'!$Q509)/'VZOR VYPLNĚNÍ'!$K509,0))</f>
        <v/>
      </c>
      <c r="V509" s="85"/>
    </row>
    <row r="510" spans="1:22" s="114" customFormat="1" ht="27.75" customHeight="1">
      <c r="A510" s="236"/>
      <c r="B510" s="237"/>
      <c r="C510" s="238"/>
      <c r="D510" s="70" t="str">
        <f>IFERROR(VLOOKUP(C510,NM06!$A$2:$B$176,2,0),"")</f>
        <v/>
      </c>
      <c r="E510" s="239"/>
      <c r="F510" s="70" t="str">
        <f>IFERROR(VLOOKUP('VZOR VYPLNĚNÍ'!$E510,'Číselník nástrojů'!$A$2:$D$569,4,0),"")</f>
        <v/>
      </c>
      <c r="G510" s="90"/>
      <c r="H510" s="240"/>
      <c r="I510" s="256"/>
      <c r="J510" s="242"/>
      <c r="K510" s="242"/>
      <c r="L510" s="243"/>
      <c r="M510" s="250"/>
      <c r="N510" s="251"/>
      <c r="O510" s="252"/>
      <c r="P510" s="253"/>
      <c r="Q510" s="254"/>
      <c r="R510" s="255"/>
      <c r="S510" s="92" t="str">
        <f>IFERROR(('VZOR VYPLNĚNÍ'!$O510+'VZOR VYPLNĚNÍ'!$R510)/'VZOR VYPLNĚNÍ'!$I510,"")</f>
        <v/>
      </c>
      <c r="T510" s="93" t="str">
        <f>IF(J510+L510=0,"",ROUND((M510+'VZOR VYPLNĚNÍ'!$P510)/(L510+J510)/12,0))</f>
        <v/>
      </c>
      <c r="U510" s="94" t="str">
        <f>IF(K510=0,"",ROUND(('VZOR VYPLNĚNÍ'!$N510+'VZOR VYPLNĚNÍ'!$Q510)/'VZOR VYPLNĚNÍ'!$K510,0))</f>
        <v/>
      </c>
      <c r="V510" s="85"/>
    </row>
    <row r="511" spans="1:22" s="114" customFormat="1" ht="27.75" customHeight="1">
      <c r="A511" s="236"/>
      <c r="B511" s="237"/>
      <c r="C511" s="238"/>
      <c r="D511" s="70" t="str">
        <f>IFERROR(VLOOKUP(C511,NM06!$A$2:$B$176,2,0),"")</f>
        <v/>
      </c>
      <c r="E511" s="239"/>
      <c r="F511" s="70" t="str">
        <f>IFERROR(VLOOKUP('VZOR VYPLNĚNÍ'!$E511,'Číselník nástrojů'!$A$2:$D$569,4,0),"")</f>
        <v/>
      </c>
      <c r="G511" s="90"/>
      <c r="H511" s="240"/>
      <c r="I511" s="256"/>
      <c r="J511" s="242"/>
      <c r="K511" s="242"/>
      <c r="L511" s="243"/>
      <c r="M511" s="250"/>
      <c r="N511" s="251"/>
      <c r="O511" s="252"/>
      <c r="P511" s="253"/>
      <c r="Q511" s="254"/>
      <c r="R511" s="255"/>
      <c r="S511" s="92" t="str">
        <f>IFERROR(('VZOR VYPLNĚNÍ'!$O511+'VZOR VYPLNĚNÍ'!$R511)/'VZOR VYPLNĚNÍ'!$I511,"")</f>
        <v/>
      </c>
      <c r="T511" s="93" t="str">
        <f>IF(J511+L511=0,"",ROUND((M511+'VZOR VYPLNĚNÍ'!$P511)/(L511+J511)/12,0))</f>
        <v/>
      </c>
      <c r="U511" s="94" t="str">
        <f>IF(K511=0,"",ROUND(('VZOR VYPLNĚNÍ'!$N511+'VZOR VYPLNĚNÍ'!$Q511)/'VZOR VYPLNĚNÍ'!$K511,0))</f>
        <v/>
      </c>
      <c r="V511" s="85"/>
    </row>
    <row r="512" spans="1:22" s="114" customFormat="1" ht="27.75" customHeight="1">
      <c r="A512" s="236"/>
      <c r="B512" s="237"/>
      <c r="C512" s="238"/>
      <c r="D512" s="70" t="str">
        <f>IFERROR(VLOOKUP(C512,NM06!$A$2:$B$176,2,0),"")</f>
        <v/>
      </c>
      <c r="E512" s="239"/>
      <c r="F512" s="70" t="str">
        <f>IFERROR(VLOOKUP('VZOR VYPLNĚNÍ'!$E512,'Číselník nástrojů'!$A$2:$D$569,4,0),"")</f>
        <v/>
      </c>
      <c r="G512" s="90"/>
      <c r="H512" s="240"/>
      <c r="I512" s="256"/>
      <c r="J512" s="242"/>
      <c r="K512" s="242"/>
      <c r="L512" s="243"/>
      <c r="M512" s="250"/>
      <c r="N512" s="251"/>
      <c r="O512" s="252"/>
      <c r="P512" s="253"/>
      <c r="Q512" s="254"/>
      <c r="R512" s="255"/>
      <c r="S512" s="92" t="str">
        <f>IFERROR(('VZOR VYPLNĚNÍ'!$O512+'VZOR VYPLNĚNÍ'!$R512)/'VZOR VYPLNĚNÍ'!$I512,"")</f>
        <v/>
      </c>
      <c r="T512" s="93" t="str">
        <f>IF(J512+L512=0,"",ROUND((M512+'VZOR VYPLNĚNÍ'!$P512)/(L512+J512)/12,0))</f>
        <v/>
      </c>
      <c r="U512" s="94" t="str">
        <f>IF(K512=0,"",ROUND(('VZOR VYPLNĚNÍ'!$N512+'VZOR VYPLNĚNÍ'!$Q512)/'VZOR VYPLNĚNÍ'!$K512,0))</f>
        <v/>
      </c>
      <c r="V512" s="85"/>
    </row>
    <row r="513" spans="1:22" s="114" customFormat="1" ht="27.75" customHeight="1">
      <c r="A513" s="236"/>
      <c r="B513" s="237"/>
      <c r="C513" s="238"/>
      <c r="D513" s="70" t="str">
        <f>IFERROR(VLOOKUP(C513,NM06!$A$2:$B$176,2,0),"")</f>
        <v/>
      </c>
      <c r="E513" s="239"/>
      <c r="F513" s="70" t="str">
        <f>IFERROR(VLOOKUP('VZOR VYPLNĚNÍ'!$E513,'Číselník nástrojů'!$A$2:$D$569,4,0),"")</f>
        <v/>
      </c>
      <c r="G513" s="90"/>
      <c r="H513" s="240"/>
      <c r="I513" s="256"/>
      <c r="J513" s="242"/>
      <c r="K513" s="242"/>
      <c r="L513" s="243"/>
      <c r="M513" s="250"/>
      <c r="N513" s="251"/>
      <c r="O513" s="252"/>
      <c r="P513" s="253"/>
      <c r="Q513" s="254"/>
      <c r="R513" s="255"/>
      <c r="S513" s="92" t="str">
        <f>IFERROR(('VZOR VYPLNĚNÍ'!$O513+'VZOR VYPLNĚNÍ'!$R513)/'VZOR VYPLNĚNÍ'!$I513,"")</f>
        <v/>
      </c>
      <c r="T513" s="93" t="str">
        <f>IF(J513+L513=0,"",ROUND((M513+'VZOR VYPLNĚNÍ'!$P513)/(L513+J513)/12,0))</f>
        <v/>
      </c>
      <c r="U513" s="94" t="str">
        <f>IF(K513=0,"",ROUND(('VZOR VYPLNĚNÍ'!$N513+'VZOR VYPLNĚNÍ'!$Q513)/'VZOR VYPLNĚNÍ'!$K513,0))</f>
        <v/>
      </c>
      <c r="V513" s="85"/>
    </row>
    <row r="514" spans="1:22" s="114" customFormat="1" ht="27.75" customHeight="1">
      <c r="A514" s="236"/>
      <c r="B514" s="237"/>
      <c r="C514" s="238"/>
      <c r="D514" s="70" t="str">
        <f>IFERROR(VLOOKUP(C514,NM06!$A$2:$B$176,2,0),"")</f>
        <v/>
      </c>
      <c r="E514" s="239"/>
      <c r="F514" s="70" t="str">
        <f>IFERROR(VLOOKUP('VZOR VYPLNĚNÍ'!$E514,'Číselník nástrojů'!$A$2:$D$569,4,0),"")</f>
        <v/>
      </c>
      <c r="G514" s="90"/>
      <c r="H514" s="240"/>
      <c r="I514" s="256"/>
      <c r="J514" s="242"/>
      <c r="K514" s="242"/>
      <c r="L514" s="243"/>
      <c r="M514" s="250"/>
      <c r="N514" s="251"/>
      <c r="O514" s="252"/>
      <c r="P514" s="253"/>
      <c r="Q514" s="254"/>
      <c r="R514" s="255"/>
      <c r="S514" s="92" t="str">
        <f>IFERROR(('VZOR VYPLNĚNÍ'!$O514+'VZOR VYPLNĚNÍ'!$R514)/'VZOR VYPLNĚNÍ'!$I514,"")</f>
        <v/>
      </c>
      <c r="T514" s="93" t="str">
        <f>IF(J514+L514=0,"",ROUND((M514+'VZOR VYPLNĚNÍ'!$P514)/(L514+J514)/12,0))</f>
        <v/>
      </c>
      <c r="U514" s="94" t="str">
        <f>IF(K514=0,"",ROUND(('VZOR VYPLNĚNÍ'!$N514+'VZOR VYPLNĚNÍ'!$Q514)/'VZOR VYPLNĚNÍ'!$K514,0))</f>
        <v/>
      </c>
      <c r="V514" s="85"/>
    </row>
    <row r="515" spans="1:22" s="114" customFormat="1" ht="27.75" customHeight="1">
      <c r="A515" s="236"/>
      <c r="B515" s="237"/>
      <c r="C515" s="238"/>
      <c r="D515" s="70" t="str">
        <f>IFERROR(VLOOKUP(C515,NM06!$A$2:$B$176,2,0),"")</f>
        <v/>
      </c>
      <c r="E515" s="239"/>
      <c r="F515" s="70" t="str">
        <f>IFERROR(VLOOKUP('VZOR VYPLNĚNÍ'!$E515,'Číselník nástrojů'!$A$2:$D$569,4,0),"")</f>
        <v/>
      </c>
      <c r="G515" s="90"/>
      <c r="H515" s="240"/>
      <c r="I515" s="256"/>
      <c r="J515" s="242"/>
      <c r="K515" s="242"/>
      <c r="L515" s="243"/>
      <c r="M515" s="250"/>
      <c r="N515" s="251"/>
      <c r="O515" s="252"/>
      <c r="P515" s="253"/>
      <c r="Q515" s="254"/>
      <c r="R515" s="255"/>
      <c r="S515" s="92" t="str">
        <f>IFERROR(('VZOR VYPLNĚNÍ'!$O515+'VZOR VYPLNĚNÍ'!$R515)/'VZOR VYPLNĚNÍ'!$I515,"")</f>
        <v/>
      </c>
      <c r="T515" s="93" t="str">
        <f>IF(J515+L515=0,"",ROUND((M515+'VZOR VYPLNĚNÍ'!$P515)/(L515+J515)/12,0))</f>
        <v/>
      </c>
      <c r="U515" s="94" t="str">
        <f>IF(K515=0,"",ROUND(('VZOR VYPLNĚNÍ'!$N515+'VZOR VYPLNĚNÍ'!$Q515)/'VZOR VYPLNĚNÍ'!$K515,0))</f>
        <v/>
      </c>
      <c r="V515" s="85"/>
    </row>
    <row r="516" spans="1:22" s="114" customFormat="1" ht="27.75" customHeight="1">
      <c r="A516" s="236"/>
      <c r="B516" s="237"/>
      <c r="C516" s="238"/>
      <c r="D516" s="70" t="str">
        <f>IFERROR(VLOOKUP(C516,NM06!$A$2:$B$176,2,0),"")</f>
        <v/>
      </c>
      <c r="E516" s="239"/>
      <c r="F516" s="70" t="str">
        <f>IFERROR(VLOOKUP('VZOR VYPLNĚNÍ'!$E516,'Číselník nástrojů'!$A$2:$D$569,4,0),"")</f>
        <v/>
      </c>
      <c r="G516" s="90"/>
      <c r="H516" s="240"/>
      <c r="I516" s="256"/>
      <c r="J516" s="242"/>
      <c r="K516" s="242"/>
      <c r="L516" s="243"/>
      <c r="M516" s="250"/>
      <c r="N516" s="251"/>
      <c r="O516" s="252"/>
      <c r="P516" s="253"/>
      <c r="Q516" s="254"/>
      <c r="R516" s="255"/>
      <c r="S516" s="92" t="str">
        <f>IFERROR(('VZOR VYPLNĚNÍ'!$O516+'VZOR VYPLNĚNÍ'!$R516)/'VZOR VYPLNĚNÍ'!$I516,"")</f>
        <v/>
      </c>
      <c r="T516" s="93" t="str">
        <f>IF(J516+L516=0,"",ROUND((M516+'VZOR VYPLNĚNÍ'!$P516)/(L516+J516)/12,0))</f>
        <v/>
      </c>
      <c r="U516" s="94" t="str">
        <f>IF(K516=0,"",ROUND(('VZOR VYPLNĚNÍ'!$N516+'VZOR VYPLNĚNÍ'!$Q516)/'VZOR VYPLNĚNÍ'!$K516,0))</f>
        <v/>
      </c>
      <c r="V516" s="85"/>
    </row>
    <row r="517" spans="1:22" s="114" customFormat="1" ht="27.75" customHeight="1">
      <c r="A517" s="236"/>
      <c r="B517" s="237"/>
      <c r="C517" s="238"/>
      <c r="D517" s="70" t="str">
        <f>IFERROR(VLOOKUP(C517,NM06!$A$2:$B$176,2,0),"")</f>
        <v/>
      </c>
      <c r="E517" s="239"/>
      <c r="F517" s="70" t="str">
        <f>IFERROR(VLOOKUP('VZOR VYPLNĚNÍ'!$E517,'Číselník nástrojů'!$A$2:$D$569,4,0),"")</f>
        <v/>
      </c>
      <c r="G517" s="90"/>
      <c r="H517" s="240"/>
      <c r="I517" s="256"/>
      <c r="J517" s="242"/>
      <c r="K517" s="242"/>
      <c r="L517" s="243"/>
      <c r="M517" s="250"/>
      <c r="N517" s="251"/>
      <c r="O517" s="252"/>
      <c r="P517" s="253"/>
      <c r="Q517" s="254"/>
      <c r="R517" s="255"/>
      <c r="S517" s="92" t="str">
        <f>IFERROR(('VZOR VYPLNĚNÍ'!$O517+'VZOR VYPLNĚNÍ'!$R517)/'VZOR VYPLNĚNÍ'!$I517,"")</f>
        <v/>
      </c>
      <c r="T517" s="93" t="str">
        <f>IF(J517+L517=0,"",ROUND((M517+'VZOR VYPLNĚNÍ'!$P517)/(L517+J517)/12,0))</f>
        <v/>
      </c>
      <c r="U517" s="94" t="str">
        <f>IF(K517=0,"",ROUND(('VZOR VYPLNĚNÍ'!$N517+'VZOR VYPLNĚNÍ'!$Q517)/'VZOR VYPLNĚNÍ'!$K517,0))</f>
        <v/>
      </c>
      <c r="V517" s="85"/>
    </row>
    <row r="518" spans="1:22" s="114" customFormat="1" ht="27.75" customHeight="1">
      <c r="A518" s="236"/>
      <c r="B518" s="237"/>
      <c r="C518" s="238"/>
      <c r="D518" s="70" t="str">
        <f>IFERROR(VLOOKUP(C518,NM06!$A$2:$B$176,2,0),"")</f>
        <v/>
      </c>
      <c r="E518" s="239"/>
      <c r="F518" s="70" t="str">
        <f>IFERROR(VLOOKUP('VZOR VYPLNĚNÍ'!$E518,'Číselník nástrojů'!$A$2:$D$569,4,0),"")</f>
        <v/>
      </c>
      <c r="G518" s="90"/>
      <c r="H518" s="240"/>
      <c r="I518" s="256"/>
      <c r="J518" s="242"/>
      <c r="K518" s="242"/>
      <c r="L518" s="243"/>
      <c r="M518" s="250"/>
      <c r="N518" s="251"/>
      <c r="O518" s="252"/>
      <c r="P518" s="253"/>
      <c r="Q518" s="254"/>
      <c r="R518" s="255"/>
      <c r="S518" s="92" t="str">
        <f>IFERROR(('VZOR VYPLNĚNÍ'!$O518+'VZOR VYPLNĚNÍ'!$R518)/'VZOR VYPLNĚNÍ'!$I518,"")</f>
        <v/>
      </c>
      <c r="T518" s="93" t="str">
        <f>IF(J518+L518=0,"",ROUND((M518+'VZOR VYPLNĚNÍ'!$P518)/(L518+J518)/12,0))</f>
        <v/>
      </c>
      <c r="U518" s="94" t="str">
        <f>IF(K518=0,"",ROUND(('VZOR VYPLNĚNÍ'!$N518+'VZOR VYPLNĚNÍ'!$Q518)/'VZOR VYPLNĚNÍ'!$K518,0))</f>
        <v/>
      </c>
      <c r="V518" s="85"/>
    </row>
    <row r="519" spans="1:22" s="114" customFormat="1" ht="27.75" customHeight="1">
      <c r="A519" s="236"/>
      <c r="B519" s="237"/>
      <c r="C519" s="238"/>
      <c r="D519" s="70" t="str">
        <f>IFERROR(VLOOKUP(C519,NM06!$A$2:$B$176,2,0),"")</f>
        <v/>
      </c>
      <c r="E519" s="239"/>
      <c r="F519" s="70" t="str">
        <f>IFERROR(VLOOKUP('VZOR VYPLNĚNÍ'!$E519,'Číselník nástrojů'!$A$2:$D$569,4,0),"")</f>
        <v/>
      </c>
      <c r="G519" s="90"/>
      <c r="H519" s="240"/>
      <c r="I519" s="256"/>
      <c r="J519" s="242"/>
      <c r="K519" s="242"/>
      <c r="L519" s="243"/>
      <c r="M519" s="250"/>
      <c r="N519" s="251"/>
      <c r="O519" s="252"/>
      <c r="P519" s="253"/>
      <c r="Q519" s="254"/>
      <c r="R519" s="255"/>
      <c r="S519" s="92" t="str">
        <f>IFERROR(('VZOR VYPLNĚNÍ'!$O519+'VZOR VYPLNĚNÍ'!$R519)/'VZOR VYPLNĚNÍ'!$I519,"")</f>
        <v/>
      </c>
      <c r="T519" s="93" t="str">
        <f>IF(J519+L519=0,"",ROUND((M519+'VZOR VYPLNĚNÍ'!$P519)/(L519+J519)/12,0))</f>
        <v/>
      </c>
      <c r="U519" s="94" t="str">
        <f>IF(K519=0,"",ROUND(('VZOR VYPLNĚNÍ'!$N519+'VZOR VYPLNĚNÍ'!$Q519)/'VZOR VYPLNĚNÍ'!$K519,0))</f>
        <v/>
      </c>
      <c r="V519" s="85"/>
    </row>
    <row r="520" spans="1:22" s="114" customFormat="1" ht="27.75" customHeight="1">
      <c r="A520" s="236"/>
      <c r="B520" s="237"/>
      <c r="C520" s="238"/>
      <c r="D520" s="70" t="str">
        <f>IFERROR(VLOOKUP(C520,NM06!$A$2:$B$176,2,0),"")</f>
        <v/>
      </c>
      <c r="E520" s="239"/>
      <c r="F520" s="70" t="str">
        <f>IFERROR(VLOOKUP('VZOR VYPLNĚNÍ'!$E520,'Číselník nástrojů'!$A$2:$D$569,4,0),"")</f>
        <v/>
      </c>
      <c r="G520" s="90"/>
      <c r="H520" s="240"/>
      <c r="I520" s="256"/>
      <c r="J520" s="242"/>
      <c r="K520" s="242"/>
      <c r="L520" s="243"/>
      <c r="M520" s="250"/>
      <c r="N520" s="251"/>
      <c r="O520" s="252"/>
      <c r="P520" s="253"/>
      <c r="Q520" s="254"/>
      <c r="R520" s="255"/>
      <c r="S520" s="92" t="str">
        <f>IFERROR(('VZOR VYPLNĚNÍ'!$O520+'VZOR VYPLNĚNÍ'!$R520)/'VZOR VYPLNĚNÍ'!$I520,"")</f>
        <v/>
      </c>
      <c r="T520" s="93" t="str">
        <f>IF(J520+L520=0,"",ROUND((M520+'VZOR VYPLNĚNÍ'!$P520)/(L520+J520)/12,0))</f>
        <v/>
      </c>
      <c r="U520" s="94" t="str">
        <f>IF(K520=0,"",ROUND(('VZOR VYPLNĚNÍ'!$N520+'VZOR VYPLNĚNÍ'!$Q520)/'VZOR VYPLNĚNÍ'!$K520,0))</f>
        <v/>
      </c>
      <c r="V520" s="85"/>
    </row>
    <row r="521" spans="1:22" s="114" customFormat="1" ht="27.75" customHeight="1">
      <c r="A521" s="236"/>
      <c r="B521" s="237"/>
      <c r="C521" s="238"/>
      <c r="D521" s="70" t="str">
        <f>IFERROR(VLOOKUP(C521,NM06!$A$2:$B$176,2,0),"")</f>
        <v/>
      </c>
      <c r="E521" s="239"/>
      <c r="F521" s="70" t="str">
        <f>IFERROR(VLOOKUP('VZOR VYPLNĚNÍ'!$E521,'Číselník nástrojů'!$A$2:$D$569,4,0),"")</f>
        <v/>
      </c>
      <c r="G521" s="90"/>
      <c r="H521" s="240"/>
      <c r="I521" s="256"/>
      <c r="J521" s="242"/>
      <c r="K521" s="242"/>
      <c r="L521" s="243"/>
      <c r="M521" s="250"/>
      <c r="N521" s="251"/>
      <c r="O521" s="252"/>
      <c r="P521" s="253"/>
      <c r="Q521" s="254"/>
      <c r="R521" s="255"/>
      <c r="S521" s="92" t="str">
        <f>IFERROR(('VZOR VYPLNĚNÍ'!$O521+'VZOR VYPLNĚNÍ'!$R521)/'VZOR VYPLNĚNÍ'!$I521,"")</f>
        <v/>
      </c>
      <c r="T521" s="93" t="str">
        <f>IF(J521+L521=0,"",ROUND((M521+'VZOR VYPLNĚNÍ'!$P521)/(L521+J521)/12,0))</f>
        <v/>
      </c>
      <c r="U521" s="94" t="str">
        <f>IF(K521=0,"",ROUND(('VZOR VYPLNĚNÍ'!$N521+'VZOR VYPLNĚNÍ'!$Q521)/'VZOR VYPLNĚNÍ'!$K521,0))</f>
        <v/>
      </c>
      <c r="V521" s="85"/>
    </row>
    <row r="522" spans="1:22" s="114" customFormat="1" ht="27.75" customHeight="1">
      <c r="A522" s="236"/>
      <c r="B522" s="237"/>
      <c r="C522" s="238"/>
      <c r="D522" s="70" t="str">
        <f>IFERROR(VLOOKUP(C522,NM06!$A$2:$B$176,2,0),"")</f>
        <v/>
      </c>
      <c r="E522" s="239"/>
      <c r="F522" s="70" t="str">
        <f>IFERROR(VLOOKUP('VZOR VYPLNĚNÍ'!$E522,'Číselník nástrojů'!$A$2:$D$569,4,0),"")</f>
        <v/>
      </c>
      <c r="G522" s="90"/>
      <c r="H522" s="240"/>
      <c r="I522" s="256"/>
      <c r="J522" s="242"/>
      <c r="K522" s="242"/>
      <c r="L522" s="243"/>
      <c r="M522" s="250"/>
      <c r="N522" s="251"/>
      <c r="O522" s="252"/>
      <c r="P522" s="253"/>
      <c r="Q522" s="254"/>
      <c r="R522" s="255"/>
      <c r="S522" s="92" t="str">
        <f>IFERROR(('VZOR VYPLNĚNÍ'!$O522+'VZOR VYPLNĚNÍ'!$R522)/'VZOR VYPLNĚNÍ'!$I522,"")</f>
        <v/>
      </c>
      <c r="T522" s="93" t="str">
        <f>IF(J522+L522=0,"",ROUND((M522+'VZOR VYPLNĚNÍ'!$P522)/(L522+J522)/12,0))</f>
        <v/>
      </c>
      <c r="U522" s="94" t="str">
        <f>IF(K522=0,"",ROUND(('VZOR VYPLNĚNÍ'!$N522+'VZOR VYPLNĚNÍ'!$Q522)/'VZOR VYPLNĚNÍ'!$K522,0))</f>
        <v/>
      </c>
      <c r="V522" s="85"/>
    </row>
    <row r="523" spans="1:22" s="114" customFormat="1" ht="27.75" customHeight="1">
      <c r="A523" s="236"/>
      <c r="B523" s="237"/>
      <c r="C523" s="238"/>
      <c r="D523" s="70" t="str">
        <f>IFERROR(VLOOKUP(C523,NM06!$A$2:$B$176,2,0),"")</f>
        <v/>
      </c>
      <c r="E523" s="239"/>
      <c r="F523" s="70" t="str">
        <f>IFERROR(VLOOKUP('VZOR VYPLNĚNÍ'!$E523,'Číselník nástrojů'!$A$2:$D$569,4,0),"")</f>
        <v/>
      </c>
      <c r="G523" s="90"/>
      <c r="H523" s="240"/>
      <c r="I523" s="256"/>
      <c r="J523" s="242"/>
      <c r="K523" s="242"/>
      <c r="L523" s="243"/>
      <c r="M523" s="250"/>
      <c r="N523" s="251"/>
      <c r="O523" s="252"/>
      <c r="P523" s="253"/>
      <c r="Q523" s="254"/>
      <c r="R523" s="255"/>
      <c r="S523" s="92" t="str">
        <f>IFERROR(('VZOR VYPLNĚNÍ'!$O523+'VZOR VYPLNĚNÍ'!$R523)/'VZOR VYPLNĚNÍ'!$I523,"")</f>
        <v/>
      </c>
      <c r="T523" s="93" t="str">
        <f>IF(J523+L523=0,"",ROUND((M523+'VZOR VYPLNĚNÍ'!$P523)/(L523+J523)/12,0))</f>
        <v/>
      </c>
      <c r="U523" s="94" t="str">
        <f>IF(K523=0,"",ROUND(('VZOR VYPLNĚNÍ'!$N523+'VZOR VYPLNĚNÍ'!$Q523)/'VZOR VYPLNĚNÍ'!$K523,0))</f>
        <v/>
      </c>
      <c r="V523" s="85"/>
    </row>
    <row r="524" spans="1:22" s="114" customFormat="1" ht="27.75" customHeight="1">
      <c r="A524" s="236"/>
      <c r="B524" s="237"/>
      <c r="C524" s="238"/>
      <c r="D524" s="70" t="str">
        <f>IFERROR(VLOOKUP(C524,NM06!$A$2:$B$176,2,0),"")</f>
        <v/>
      </c>
      <c r="E524" s="239"/>
      <c r="F524" s="70" t="str">
        <f>IFERROR(VLOOKUP('VZOR VYPLNĚNÍ'!$E524,'Číselník nástrojů'!$A$2:$D$569,4,0),"")</f>
        <v/>
      </c>
      <c r="G524" s="90"/>
      <c r="H524" s="240"/>
      <c r="I524" s="256"/>
      <c r="J524" s="242"/>
      <c r="K524" s="242"/>
      <c r="L524" s="243"/>
      <c r="M524" s="250"/>
      <c r="N524" s="251"/>
      <c r="O524" s="252"/>
      <c r="P524" s="253"/>
      <c r="Q524" s="254"/>
      <c r="R524" s="255"/>
      <c r="S524" s="92" t="str">
        <f>IFERROR(('VZOR VYPLNĚNÍ'!$O524+'VZOR VYPLNĚNÍ'!$R524)/'VZOR VYPLNĚNÍ'!$I524,"")</f>
        <v/>
      </c>
      <c r="T524" s="93" t="str">
        <f>IF(J524+L524=0,"",ROUND((M524+'VZOR VYPLNĚNÍ'!$P524)/(L524+J524)/12,0))</f>
        <v/>
      </c>
      <c r="U524" s="94" t="str">
        <f>IF(K524=0,"",ROUND(('VZOR VYPLNĚNÍ'!$N524+'VZOR VYPLNĚNÍ'!$Q524)/'VZOR VYPLNĚNÍ'!$K524,0))</f>
        <v/>
      </c>
      <c r="V524" s="85"/>
    </row>
    <row r="525" spans="1:22" s="114" customFormat="1" ht="27.75" customHeight="1">
      <c r="A525" s="236"/>
      <c r="B525" s="237"/>
      <c r="C525" s="238"/>
      <c r="D525" s="70" t="str">
        <f>IFERROR(VLOOKUP(C525,NM06!$A$2:$B$176,2,0),"")</f>
        <v/>
      </c>
      <c r="E525" s="239"/>
      <c r="F525" s="70" t="str">
        <f>IFERROR(VLOOKUP('VZOR VYPLNĚNÍ'!$E525,'Číselník nástrojů'!$A$2:$D$569,4,0),"")</f>
        <v/>
      </c>
      <c r="G525" s="90"/>
      <c r="H525" s="240"/>
      <c r="I525" s="256"/>
      <c r="J525" s="242"/>
      <c r="K525" s="242"/>
      <c r="L525" s="243"/>
      <c r="M525" s="250"/>
      <c r="N525" s="251"/>
      <c r="O525" s="252"/>
      <c r="P525" s="253"/>
      <c r="Q525" s="254"/>
      <c r="R525" s="255"/>
      <c r="S525" s="92" t="str">
        <f>IFERROR(('VZOR VYPLNĚNÍ'!$O525+'VZOR VYPLNĚNÍ'!$R525)/'VZOR VYPLNĚNÍ'!$I525,"")</f>
        <v/>
      </c>
      <c r="T525" s="93" t="str">
        <f>IF(J525+L525=0,"",ROUND((M525+'VZOR VYPLNĚNÍ'!$P525)/(L525+J525)/12,0))</f>
        <v/>
      </c>
      <c r="U525" s="94" t="str">
        <f>IF(K525=0,"",ROUND(('VZOR VYPLNĚNÍ'!$N525+'VZOR VYPLNĚNÍ'!$Q525)/'VZOR VYPLNĚNÍ'!$K525,0))</f>
        <v/>
      </c>
      <c r="V525" s="85"/>
    </row>
    <row r="526" spans="1:22" s="114" customFormat="1" ht="27.75" customHeight="1">
      <c r="A526" s="236"/>
      <c r="B526" s="237"/>
      <c r="C526" s="238"/>
      <c r="D526" s="70" t="str">
        <f>IFERROR(VLOOKUP(C526,NM06!$A$2:$B$176,2,0),"")</f>
        <v/>
      </c>
      <c r="E526" s="239"/>
      <c r="F526" s="70" t="str">
        <f>IFERROR(VLOOKUP('VZOR VYPLNĚNÍ'!$E526,'Číselník nástrojů'!$A$2:$D$569,4,0),"")</f>
        <v/>
      </c>
      <c r="G526" s="90"/>
      <c r="H526" s="240"/>
      <c r="I526" s="256"/>
      <c r="J526" s="242"/>
      <c r="K526" s="242"/>
      <c r="L526" s="243"/>
      <c r="M526" s="250"/>
      <c r="N526" s="251"/>
      <c r="O526" s="252"/>
      <c r="P526" s="253"/>
      <c r="Q526" s="254"/>
      <c r="R526" s="255"/>
      <c r="S526" s="92" t="str">
        <f>IFERROR(('VZOR VYPLNĚNÍ'!$O526+'VZOR VYPLNĚNÍ'!$R526)/'VZOR VYPLNĚNÍ'!$I526,"")</f>
        <v/>
      </c>
      <c r="T526" s="93" t="str">
        <f>IF(J526+L526=0,"",ROUND((M526+'VZOR VYPLNĚNÍ'!$P526)/(L526+J526)/12,0))</f>
        <v/>
      </c>
      <c r="U526" s="94" t="str">
        <f>IF(K526=0,"",ROUND(('VZOR VYPLNĚNÍ'!$N526+'VZOR VYPLNĚNÍ'!$Q526)/'VZOR VYPLNĚNÍ'!$K526,0))</f>
        <v/>
      </c>
      <c r="V526" s="85"/>
    </row>
    <row r="527" spans="1:22" s="114" customFormat="1" ht="27.75" customHeight="1">
      <c r="A527" s="236"/>
      <c r="B527" s="237"/>
      <c r="C527" s="238"/>
      <c r="D527" s="70" t="str">
        <f>IFERROR(VLOOKUP(C527,NM06!$A$2:$B$176,2,0),"")</f>
        <v/>
      </c>
      <c r="E527" s="239"/>
      <c r="F527" s="70" t="str">
        <f>IFERROR(VLOOKUP('VZOR VYPLNĚNÍ'!$E527,'Číselník nástrojů'!$A$2:$D$569,4,0),"")</f>
        <v/>
      </c>
      <c r="G527" s="90"/>
      <c r="H527" s="240"/>
      <c r="I527" s="256"/>
      <c r="J527" s="242"/>
      <c r="K527" s="242"/>
      <c r="L527" s="243"/>
      <c r="M527" s="250"/>
      <c r="N527" s="251"/>
      <c r="O527" s="252"/>
      <c r="P527" s="253"/>
      <c r="Q527" s="254"/>
      <c r="R527" s="255"/>
      <c r="S527" s="92" t="str">
        <f>IFERROR(('VZOR VYPLNĚNÍ'!$O527+'VZOR VYPLNĚNÍ'!$R527)/'VZOR VYPLNĚNÍ'!$I527,"")</f>
        <v/>
      </c>
      <c r="T527" s="93" t="str">
        <f>IF(J527+L527=0,"",ROUND((M527+'VZOR VYPLNĚNÍ'!$P527)/(L527+J527)/12,0))</f>
        <v/>
      </c>
      <c r="U527" s="94" t="str">
        <f>IF(K527=0,"",ROUND(('VZOR VYPLNĚNÍ'!$N527+'VZOR VYPLNĚNÍ'!$Q527)/'VZOR VYPLNĚNÍ'!$K527,0))</f>
        <v/>
      </c>
      <c r="V527" s="85"/>
    </row>
    <row r="528" spans="1:22" s="114" customFormat="1" ht="27.75" customHeight="1">
      <c r="A528" s="236"/>
      <c r="B528" s="237"/>
      <c r="C528" s="238"/>
      <c r="D528" s="70" t="str">
        <f>IFERROR(VLOOKUP(C528,NM06!$A$2:$B$176,2,0),"")</f>
        <v/>
      </c>
      <c r="E528" s="239"/>
      <c r="F528" s="70" t="str">
        <f>IFERROR(VLOOKUP('VZOR VYPLNĚNÍ'!$E528,'Číselník nástrojů'!$A$2:$D$569,4,0),"")</f>
        <v/>
      </c>
      <c r="G528" s="90"/>
      <c r="H528" s="240"/>
      <c r="I528" s="256"/>
      <c r="J528" s="242"/>
      <c r="K528" s="242"/>
      <c r="L528" s="243"/>
      <c r="M528" s="250"/>
      <c r="N528" s="251"/>
      <c r="O528" s="252"/>
      <c r="P528" s="253"/>
      <c r="Q528" s="254"/>
      <c r="R528" s="255"/>
      <c r="S528" s="92" t="str">
        <f>IFERROR(('VZOR VYPLNĚNÍ'!$O528+'VZOR VYPLNĚNÍ'!$R528)/'VZOR VYPLNĚNÍ'!$I528,"")</f>
        <v/>
      </c>
      <c r="T528" s="93" t="str">
        <f>IF(J528+L528=0,"",ROUND((M528+'VZOR VYPLNĚNÍ'!$P528)/(L528+J528)/12,0))</f>
        <v/>
      </c>
      <c r="U528" s="94" t="str">
        <f>IF(K528=0,"",ROUND(('VZOR VYPLNĚNÍ'!$N528+'VZOR VYPLNĚNÍ'!$Q528)/'VZOR VYPLNĚNÍ'!$K528,0))</f>
        <v/>
      </c>
      <c r="V528" s="85"/>
    </row>
    <row r="529" spans="1:22" s="114" customFormat="1" ht="27.75" customHeight="1">
      <c r="A529" s="236"/>
      <c r="B529" s="237"/>
      <c r="C529" s="238"/>
      <c r="D529" s="70" t="str">
        <f>IFERROR(VLOOKUP(C529,NM06!$A$2:$B$176,2,0),"")</f>
        <v/>
      </c>
      <c r="E529" s="239"/>
      <c r="F529" s="70" t="str">
        <f>IFERROR(VLOOKUP('VZOR VYPLNĚNÍ'!$E529,'Číselník nástrojů'!$A$2:$D$569,4,0),"")</f>
        <v/>
      </c>
      <c r="G529" s="90"/>
      <c r="H529" s="240"/>
      <c r="I529" s="256"/>
      <c r="J529" s="242"/>
      <c r="K529" s="242"/>
      <c r="L529" s="243"/>
      <c r="M529" s="250"/>
      <c r="N529" s="251"/>
      <c r="O529" s="252"/>
      <c r="P529" s="253"/>
      <c r="Q529" s="254"/>
      <c r="R529" s="255"/>
      <c r="S529" s="92" t="str">
        <f>IFERROR(('VZOR VYPLNĚNÍ'!$O529+'VZOR VYPLNĚNÍ'!$R529)/'VZOR VYPLNĚNÍ'!$I529,"")</f>
        <v/>
      </c>
      <c r="T529" s="93" t="str">
        <f>IF(J529+L529=0,"",ROUND((M529+'VZOR VYPLNĚNÍ'!$P529)/(L529+J529)/12,0))</f>
        <v/>
      </c>
      <c r="U529" s="94" t="str">
        <f>IF(K529=0,"",ROUND(('VZOR VYPLNĚNÍ'!$N529+'VZOR VYPLNĚNÍ'!$Q529)/'VZOR VYPLNĚNÍ'!$K529,0))</f>
        <v/>
      </c>
      <c r="V529" s="85"/>
    </row>
    <row r="530" spans="1:22" s="114" customFormat="1" ht="27.75" customHeight="1">
      <c r="A530" s="236"/>
      <c r="B530" s="237"/>
      <c r="C530" s="238"/>
      <c r="D530" s="70" t="str">
        <f>IFERROR(VLOOKUP(C530,NM06!$A$2:$B$176,2,0),"")</f>
        <v/>
      </c>
      <c r="E530" s="239"/>
      <c r="F530" s="70" t="str">
        <f>IFERROR(VLOOKUP('VZOR VYPLNĚNÍ'!$E530,'Číselník nástrojů'!$A$2:$D$569,4,0),"")</f>
        <v/>
      </c>
      <c r="G530" s="90"/>
      <c r="H530" s="240"/>
      <c r="I530" s="256"/>
      <c r="J530" s="242"/>
      <c r="K530" s="242"/>
      <c r="L530" s="243"/>
      <c r="M530" s="250"/>
      <c r="N530" s="251"/>
      <c r="O530" s="252"/>
      <c r="P530" s="253"/>
      <c r="Q530" s="254"/>
      <c r="R530" s="255"/>
      <c r="S530" s="92" t="str">
        <f>IFERROR(('VZOR VYPLNĚNÍ'!$O530+'VZOR VYPLNĚNÍ'!$R530)/'VZOR VYPLNĚNÍ'!$I530,"")</f>
        <v/>
      </c>
      <c r="T530" s="93" t="str">
        <f>IF(J530+L530=0,"",ROUND((M530+'VZOR VYPLNĚNÍ'!$P530)/(L530+J530)/12,0))</f>
        <v/>
      </c>
      <c r="U530" s="94" t="str">
        <f>IF(K530=0,"",ROUND(('VZOR VYPLNĚNÍ'!$N530+'VZOR VYPLNĚNÍ'!$Q530)/'VZOR VYPLNĚNÍ'!$K530,0))</f>
        <v/>
      </c>
      <c r="V530" s="85"/>
    </row>
    <row r="531" spans="1:22" s="114" customFormat="1" ht="27.75" customHeight="1">
      <c r="A531" s="236"/>
      <c r="B531" s="237"/>
      <c r="C531" s="238"/>
      <c r="D531" s="70" t="str">
        <f>IFERROR(VLOOKUP(C531,NM06!$A$2:$B$176,2,0),"")</f>
        <v/>
      </c>
      <c r="E531" s="239"/>
      <c r="F531" s="70" t="str">
        <f>IFERROR(VLOOKUP('VZOR VYPLNĚNÍ'!$E531,'Číselník nástrojů'!$A$2:$D$569,4,0),"")</f>
        <v/>
      </c>
      <c r="G531" s="90"/>
      <c r="H531" s="240"/>
      <c r="I531" s="256"/>
      <c r="J531" s="242"/>
      <c r="K531" s="242"/>
      <c r="L531" s="243"/>
      <c r="M531" s="250"/>
      <c r="N531" s="251"/>
      <c r="O531" s="252"/>
      <c r="P531" s="253"/>
      <c r="Q531" s="254"/>
      <c r="R531" s="255"/>
      <c r="S531" s="92" t="str">
        <f>IFERROR(('VZOR VYPLNĚNÍ'!$O531+'VZOR VYPLNĚNÍ'!$R531)/'VZOR VYPLNĚNÍ'!$I531,"")</f>
        <v/>
      </c>
      <c r="T531" s="93" t="str">
        <f>IF(J531+L531=0,"",ROUND((M531+'VZOR VYPLNĚNÍ'!$P531)/(L531+J531)/12,0))</f>
        <v/>
      </c>
      <c r="U531" s="94" t="str">
        <f>IF(K531=0,"",ROUND(('VZOR VYPLNĚNÍ'!$N531+'VZOR VYPLNĚNÍ'!$Q531)/'VZOR VYPLNĚNÍ'!$K531,0))</f>
        <v/>
      </c>
      <c r="V531" s="85"/>
    </row>
    <row r="532" spans="1:22" s="114" customFormat="1" ht="27.75" customHeight="1">
      <c r="A532" s="236"/>
      <c r="B532" s="237"/>
      <c r="C532" s="238"/>
      <c r="D532" s="70" t="str">
        <f>IFERROR(VLOOKUP(C532,NM06!$A$2:$B$176,2,0),"")</f>
        <v/>
      </c>
      <c r="E532" s="239"/>
      <c r="F532" s="70" t="str">
        <f>IFERROR(VLOOKUP('VZOR VYPLNĚNÍ'!$E532,'Číselník nástrojů'!$A$2:$D$569,4,0),"")</f>
        <v/>
      </c>
      <c r="G532" s="90"/>
      <c r="H532" s="240"/>
      <c r="I532" s="256"/>
      <c r="J532" s="242"/>
      <c r="K532" s="242"/>
      <c r="L532" s="243"/>
      <c r="M532" s="250"/>
      <c r="N532" s="251"/>
      <c r="O532" s="252"/>
      <c r="P532" s="253"/>
      <c r="Q532" s="254"/>
      <c r="R532" s="255"/>
      <c r="S532" s="92" t="str">
        <f>IFERROR(('VZOR VYPLNĚNÍ'!$O532+'VZOR VYPLNĚNÍ'!$R532)/'VZOR VYPLNĚNÍ'!$I532,"")</f>
        <v/>
      </c>
      <c r="T532" s="93" t="str">
        <f>IF(J532+L532=0,"",ROUND((M532+'VZOR VYPLNĚNÍ'!$P532)/(L532+J532)/12,0))</f>
        <v/>
      </c>
      <c r="U532" s="94" t="str">
        <f>IF(K532=0,"",ROUND(('VZOR VYPLNĚNÍ'!$N532+'VZOR VYPLNĚNÍ'!$Q532)/'VZOR VYPLNĚNÍ'!$K532,0))</f>
        <v/>
      </c>
      <c r="V532" s="85"/>
    </row>
    <row r="533" spans="1:22" s="114" customFormat="1" ht="27.75" customHeight="1">
      <c r="A533" s="236"/>
      <c r="B533" s="237"/>
      <c r="C533" s="238"/>
      <c r="D533" s="70" t="str">
        <f>IFERROR(VLOOKUP(C533,NM06!$A$2:$B$176,2,0),"")</f>
        <v/>
      </c>
      <c r="E533" s="239"/>
      <c r="F533" s="70" t="str">
        <f>IFERROR(VLOOKUP('VZOR VYPLNĚNÍ'!$E533,'Číselník nástrojů'!$A$2:$D$569,4,0),"")</f>
        <v/>
      </c>
      <c r="G533" s="90"/>
      <c r="H533" s="240"/>
      <c r="I533" s="256"/>
      <c r="J533" s="242"/>
      <c r="K533" s="242"/>
      <c r="L533" s="243"/>
      <c r="M533" s="250"/>
      <c r="N533" s="251"/>
      <c r="O533" s="252"/>
      <c r="P533" s="253"/>
      <c r="Q533" s="254"/>
      <c r="R533" s="255"/>
      <c r="S533" s="92" t="str">
        <f>IFERROR(('VZOR VYPLNĚNÍ'!$O533+'VZOR VYPLNĚNÍ'!$R533)/'VZOR VYPLNĚNÍ'!$I533,"")</f>
        <v/>
      </c>
      <c r="T533" s="93" t="str">
        <f>IF(J533+L533=0,"",ROUND((M533+'VZOR VYPLNĚNÍ'!$P533)/(L533+J533)/12,0))</f>
        <v/>
      </c>
      <c r="U533" s="94" t="str">
        <f>IF(K533=0,"",ROUND(('VZOR VYPLNĚNÍ'!$N533+'VZOR VYPLNĚNÍ'!$Q533)/'VZOR VYPLNĚNÍ'!$K533,0))</f>
        <v/>
      </c>
      <c r="V533" s="85"/>
    </row>
    <row r="534" spans="1:22" s="114" customFormat="1" ht="27.75" customHeight="1">
      <c r="A534" s="236"/>
      <c r="B534" s="237"/>
      <c r="C534" s="238"/>
      <c r="D534" s="70" t="str">
        <f>IFERROR(VLOOKUP(C534,NM06!$A$2:$B$176,2,0),"")</f>
        <v/>
      </c>
      <c r="E534" s="239"/>
      <c r="F534" s="70" t="str">
        <f>IFERROR(VLOOKUP('VZOR VYPLNĚNÍ'!$E534,'Číselník nástrojů'!$A$2:$D$569,4,0),"")</f>
        <v/>
      </c>
      <c r="G534" s="90"/>
      <c r="H534" s="240"/>
      <c r="I534" s="256"/>
      <c r="J534" s="242"/>
      <c r="K534" s="242"/>
      <c r="L534" s="243"/>
      <c r="M534" s="250"/>
      <c r="N534" s="251"/>
      <c r="O534" s="252"/>
      <c r="P534" s="253"/>
      <c r="Q534" s="254"/>
      <c r="R534" s="255"/>
      <c r="S534" s="92" t="str">
        <f>IFERROR(('VZOR VYPLNĚNÍ'!$O534+'VZOR VYPLNĚNÍ'!$R534)/'VZOR VYPLNĚNÍ'!$I534,"")</f>
        <v/>
      </c>
      <c r="T534" s="93" t="str">
        <f>IF(J534+L534=0,"",ROUND((M534+'VZOR VYPLNĚNÍ'!$P534)/(L534+J534)/12,0))</f>
        <v/>
      </c>
      <c r="U534" s="94" t="str">
        <f>IF(K534=0,"",ROUND(('VZOR VYPLNĚNÍ'!$N534+'VZOR VYPLNĚNÍ'!$Q534)/'VZOR VYPLNĚNÍ'!$K534,0))</f>
        <v/>
      </c>
      <c r="V534" s="85"/>
    </row>
    <row r="535" spans="1:22" s="114" customFormat="1" ht="27.75" customHeight="1">
      <c r="A535" s="236"/>
      <c r="B535" s="237"/>
      <c r="C535" s="238"/>
      <c r="D535" s="70" t="str">
        <f>IFERROR(VLOOKUP(C535,NM06!$A$2:$B$176,2,0),"")</f>
        <v/>
      </c>
      <c r="E535" s="239"/>
      <c r="F535" s="70" t="str">
        <f>IFERROR(VLOOKUP('VZOR VYPLNĚNÍ'!$E535,'Číselník nástrojů'!$A$2:$D$569,4,0),"")</f>
        <v/>
      </c>
      <c r="G535" s="90"/>
      <c r="H535" s="240"/>
      <c r="I535" s="256"/>
      <c r="J535" s="242"/>
      <c r="K535" s="242"/>
      <c r="L535" s="243"/>
      <c r="M535" s="250"/>
      <c r="N535" s="251"/>
      <c r="O535" s="252"/>
      <c r="P535" s="253"/>
      <c r="Q535" s="254"/>
      <c r="R535" s="255"/>
      <c r="S535" s="92" t="str">
        <f>IFERROR(('VZOR VYPLNĚNÍ'!$O535+'VZOR VYPLNĚNÍ'!$R535)/'VZOR VYPLNĚNÍ'!$I535,"")</f>
        <v/>
      </c>
      <c r="T535" s="93" t="str">
        <f>IF(J535+L535=0,"",ROUND((M535+'VZOR VYPLNĚNÍ'!$P535)/(L535+J535)/12,0))</f>
        <v/>
      </c>
      <c r="U535" s="94" t="str">
        <f>IF(K535=0,"",ROUND(('VZOR VYPLNĚNÍ'!$N535+'VZOR VYPLNĚNÍ'!$Q535)/'VZOR VYPLNĚNÍ'!$K535,0))</f>
        <v/>
      </c>
      <c r="V535" s="85"/>
    </row>
    <row r="536" spans="1:22" s="114" customFormat="1" ht="27.75" customHeight="1">
      <c r="A536" s="236"/>
      <c r="B536" s="237"/>
      <c r="C536" s="238"/>
      <c r="D536" s="70" t="str">
        <f>IFERROR(VLOOKUP(C536,NM06!$A$2:$B$176,2,0),"")</f>
        <v/>
      </c>
      <c r="E536" s="239"/>
      <c r="F536" s="70" t="str">
        <f>IFERROR(VLOOKUP('VZOR VYPLNĚNÍ'!$E536,'Číselník nástrojů'!$A$2:$D$569,4,0),"")</f>
        <v/>
      </c>
      <c r="G536" s="90"/>
      <c r="H536" s="240"/>
      <c r="I536" s="256"/>
      <c r="J536" s="242"/>
      <c r="K536" s="242"/>
      <c r="L536" s="243"/>
      <c r="M536" s="250"/>
      <c r="N536" s="251"/>
      <c r="O536" s="252"/>
      <c r="P536" s="253"/>
      <c r="Q536" s="254"/>
      <c r="R536" s="255"/>
      <c r="S536" s="92" t="str">
        <f>IFERROR(('VZOR VYPLNĚNÍ'!$O536+'VZOR VYPLNĚNÍ'!$R536)/'VZOR VYPLNĚNÍ'!$I536,"")</f>
        <v/>
      </c>
      <c r="T536" s="93" t="str">
        <f>IF(J536+L536=0,"",ROUND((M536+'VZOR VYPLNĚNÍ'!$P536)/(L536+J536)/12,0))</f>
        <v/>
      </c>
      <c r="U536" s="94" t="str">
        <f>IF(K536=0,"",ROUND(('VZOR VYPLNĚNÍ'!$N536+'VZOR VYPLNĚNÍ'!$Q536)/'VZOR VYPLNĚNÍ'!$K536,0))</f>
        <v/>
      </c>
      <c r="V536" s="85"/>
    </row>
    <row r="537" spans="1:22" s="114" customFormat="1" ht="27.75" customHeight="1">
      <c r="A537" s="236"/>
      <c r="B537" s="237"/>
      <c r="C537" s="238"/>
      <c r="D537" s="70" t="str">
        <f>IFERROR(VLOOKUP(C537,NM06!$A$2:$B$176,2,0),"")</f>
        <v/>
      </c>
      <c r="E537" s="239"/>
      <c r="F537" s="70" t="str">
        <f>IFERROR(VLOOKUP('VZOR VYPLNĚNÍ'!$E537,'Číselník nástrojů'!$A$2:$D$569,4,0),"")</f>
        <v/>
      </c>
      <c r="G537" s="90"/>
      <c r="H537" s="240"/>
      <c r="I537" s="256"/>
      <c r="J537" s="242"/>
      <c r="K537" s="242"/>
      <c r="L537" s="243"/>
      <c r="M537" s="250"/>
      <c r="N537" s="251"/>
      <c r="O537" s="252"/>
      <c r="P537" s="253"/>
      <c r="Q537" s="254"/>
      <c r="R537" s="255"/>
      <c r="S537" s="92" t="str">
        <f>IFERROR(('VZOR VYPLNĚNÍ'!$O537+'VZOR VYPLNĚNÍ'!$R537)/'VZOR VYPLNĚNÍ'!$I537,"")</f>
        <v/>
      </c>
      <c r="T537" s="93" t="str">
        <f>IF(J537+L537=0,"",ROUND((M537+'VZOR VYPLNĚNÍ'!$P537)/(L537+J537)/12,0))</f>
        <v/>
      </c>
      <c r="U537" s="94" t="str">
        <f>IF(K537=0,"",ROUND(('VZOR VYPLNĚNÍ'!$N537+'VZOR VYPLNĚNÍ'!$Q537)/'VZOR VYPLNĚNÍ'!$K537,0))</f>
        <v/>
      </c>
      <c r="V537" s="85"/>
    </row>
    <row r="538" spans="1:22" s="114" customFormat="1" ht="27.75" customHeight="1">
      <c r="A538" s="236"/>
      <c r="B538" s="237"/>
      <c r="C538" s="238"/>
      <c r="D538" s="70" t="str">
        <f>IFERROR(VLOOKUP(C538,NM06!$A$2:$B$176,2,0),"")</f>
        <v/>
      </c>
      <c r="E538" s="239"/>
      <c r="F538" s="70" t="str">
        <f>IFERROR(VLOOKUP('VZOR VYPLNĚNÍ'!$E538,'Číselník nástrojů'!$A$2:$D$569,4,0),"")</f>
        <v/>
      </c>
      <c r="G538" s="90"/>
      <c r="H538" s="240"/>
      <c r="I538" s="256"/>
      <c r="J538" s="242"/>
      <c r="K538" s="242"/>
      <c r="L538" s="243"/>
      <c r="M538" s="250"/>
      <c r="N538" s="251"/>
      <c r="O538" s="252"/>
      <c r="P538" s="253"/>
      <c r="Q538" s="254"/>
      <c r="R538" s="255"/>
      <c r="S538" s="92" t="str">
        <f>IFERROR(('VZOR VYPLNĚNÍ'!$O538+'VZOR VYPLNĚNÍ'!$R538)/'VZOR VYPLNĚNÍ'!$I538,"")</f>
        <v/>
      </c>
      <c r="T538" s="93" t="str">
        <f>IF(J538+L538=0,"",ROUND((M538+'VZOR VYPLNĚNÍ'!$P538)/(L538+J538)/12,0))</f>
        <v/>
      </c>
      <c r="U538" s="94" t="str">
        <f>IF(K538=0,"",ROUND(('VZOR VYPLNĚNÍ'!$N538+'VZOR VYPLNĚNÍ'!$Q538)/'VZOR VYPLNĚNÍ'!$K538,0))</f>
        <v/>
      </c>
      <c r="V538" s="85"/>
    </row>
    <row r="539" spans="1:22" s="114" customFormat="1" ht="27.75" customHeight="1">
      <c r="A539" s="236"/>
      <c r="B539" s="237"/>
      <c r="C539" s="238"/>
      <c r="D539" s="70" t="str">
        <f>IFERROR(VLOOKUP(C539,NM06!$A$2:$B$176,2,0),"")</f>
        <v/>
      </c>
      <c r="E539" s="239"/>
      <c r="F539" s="70" t="str">
        <f>IFERROR(VLOOKUP('VZOR VYPLNĚNÍ'!$E539,'Číselník nástrojů'!$A$2:$D$569,4,0),"")</f>
        <v/>
      </c>
      <c r="G539" s="90"/>
      <c r="H539" s="240"/>
      <c r="I539" s="256"/>
      <c r="J539" s="242"/>
      <c r="K539" s="242"/>
      <c r="L539" s="243"/>
      <c r="M539" s="250"/>
      <c r="N539" s="251"/>
      <c r="O539" s="252"/>
      <c r="P539" s="253"/>
      <c r="Q539" s="254"/>
      <c r="R539" s="255"/>
      <c r="S539" s="92" t="str">
        <f>IFERROR(('VZOR VYPLNĚNÍ'!$O539+'VZOR VYPLNĚNÍ'!$R539)/'VZOR VYPLNĚNÍ'!$I539,"")</f>
        <v/>
      </c>
      <c r="T539" s="93" t="str">
        <f>IF(J539+L539=0,"",ROUND((M539+'VZOR VYPLNĚNÍ'!$P539)/(L539+J539)/12,0))</f>
        <v/>
      </c>
      <c r="U539" s="94" t="str">
        <f>IF(K539=0,"",ROUND(('VZOR VYPLNĚNÍ'!$N539+'VZOR VYPLNĚNÍ'!$Q539)/'VZOR VYPLNĚNÍ'!$K539,0))</f>
        <v/>
      </c>
      <c r="V539" s="85"/>
    </row>
    <row r="540" spans="1:22" s="114" customFormat="1" ht="27.75" customHeight="1">
      <c r="A540" s="236"/>
      <c r="B540" s="237"/>
      <c r="C540" s="238"/>
      <c r="D540" s="70" t="str">
        <f>IFERROR(VLOOKUP(C540,NM06!$A$2:$B$176,2,0),"")</f>
        <v/>
      </c>
      <c r="E540" s="239"/>
      <c r="F540" s="70" t="str">
        <f>IFERROR(VLOOKUP('VZOR VYPLNĚNÍ'!$E540,'Číselník nástrojů'!$A$2:$D$569,4,0),"")</f>
        <v/>
      </c>
      <c r="G540" s="90"/>
      <c r="H540" s="240"/>
      <c r="I540" s="256"/>
      <c r="J540" s="242"/>
      <c r="K540" s="242"/>
      <c r="L540" s="243"/>
      <c r="M540" s="250"/>
      <c r="N540" s="251"/>
      <c r="O540" s="252"/>
      <c r="P540" s="253"/>
      <c r="Q540" s="254"/>
      <c r="R540" s="255"/>
      <c r="S540" s="92" t="str">
        <f>IFERROR(('VZOR VYPLNĚNÍ'!$O540+'VZOR VYPLNĚNÍ'!$R540)/'VZOR VYPLNĚNÍ'!$I540,"")</f>
        <v/>
      </c>
      <c r="T540" s="93" t="str">
        <f>IF(J540+L540=0,"",ROUND((M540+'VZOR VYPLNĚNÍ'!$P540)/(L540+J540)/12,0))</f>
        <v/>
      </c>
      <c r="U540" s="94" t="str">
        <f>IF(K540=0,"",ROUND(('VZOR VYPLNĚNÍ'!$N540+'VZOR VYPLNĚNÍ'!$Q540)/'VZOR VYPLNĚNÍ'!$K540,0))</f>
        <v/>
      </c>
      <c r="V540" s="85"/>
    </row>
    <row r="541" spans="1:22" s="114" customFormat="1" ht="27.75" customHeight="1">
      <c r="A541" s="236"/>
      <c r="B541" s="237"/>
      <c r="C541" s="238"/>
      <c r="D541" s="70" t="str">
        <f>IFERROR(VLOOKUP(C541,NM06!$A$2:$B$176,2,0),"")</f>
        <v/>
      </c>
      <c r="E541" s="239"/>
      <c r="F541" s="70" t="str">
        <f>IFERROR(VLOOKUP('VZOR VYPLNĚNÍ'!$E541,'Číselník nástrojů'!$A$2:$D$569,4,0),"")</f>
        <v/>
      </c>
      <c r="G541" s="90"/>
      <c r="H541" s="240"/>
      <c r="I541" s="256"/>
      <c r="J541" s="242"/>
      <c r="K541" s="242"/>
      <c r="L541" s="243"/>
      <c r="M541" s="250"/>
      <c r="N541" s="251"/>
      <c r="O541" s="252"/>
      <c r="P541" s="253"/>
      <c r="Q541" s="254"/>
      <c r="R541" s="255"/>
      <c r="S541" s="92" t="str">
        <f>IFERROR(('VZOR VYPLNĚNÍ'!$O541+'VZOR VYPLNĚNÍ'!$R541)/'VZOR VYPLNĚNÍ'!$I541,"")</f>
        <v/>
      </c>
      <c r="T541" s="93" t="str">
        <f>IF(J541+L541=0,"",ROUND((M541+'VZOR VYPLNĚNÍ'!$P541)/(L541+J541)/12,0))</f>
        <v/>
      </c>
      <c r="U541" s="94" t="str">
        <f>IF(K541=0,"",ROUND(('VZOR VYPLNĚNÍ'!$N541+'VZOR VYPLNĚNÍ'!$Q541)/'VZOR VYPLNĚNÍ'!$K541,0))</f>
        <v/>
      </c>
      <c r="V541" s="85"/>
    </row>
    <row r="542" spans="1:22" s="114" customFormat="1" ht="27.75" customHeight="1">
      <c r="A542" s="236"/>
      <c r="B542" s="237"/>
      <c r="C542" s="238"/>
      <c r="D542" s="70" t="str">
        <f>IFERROR(VLOOKUP(C542,NM06!$A$2:$B$176,2,0),"")</f>
        <v/>
      </c>
      <c r="E542" s="239"/>
      <c r="F542" s="70" t="str">
        <f>IFERROR(VLOOKUP('VZOR VYPLNĚNÍ'!$E542,'Číselník nástrojů'!$A$2:$D$569,4,0),"")</f>
        <v/>
      </c>
      <c r="G542" s="90"/>
      <c r="H542" s="240"/>
      <c r="I542" s="256"/>
      <c r="J542" s="242"/>
      <c r="K542" s="242"/>
      <c r="L542" s="243"/>
      <c r="M542" s="250"/>
      <c r="N542" s="251"/>
      <c r="O542" s="252"/>
      <c r="P542" s="253"/>
      <c r="Q542" s="254"/>
      <c r="R542" s="255"/>
      <c r="S542" s="92" t="str">
        <f>IFERROR(('VZOR VYPLNĚNÍ'!$O542+'VZOR VYPLNĚNÍ'!$R542)/'VZOR VYPLNĚNÍ'!$I542,"")</f>
        <v/>
      </c>
      <c r="T542" s="93" t="str">
        <f>IF(J542+L542=0,"",ROUND((M542+'VZOR VYPLNĚNÍ'!$P542)/(L542+J542)/12,0))</f>
        <v/>
      </c>
      <c r="U542" s="94" t="str">
        <f>IF(K542=0,"",ROUND(('VZOR VYPLNĚNÍ'!$N542+'VZOR VYPLNĚNÍ'!$Q542)/'VZOR VYPLNĚNÍ'!$K542,0))</f>
        <v/>
      </c>
      <c r="V542" s="85"/>
    </row>
    <row r="543" spans="1:22" s="114" customFormat="1" ht="27.75" customHeight="1">
      <c r="A543" s="236"/>
      <c r="B543" s="237"/>
      <c r="C543" s="238"/>
      <c r="D543" s="70" t="str">
        <f>IFERROR(VLOOKUP(C543,NM06!$A$2:$B$176,2,0),"")</f>
        <v/>
      </c>
      <c r="E543" s="239"/>
      <c r="F543" s="70" t="str">
        <f>IFERROR(VLOOKUP('VZOR VYPLNĚNÍ'!$E543,'Číselník nástrojů'!$A$2:$D$569,4,0),"")</f>
        <v/>
      </c>
      <c r="G543" s="90"/>
      <c r="H543" s="240"/>
      <c r="I543" s="256"/>
      <c r="J543" s="242"/>
      <c r="K543" s="242"/>
      <c r="L543" s="243"/>
      <c r="M543" s="250"/>
      <c r="N543" s="251"/>
      <c r="O543" s="252"/>
      <c r="P543" s="253"/>
      <c r="Q543" s="254"/>
      <c r="R543" s="255"/>
      <c r="S543" s="92" t="str">
        <f>IFERROR(('VZOR VYPLNĚNÍ'!$O543+'VZOR VYPLNĚNÍ'!$R543)/'VZOR VYPLNĚNÍ'!$I543,"")</f>
        <v/>
      </c>
      <c r="T543" s="93" t="str">
        <f>IF(J543+L543=0,"",ROUND((M543+'VZOR VYPLNĚNÍ'!$P543)/(L543+J543)/12,0))</f>
        <v/>
      </c>
      <c r="U543" s="94" t="str">
        <f>IF(K543=0,"",ROUND(('VZOR VYPLNĚNÍ'!$N543+'VZOR VYPLNĚNÍ'!$Q543)/'VZOR VYPLNĚNÍ'!$K543,0))</f>
        <v/>
      </c>
      <c r="V543" s="85"/>
    </row>
    <row r="544" spans="1:22" s="114" customFormat="1" ht="27.75" customHeight="1">
      <c r="A544" s="236"/>
      <c r="B544" s="237"/>
      <c r="C544" s="238"/>
      <c r="D544" s="70" t="str">
        <f>IFERROR(VLOOKUP(C544,NM06!$A$2:$B$176,2,0),"")</f>
        <v/>
      </c>
      <c r="E544" s="239"/>
      <c r="F544" s="70" t="str">
        <f>IFERROR(VLOOKUP('VZOR VYPLNĚNÍ'!$E544,'Číselník nástrojů'!$A$2:$D$569,4,0),"")</f>
        <v/>
      </c>
      <c r="G544" s="90"/>
      <c r="H544" s="240"/>
      <c r="I544" s="256"/>
      <c r="J544" s="242"/>
      <c r="K544" s="242"/>
      <c r="L544" s="243"/>
      <c r="M544" s="250"/>
      <c r="N544" s="251"/>
      <c r="O544" s="252"/>
      <c r="P544" s="253"/>
      <c r="Q544" s="254"/>
      <c r="R544" s="255"/>
      <c r="S544" s="92" t="str">
        <f>IFERROR(('VZOR VYPLNĚNÍ'!$O544+'VZOR VYPLNĚNÍ'!$R544)/'VZOR VYPLNĚNÍ'!$I544,"")</f>
        <v/>
      </c>
      <c r="T544" s="93" t="str">
        <f>IF(J544+L544=0,"",ROUND((M544+'VZOR VYPLNĚNÍ'!$P544)/(L544+J544)/12,0))</f>
        <v/>
      </c>
      <c r="U544" s="94" t="str">
        <f>IF(K544=0,"",ROUND(('VZOR VYPLNĚNÍ'!$N544+'VZOR VYPLNĚNÍ'!$Q544)/'VZOR VYPLNĚNÍ'!$K544,0))</f>
        <v/>
      </c>
      <c r="V544" s="85"/>
    </row>
    <row r="545" spans="1:22" s="114" customFormat="1" ht="27.75" customHeight="1">
      <c r="A545" s="236"/>
      <c r="B545" s="237"/>
      <c r="C545" s="238"/>
      <c r="D545" s="70" t="str">
        <f>IFERROR(VLOOKUP(C545,NM06!$A$2:$B$176,2,0),"")</f>
        <v/>
      </c>
      <c r="E545" s="239"/>
      <c r="F545" s="70" t="str">
        <f>IFERROR(VLOOKUP('VZOR VYPLNĚNÍ'!$E545,'Číselník nástrojů'!$A$2:$D$569,4,0),"")</f>
        <v/>
      </c>
      <c r="G545" s="90"/>
      <c r="H545" s="240"/>
      <c r="I545" s="256"/>
      <c r="J545" s="242"/>
      <c r="K545" s="242"/>
      <c r="L545" s="243"/>
      <c r="M545" s="250"/>
      <c r="N545" s="251"/>
      <c r="O545" s="252"/>
      <c r="P545" s="253"/>
      <c r="Q545" s="254"/>
      <c r="R545" s="255"/>
      <c r="S545" s="92" t="str">
        <f>IFERROR(('VZOR VYPLNĚNÍ'!$O545+'VZOR VYPLNĚNÍ'!$R545)/'VZOR VYPLNĚNÍ'!$I545,"")</f>
        <v/>
      </c>
      <c r="T545" s="93" t="str">
        <f>IF(J545+L545=0,"",ROUND((M545+'VZOR VYPLNĚNÍ'!$P545)/(L545+J545)/12,0))</f>
        <v/>
      </c>
      <c r="U545" s="94" t="str">
        <f>IF(K545=0,"",ROUND(('VZOR VYPLNĚNÍ'!$N545+'VZOR VYPLNĚNÍ'!$Q545)/'VZOR VYPLNĚNÍ'!$K545,0))</f>
        <v/>
      </c>
      <c r="V545" s="85"/>
    </row>
    <row r="546" spans="1:22" s="114" customFormat="1" ht="27.75" customHeight="1">
      <c r="A546" s="236"/>
      <c r="B546" s="237"/>
      <c r="C546" s="238"/>
      <c r="D546" s="70" t="str">
        <f>IFERROR(VLOOKUP(C546,NM06!$A$2:$B$176,2,0),"")</f>
        <v/>
      </c>
      <c r="E546" s="239"/>
      <c r="F546" s="70" t="str">
        <f>IFERROR(VLOOKUP('VZOR VYPLNĚNÍ'!$E546,'Číselník nástrojů'!$A$2:$D$569,4,0),"")</f>
        <v/>
      </c>
      <c r="G546" s="90"/>
      <c r="H546" s="240"/>
      <c r="I546" s="256"/>
      <c r="J546" s="242"/>
      <c r="K546" s="242"/>
      <c r="L546" s="243"/>
      <c r="M546" s="250"/>
      <c r="N546" s="251"/>
      <c r="O546" s="252"/>
      <c r="P546" s="253"/>
      <c r="Q546" s="254"/>
      <c r="R546" s="255"/>
      <c r="S546" s="92" t="str">
        <f>IFERROR(('VZOR VYPLNĚNÍ'!$O546+'VZOR VYPLNĚNÍ'!$R546)/'VZOR VYPLNĚNÍ'!$I546,"")</f>
        <v/>
      </c>
      <c r="T546" s="93" t="str">
        <f>IF(J546+L546=0,"",ROUND((M546+'VZOR VYPLNĚNÍ'!$P546)/(L546+J546)/12,0))</f>
        <v/>
      </c>
      <c r="U546" s="94" t="str">
        <f>IF(K546=0,"",ROUND(('VZOR VYPLNĚNÍ'!$N546+'VZOR VYPLNĚNÍ'!$Q546)/'VZOR VYPLNĚNÍ'!$K546,0))</f>
        <v/>
      </c>
      <c r="V546" s="85"/>
    </row>
    <row r="547" spans="1:22" s="114" customFormat="1" ht="27.75" customHeight="1">
      <c r="A547" s="236"/>
      <c r="B547" s="237"/>
      <c r="C547" s="238"/>
      <c r="D547" s="70" t="str">
        <f>IFERROR(VLOOKUP(C547,NM06!$A$2:$B$176,2,0),"")</f>
        <v/>
      </c>
      <c r="E547" s="239"/>
      <c r="F547" s="70" t="str">
        <f>IFERROR(VLOOKUP('VZOR VYPLNĚNÍ'!$E547,'Číselník nástrojů'!$A$2:$D$569,4,0),"")</f>
        <v/>
      </c>
      <c r="G547" s="90"/>
      <c r="H547" s="240"/>
      <c r="I547" s="256"/>
      <c r="J547" s="242"/>
      <c r="K547" s="242"/>
      <c r="L547" s="243"/>
      <c r="M547" s="250"/>
      <c r="N547" s="251"/>
      <c r="O547" s="252"/>
      <c r="P547" s="253"/>
      <c r="Q547" s="254"/>
      <c r="R547" s="255"/>
      <c r="S547" s="92" t="str">
        <f>IFERROR(('VZOR VYPLNĚNÍ'!$O547+'VZOR VYPLNĚNÍ'!$R547)/'VZOR VYPLNĚNÍ'!$I547,"")</f>
        <v/>
      </c>
      <c r="T547" s="93" t="str">
        <f>IF(J547+L547=0,"",ROUND((M547+'VZOR VYPLNĚNÍ'!$P547)/(L547+J547)/12,0))</f>
        <v/>
      </c>
      <c r="U547" s="94" t="str">
        <f>IF(K547=0,"",ROUND(('VZOR VYPLNĚNÍ'!$N547+'VZOR VYPLNĚNÍ'!$Q547)/'VZOR VYPLNĚNÍ'!$K547,0))</f>
        <v/>
      </c>
      <c r="V547" s="85"/>
    </row>
    <row r="548" spans="1:22" s="114" customFormat="1" ht="27.75" customHeight="1">
      <c r="A548" s="236"/>
      <c r="B548" s="237"/>
      <c r="C548" s="238"/>
      <c r="D548" s="70" t="str">
        <f>IFERROR(VLOOKUP(C548,NM06!$A$2:$B$176,2,0),"")</f>
        <v/>
      </c>
      <c r="E548" s="239"/>
      <c r="F548" s="70" t="str">
        <f>IFERROR(VLOOKUP('VZOR VYPLNĚNÍ'!$E548,'Číselník nástrojů'!$A$2:$D$569,4,0),"")</f>
        <v/>
      </c>
      <c r="G548" s="90"/>
      <c r="H548" s="240"/>
      <c r="I548" s="256"/>
      <c r="J548" s="242"/>
      <c r="K548" s="242"/>
      <c r="L548" s="243"/>
      <c r="M548" s="250"/>
      <c r="N548" s="251"/>
      <c r="O548" s="252"/>
      <c r="P548" s="253"/>
      <c r="Q548" s="254"/>
      <c r="R548" s="255"/>
      <c r="S548" s="92" t="str">
        <f>IFERROR(('VZOR VYPLNĚNÍ'!$O548+'VZOR VYPLNĚNÍ'!$R548)/'VZOR VYPLNĚNÍ'!$I548,"")</f>
        <v/>
      </c>
      <c r="T548" s="93" t="str">
        <f>IF(J548+L548=0,"",ROUND((M548+'VZOR VYPLNĚNÍ'!$P548)/(L548+J548)/12,0))</f>
        <v/>
      </c>
      <c r="U548" s="94" t="str">
        <f>IF(K548=0,"",ROUND(('VZOR VYPLNĚNÍ'!$N548+'VZOR VYPLNĚNÍ'!$Q548)/'VZOR VYPLNĚNÍ'!$K548,0))</f>
        <v/>
      </c>
      <c r="V548" s="85"/>
    </row>
    <row r="549" spans="1:22" s="114" customFormat="1" ht="27.75" customHeight="1">
      <c r="A549" s="236"/>
      <c r="B549" s="237"/>
      <c r="C549" s="238"/>
      <c r="D549" s="70" t="str">
        <f>IFERROR(VLOOKUP(C549,NM06!$A$2:$B$176,2,0),"")</f>
        <v/>
      </c>
      <c r="E549" s="239"/>
      <c r="F549" s="70" t="str">
        <f>IFERROR(VLOOKUP('VZOR VYPLNĚNÍ'!$E549,'Číselník nástrojů'!$A$2:$D$569,4,0),"")</f>
        <v/>
      </c>
      <c r="G549" s="90"/>
      <c r="H549" s="240"/>
      <c r="I549" s="256"/>
      <c r="J549" s="242"/>
      <c r="K549" s="242"/>
      <c r="L549" s="243"/>
      <c r="M549" s="250"/>
      <c r="N549" s="251"/>
      <c r="O549" s="252"/>
      <c r="P549" s="253"/>
      <c r="Q549" s="254"/>
      <c r="R549" s="255"/>
      <c r="S549" s="92" t="str">
        <f>IFERROR(('VZOR VYPLNĚNÍ'!$O549+'VZOR VYPLNĚNÍ'!$R549)/'VZOR VYPLNĚNÍ'!$I549,"")</f>
        <v/>
      </c>
      <c r="T549" s="93" t="str">
        <f>IF(J549+L549=0,"",ROUND((M549+'VZOR VYPLNĚNÍ'!$P549)/(L549+J549)/12,0))</f>
        <v/>
      </c>
      <c r="U549" s="94" t="str">
        <f>IF(K549=0,"",ROUND(('VZOR VYPLNĚNÍ'!$N549+'VZOR VYPLNĚNÍ'!$Q549)/'VZOR VYPLNĚNÍ'!$K549,0))</f>
        <v/>
      </c>
      <c r="V549" s="85"/>
    </row>
    <row r="550" spans="1:22" s="114" customFormat="1" ht="27.75" customHeight="1">
      <c r="A550" s="236"/>
      <c r="B550" s="237"/>
      <c r="C550" s="238"/>
      <c r="D550" s="70" t="str">
        <f>IFERROR(VLOOKUP(C550,NM06!$A$2:$B$176,2,0),"")</f>
        <v/>
      </c>
      <c r="E550" s="239"/>
      <c r="F550" s="70" t="str">
        <f>IFERROR(VLOOKUP('VZOR VYPLNĚNÍ'!$E550,'Číselník nástrojů'!$A$2:$D$569,4,0),"")</f>
        <v/>
      </c>
      <c r="G550" s="90"/>
      <c r="H550" s="240"/>
      <c r="I550" s="256"/>
      <c r="J550" s="242"/>
      <c r="K550" s="242"/>
      <c r="L550" s="243"/>
      <c r="M550" s="250"/>
      <c r="N550" s="251"/>
      <c r="O550" s="252"/>
      <c r="P550" s="253"/>
      <c r="Q550" s="254"/>
      <c r="R550" s="255"/>
      <c r="S550" s="92" t="str">
        <f>IFERROR(('VZOR VYPLNĚNÍ'!$O550+'VZOR VYPLNĚNÍ'!$R550)/'VZOR VYPLNĚNÍ'!$I550,"")</f>
        <v/>
      </c>
      <c r="T550" s="93" t="str">
        <f>IF(J550+L550=0,"",ROUND((M550+'VZOR VYPLNĚNÍ'!$P550)/(L550+J550)/12,0))</f>
        <v/>
      </c>
      <c r="U550" s="94" t="str">
        <f>IF(K550=0,"",ROUND(('VZOR VYPLNĚNÍ'!$N550+'VZOR VYPLNĚNÍ'!$Q550)/'VZOR VYPLNĚNÍ'!$K550,0))</f>
        <v/>
      </c>
      <c r="V550" s="85"/>
    </row>
    <row r="551" spans="1:22" s="114" customFormat="1" ht="27.75" customHeight="1">
      <c r="A551" s="236"/>
      <c r="B551" s="237"/>
      <c r="C551" s="238"/>
      <c r="D551" s="70" t="str">
        <f>IFERROR(VLOOKUP(C551,NM06!$A$2:$B$176,2,0),"")</f>
        <v/>
      </c>
      <c r="E551" s="239"/>
      <c r="F551" s="70" t="str">
        <f>IFERROR(VLOOKUP('VZOR VYPLNĚNÍ'!$E551,'Číselník nástrojů'!$A$2:$D$569,4,0),"")</f>
        <v/>
      </c>
      <c r="G551" s="90"/>
      <c r="H551" s="240"/>
      <c r="I551" s="256"/>
      <c r="J551" s="242"/>
      <c r="K551" s="242"/>
      <c r="L551" s="243"/>
      <c r="M551" s="250"/>
      <c r="N551" s="251"/>
      <c r="O551" s="252"/>
      <c r="P551" s="253"/>
      <c r="Q551" s="254"/>
      <c r="R551" s="255"/>
      <c r="S551" s="92" t="str">
        <f>IFERROR(('VZOR VYPLNĚNÍ'!$O551+'VZOR VYPLNĚNÍ'!$R551)/'VZOR VYPLNĚNÍ'!$I551,"")</f>
        <v/>
      </c>
      <c r="T551" s="93" t="str">
        <f>IF(J551+L551=0,"",ROUND((M551+'VZOR VYPLNĚNÍ'!$P551)/(L551+J551)/12,0))</f>
        <v/>
      </c>
      <c r="U551" s="94" t="str">
        <f>IF(K551=0,"",ROUND(('VZOR VYPLNĚNÍ'!$N551+'VZOR VYPLNĚNÍ'!$Q551)/'VZOR VYPLNĚNÍ'!$K551,0))</f>
        <v/>
      </c>
      <c r="V551" s="85"/>
    </row>
    <row r="552" spans="1:22" s="114" customFormat="1" ht="27.75" customHeight="1">
      <c r="A552" s="236"/>
      <c r="B552" s="237"/>
      <c r="C552" s="238"/>
      <c r="D552" s="70" t="str">
        <f>IFERROR(VLOOKUP(C552,NM06!$A$2:$B$176,2,0),"")</f>
        <v/>
      </c>
      <c r="E552" s="239"/>
      <c r="F552" s="70" t="str">
        <f>IFERROR(VLOOKUP('VZOR VYPLNĚNÍ'!$E552,'Číselník nástrojů'!$A$2:$D$569,4,0),"")</f>
        <v/>
      </c>
      <c r="G552" s="90"/>
      <c r="H552" s="240"/>
      <c r="I552" s="256"/>
      <c r="J552" s="242"/>
      <c r="K552" s="242"/>
      <c r="L552" s="243"/>
      <c r="M552" s="250"/>
      <c r="N552" s="251"/>
      <c r="O552" s="252"/>
      <c r="P552" s="253"/>
      <c r="Q552" s="254"/>
      <c r="R552" s="255"/>
      <c r="S552" s="92" t="str">
        <f>IFERROR(('VZOR VYPLNĚNÍ'!$O552+'VZOR VYPLNĚNÍ'!$R552)/'VZOR VYPLNĚNÍ'!$I552,"")</f>
        <v/>
      </c>
      <c r="T552" s="93" t="str">
        <f>IF(J552+L552=0,"",ROUND((M552+'VZOR VYPLNĚNÍ'!$P552)/(L552+J552)/12,0))</f>
        <v/>
      </c>
      <c r="U552" s="94" t="str">
        <f>IF(K552=0,"",ROUND(('VZOR VYPLNĚNÍ'!$N552+'VZOR VYPLNĚNÍ'!$Q552)/'VZOR VYPLNĚNÍ'!$K552,0))</f>
        <v/>
      </c>
      <c r="V552" s="85"/>
    </row>
    <row r="553" spans="1:22" s="114" customFormat="1" ht="27.75" customHeight="1">
      <c r="A553" s="236"/>
      <c r="B553" s="237"/>
      <c r="C553" s="238"/>
      <c r="D553" s="70" t="str">
        <f>IFERROR(VLOOKUP(C553,NM06!$A$2:$B$176,2,0),"")</f>
        <v/>
      </c>
      <c r="E553" s="239"/>
      <c r="F553" s="70" t="str">
        <f>IFERROR(VLOOKUP('VZOR VYPLNĚNÍ'!$E553,'Číselník nástrojů'!$A$2:$D$569,4,0),"")</f>
        <v/>
      </c>
      <c r="G553" s="90"/>
      <c r="H553" s="240"/>
      <c r="I553" s="256"/>
      <c r="J553" s="242"/>
      <c r="K553" s="242"/>
      <c r="L553" s="243"/>
      <c r="M553" s="250"/>
      <c r="N553" s="251"/>
      <c r="O553" s="252"/>
      <c r="P553" s="253"/>
      <c r="Q553" s="254"/>
      <c r="R553" s="255"/>
      <c r="S553" s="92" t="str">
        <f>IFERROR(('VZOR VYPLNĚNÍ'!$O553+'VZOR VYPLNĚNÍ'!$R553)/'VZOR VYPLNĚNÍ'!$I553,"")</f>
        <v/>
      </c>
      <c r="T553" s="93" t="str">
        <f>IF(J553+L553=0,"",ROUND((M553+'VZOR VYPLNĚNÍ'!$P553)/(L553+J553)/12,0))</f>
        <v/>
      </c>
      <c r="U553" s="94" t="str">
        <f>IF(K553=0,"",ROUND(('VZOR VYPLNĚNÍ'!$N553+'VZOR VYPLNĚNÍ'!$Q553)/'VZOR VYPLNĚNÍ'!$K553,0))</f>
        <v/>
      </c>
      <c r="V553" s="85"/>
    </row>
    <row r="554" spans="1:22" s="114" customFormat="1" ht="27.75" customHeight="1">
      <c r="A554" s="236"/>
      <c r="B554" s="237"/>
      <c r="C554" s="238"/>
      <c r="D554" s="70" t="str">
        <f>IFERROR(VLOOKUP(C554,NM06!$A$2:$B$176,2,0),"")</f>
        <v/>
      </c>
      <c r="E554" s="239"/>
      <c r="F554" s="70" t="str">
        <f>IFERROR(VLOOKUP('VZOR VYPLNĚNÍ'!$E554,'Číselník nástrojů'!$A$2:$D$569,4,0),"")</f>
        <v/>
      </c>
      <c r="G554" s="90"/>
      <c r="H554" s="240"/>
      <c r="I554" s="256"/>
      <c r="J554" s="242"/>
      <c r="K554" s="242"/>
      <c r="L554" s="243"/>
      <c r="M554" s="250"/>
      <c r="N554" s="251"/>
      <c r="O554" s="252"/>
      <c r="P554" s="253"/>
      <c r="Q554" s="254"/>
      <c r="R554" s="255"/>
      <c r="S554" s="92" t="str">
        <f>IFERROR(('VZOR VYPLNĚNÍ'!$O554+'VZOR VYPLNĚNÍ'!$R554)/'VZOR VYPLNĚNÍ'!$I554,"")</f>
        <v/>
      </c>
      <c r="T554" s="93" t="str">
        <f>IF(J554+L554=0,"",ROUND((M554+'VZOR VYPLNĚNÍ'!$P554)/(L554+J554)/12,0))</f>
        <v/>
      </c>
      <c r="U554" s="94" t="str">
        <f>IF(K554=0,"",ROUND(('VZOR VYPLNĚNÍ'!$N554+'VZOR VYPLNĚNÍ'!$Q554)/'VZOR VYPLNĚNÍ'!$K554,0))</f>
        <v/>
      </c>
      <c r="V554" s="85"/>
    </row>
    <row r="555" spans="1:22" s="114" customFormat="1" ht="27.75" customHeight="1">
      <c r="A555" s="236"/>
      <c r="B555" s="237"/>
      <c r="C555" s="238"/>
      <c r="D555" s="70" t="str">
        <f>IFERROR(VLOOKUP(C555,NM06!$A$2:$B$176,2,0),"")</f>
        <v/>
      </c>
      <c r="E555" s="239"/>
      <c r="F555" s="70" t="str">
        <f>IFERROR(VLOOKUP('VZOR VYPLNĚNÍ'!$E555,'Číselník nástrojů'!$A$2:$D$569,4,0),"")</f>
        <v/>
      </c>
      <c r="G555" s="90"/>
      <c r="H555" s="240"/>
      <c r="I555" s="256"/>
      <c r="J555" s="242"/>
      <c r="K555" s="242"/>
      <c r="L555" s="243"/>
      <c r="M555" s="250"/>
      <c r="N555" s="251"/>
      <c r="O555" s="252"/>
      <c r="P555" s="253"/>
      <c r="Q555" s="254"/>
      <c r="R555" s="255"/>
      <c r="S555" s="92" t="str">
        <f>IFERROR(('VZOR VYPLNĚNÍ'!$O555+'VZOR VYPLNĚNÍ'!$R555)/'VZOR VYPLNĚNÍ'!$I555,"")</f>
        <v/>
      </c>
      <c r="T555" s="93" t="str">
        <f>IF(J555+L555=0,"",ROUND((M555+'VZOR VYPLNĚNÍ'!$P555)/(L555+J555)/12,0))</f>
        <v/>
      </c>
      <c r="U555" s="94" t="str">
        <f>IF(K555=0,"",ROUND(('VZOR VYPLNĚNÍ'!$N555+'VZOR VYPLNĚNÍ'!$Q555)/'VZOR VYPLNĚNÍ'!$K555,0))</f>
        <v/>
      </c>
      <c r="V555" s="85"/>
    </row>
    <row r="556" spans="1:22" s="114" customFormat="1" ht="27.75" customHeight="1">
      <c r="A556" s="236"/>
      <c r="B556" s="237"/>
      <c r="C556" s="238"/>
      <c r="D556" s="70" t="str">
        <f>IFERROR(VLOOKUP(C556,NM06!$A$2:$B$176,2,0),"")</f>
        <v/>
      </c>
      <c r="E556" s="239"/>
      <c r="F556" s="70" t="str">
        <f>IFERROR(VLOOKUP('VZOR VYPLNĚNÍ'!$E556,'Číselník nástrojů'!$A$2:$D$569,4,0),"")</f>
        <v/>
      </c>
      <c r="G556" s="90"/>
      <c r="H556" s="240"/>
      <c r="I556" s="256"/>
      <c r="J556" s="242"/>
      <c r="K556" s="242"/>
      <c r="L556" s="243"/>
      <c r="M556" s="250"/>
      <c r="N556" s="251"/>
      <c r="O556" s="252"/>
      <c r="P556" s="253"/>
      <c r="Q556" s="254"/>
      <c r="R556" s="255"/>
      <c r="S556" s="92" t="str">
        <f>IFERROR(('VZOR VYPLNĚNÍ'!$O556+'VZOR VYPLNĚNÍ'!$R556)/'VZOR VYPLNĚNÍ'!$I556,"")</f>
        <v/>
      </c>
      <c r="T556" s="93" t="str">
        <f>IF(J556+L556=0,"",ROUND((M556+'VZOR VYPLNĚNÍ'!$P556)/(L556+J556)/12,0))</f>
        <v/>
      </c>
      <c r="U556" s="94" t="str">
        <f>IF(K556=0,"",ROUND(('VZOR VYPLNĚNÍ'!$N556+'VZOR VYPLNĚNÍ'!$Q556)/'VZOR VYPLNĚNÍ'!$K556,0))</f>
        <v/>
      </c>
      <c r="V556" s="85"/>
    </row>
    <row r="557" spans="1:22" s="114" customFormat="1" ht="27.75" customHeight="1">
      <c r="A557" s="236"/>
      <c r="B557" s="237"/>
      <c r="C557" s="238"/>
      <c r="D557" s="70" t="str">
        <f>IFERROR(VLOOKUP(C557,NM06!$A$2:$B$176,2,0),"")</f>
        <v/>
      </c>
      <c r="E557" s="239"/>
      <c r="F557" s="70" t="str">
        <f>IFERROR(VLOOKUP('VZOR VYPLNĚNÍ'!$E557,'Číselník nástrojů'!$A$2:$D$569,4,0),"")</f>
        <v/>
      </c>
      <c r="G557" s="90"/>
      <c r="H557" s="240"/>
      <c r="I557" s="256"/>
      <c r="J557" s="242"/>
      <c r="K557" s="242"/>
      <c r="L557" s="243"/>
      <c r="M557" s="250"/>
      <c r="N557" s="251"/>
      <c r="O557" s="252"/>
      <c r="P557" s="253"/>
      <c r="Q557" s="254"/>
      <c r="R557" s="255"/>
      <c r="S557" s="92" t="str">
        <f>IFERROR(('VZOR VYPLNĚNÍ'!$O557+'VZOR VYPLNĚNÍ'!$R557)/'VZOR VYPLNĚNÍ'!$I557,"")</f>
        <v/>
      </c>
      <c r="T557" s="93" t="str">
        <f>IF(J557+L557=0,"",ROUND((M557+'VZOR VYPLNĚNÍ'!$P557)/(L557+J557)/12,0))</f>
        <v/>
      </c>
      <c r="U557" s="94" t="str">
        <f>IF(K557=0,"",ROUND(('VZOR VYPLNĚNÍ'!$N557+'VZOR VYPLNĚNÍ'!$Q557)/'VZOR VYPLNĚNÍ'!$K557,0))</f>
        <v/>
      </c>
      <c r="V557" s="85"/>
    </row>
    <row r="558" spans="1:22" s="114" customFormat="1" ht="27.75" customHeight="1">
      <c r="A558" s="236"/>
      <c r="B558" s="237"/>
      <c r="C558" s="238"/>
      <c r="D558" s="70" t="str">
        <f>IFERROR(VLOOKUP(C558,NM06!$A$2:$B$176,2,0),"")</f>
        <v/>
      </c>
      <c r="E558" s="239"/>
      <c r="F558" s="70" t="str">
        <f>IFERROR(VLOOKUP('VZOR VYPLNĚNÍ'!$E558,'Číselník nástrojů'!$A$2:$D$569,4,0),"")</f>
        <v/>
      </c>
      <c r="G558" s="90"/>
      <c r="H558" s="240"/>
      <c r="I558" s="256"/>
      <c r="J558" s="242"/>
      <c r="K558" s="242"/>
      <c r="L558" s="243"/>
      <c r="M558" s="250"/>
      <c r="N558" s="251"/>
      <c r="O558" s="252"/>
      <c r="P558" s="253"/>
      <c r="Q558" s="254"/>
      <c r="R558" s="255"/>
      <c r="S558" s="92" t="str">
        <f>IFERROR(('VZOR VYPLNĚNÍ'!$O558+'VZOR VYPLNĚNÍ'!$R558)/'VZOR VYPLNĚNÍ'!$I558,"")</f>
        <v/>
      </c>
      <c r="T558" s="93" t="str">
        <f>IF(J558+L558=0,"",ROUND((M558+'VZOR VYPLNĚNÍ'!$P558)/(L558+J558)/12,0))</f>
        <v/>
      </c>
      <c r="U558" s="94" t="str">
        <f>IF(K558=0,"",ROUND(('VZOR VYPLNĚNÍ'!$N558+'VZOR VYPLNĚNÍ'!$Q558)/'VZOR VYPLNĚNÍ'!$K558,0))</f>
        <v/>
      </c>
      <c r="V558" s="85"/>
    </row>
    <row r="559" spans="1:22" s="114" customFormat="1" ht="27.75" customHeight="1">
      <c r="A559" s="236"/>
      <c r="B559" s="237"/>
      <c r="C559" s="238"/>
      <c r="D559" s="70" t="str">
        <f>IFERROR(VLOOKUP(C559,NM06!$A$2:$B$176,2,0),"")</f>
        <v/>
      </c>
      <c r="E559" s="239"/>
      <c r="F559" s="70" t="str">
        <f>IFERROR(VLOOKUP('VZOR VYPLNĚNÍ'!$E559,'Číselník nástrojů'!$A$2:$D$569,4,0),"")</f>
        <v/>
      </c>
      <c r="G559" s="90"/>
      <c r="H559" s="240"/>
      <c r="I559" s="256"/>
      <c r="J559" s="242"/>
      <c r="K559" s="242"/>
      <c r="L559" s="243"/>
      <c r="M559" s="250"/>
      <c r="N559" s="251"/>
      <c r="O559" s="252"/>
      <c r="P559" s="253"/>
      <c r="Q559" s="254"/>
      <c r="R559" s="255"/>
      <c r="S559" s="92" t="str">
        <f>IFERROR(('VZOR VYPLNĚNÍ'!$O559+'VZOR VYPLNĚNÍ'!$R559)/'VZOR VYPLNĚNÍ'!$I559,"")</f>
        <v/>
      </c>
      <c r="T559" s="93" t="str">
        <f>IF(J559+L559=0,"",ROUND((M559+'VZOR VYPLNĚNÍ'!$P559)/(L559+J559)/12,0))</f>
        <v/>
      </c>
      <c r="U559" s="94" t="str">
        <f>IF(K559=0,"",ROUND(('VZOR VYPLNĚNÍ'!$N559+'VZOR VYPLNĚNÍ'!$Q559)/'VZOR VYPLNĚNÍ'!$K559,0))</f>
        <v/>
      </c>
      <c r="V559" s="85"/>
    </row>
    <row r="560" spans="1:22" s="114" customFormat="1" ht="27.75" customHeight="1">
      <c r="A560" s="236"/>
      <c r="B560" s="237"/>
      <c r="C560" s="238"/>
      <c r="D560" s="70" t="str">
        <f>IFERROR(VLOOKUP(C560,NM06!$A$2:$B$176,2,0),"")</f>
        <v/>
      </c>
      <c r="E560" s="239"/>
      <c r="F560" s="70" t="str">
        <f>IFERROR(VLOOKUP('VZOR VYPLNĚNÍ'!$E560,'Číselník nástrojů'!$A$2:$D$569,4,0),"")</f>
        <v/>
      </c>
      <c r="G560" s="90"/>
      <c r="H560" s="240"/>
      <c r="I560" s="256"/>
      <c r="J560" s="242"/>
      <c r="K560" s="242"/>
      <c r="L560" s="243"/>
      <c r="M560" s="250"/>
      <c r="N560" s="251"/>
      <c r="O560" s="252"/>
      <c r="P560" s="253"/>
      <c r="Q560" s="254"/>
      <c r="R560" s="255"/>
      <c r="S560" s="92" t="str">
        <f>IFERROR(('VZOR VYPLNĚNÍ'!$O560+'VZOR VYPLNĚNÍ'!$R560)/'VZOR VYPLNĚNÍ'!$I560,"")</f>
        <v/>
      </c>
      <c r="T560" s="93" t="str">
        <f>IF(J560+L560=0,"",ROUND((M560+'VZOR VYPLNĚNÍ'!$P560)/(L560+J560)/12,0))</f>
        <v/>
      </c>
      <c r="U560" s="94" t="str">
        <f>IF(K560=0,"",ROUND(('VZOR VYPLNĚNÍ'!$N560+'VZOR VYPLNĚNÍ'!$Q560)/'VZOR VYPLNĚNÍ'!$K560,0))</f>
        <v/>
      </c>
      <c r="V560" s="85"/>
    </row>
    <row r="561" spans="1:22" s="114" customFormat="1" ht="27.75" customHeight="1">
      <c r="A561" s="236"/>
      <c r="B561" s="237"/>
      <c r="C561" s="238"/>
      <c r="D561" s="70" t="str">
        <f>IFERROR(VLOOKUP(C561,NM06!$A$2:$B$176,2,0),"")</f>
        <v/>
      </c>
      <c r="E561" s="239"/>
      <c r="F561" s="70" t="str">
        <f>IFERROR(VLOOKUP('VZOR VYPLNĚNÍ'!$E561,'Číselník nástrojů'!$A$2:$D$569,4,0),"")</f>
        <v/>
      </c>
      <c r="G561" s="90"/>
      <c r="H561" s="240"/>
      <c r="I561" s="256"/>
      <c r="J561" s="242"/>
      <c r="K561" s="242"/>
      <c r="L561" s="243"/>
      <c r="M561" s="250"/>
      <c r="N561" s="251"/>
      <c r="O561" s="252"/>
      <c r="P561" s="253"/>
      <c r="Q561" s="254"/>
      <c r="R561" s="255"/>
      <c r="S561" s="92" t="str">
        <f>IFERROR(('VZOR VYPLNĚNÍ'!$O561+'VZOR VYPLNĚNÍ'!$R561)/'VZOR VYPLNĚNÍ'!$I561,"")</f>
        <v/>
      </c>
      <c r="T561" s="93" t="str">
        <f>IF(J561+L561=0,"",ROUND((M561+'VZOR VYPLNĚNÍ'!$P561)/(L561+J561)/12,0))</f>
        <v/>
      </c>
      <c r="U561" s="94" t="str">
        <f>IF(K561=0,"",ROUND(('VZOR VYPLNĚNÍ'!$N561+'VZOR VYPLNĚNÍ'!$Q561)/'VZOR VYPLNĚNÍ'!$K561,0))</f>
        <v/>
      </c>
      <c r="V561" s="85"/>
    </row>
    <row r="562" spans="1:22" s="114" customFormat="1" ht="27.75" customHeight="1">
      <c r="A562" s="236"/>
      <c r="B562" s="237"/>
      <c r="C562" s="238"/>
      <c r="D562" s="70" t="str">
        <f>IFERROR(VLOOKUP(C562,NM06!$A$2:$B$176,2,0),"")</f>
        <v/>
      </c>
      <c r="E562" s="239"/>
      <c r="F562" s="70" t="str">
        <f>IFERROR(VLOOKUP('VZOR VYPLNĚNÍ'!$E562,'Číselník nástrojů'!$A$2:$D$569,4,0),"")</f>
        <v/>
      </c>
      <c r="G562" s="90"/>
      <c r="H562" s="240"/>
      <c r="I562" s="256"/>
      <c r="J562" s="242"/>
      <c r="K562" s="242"/>
      <c r="L562" s="243"/>
      <c r="M562" s="250"/>
      <c r="N562" s="251"/>
      <c r="O562" s="252"/>
      <c r="P562" s="253"/>
      <c r="Q562" s="254"/>
      <c r="R562" s="255"/>
      <c r="S562" s="92" t="str">
        <f>IFERROR(('VZOR VYPLNĚNÍ'!$O562+'VZOR VYPLNĚNÍ'!$R562)/'VZOR VYPLNĚNÍ'!$I562,"")</f>
        <v/>
      </c>
      <c r="T562" s="93" t="str">
        <f>IF(J562+L562=0,"",ROUND((M562+'VZOR VYPLNĚNÍ'!$P562)/(L562+J562)/12,0))</f>
        <v/>
      </c>
      <c r="U562" s="94" t="str">
        <f>IF(K562=0,"",ROUND(('VZOR VYPLNĚNÍ'!$N562+'VZOR VYPLNĚNÍ'!$Q562)/'VZOR VYPLNĚNÍ'!$K562,0))</f>
        <v/>
      </c>
      <c r="V562" s="85"/>
    </row>
    <row r="563" spans="1:22" s="114" customFormat="1" ht="27.75" customHeight="1">
      <c r="A563" s="236"/>
      <c r="B563" s="237"/>
      <c r="C563" s="238"/>
      <c r="D563" s="70" t="str">
        <f>IFERROR(VLOOKUP(C563,NM06!$A$2:$B$176,2,0),"")</f>
        <v/>
      </c>
      <c r="E563" s="239"/>
      <c r="F563" s="70" t="str">
        <f>IFERROR(VLOOKUP('VZOR VYPLNĚNÍ'!$E563,'Číselník nástrojů'!$A$2:$D$569,4,0),"")</f>
        <v/>
      </c>
      <c r="G563" s="90"/>
      <c r="H563" s="240"/>
      <c r="I563" s="256"/>
      <c r="J563" s="242"/>
      <c r="K563" s="242"/>
      <c r="L563" s="243"/>
      <c r="M563" s="250"/>
      <c r="N563" s="251"/>
      <c r="O563" s="252"/>
      <c r="P563" s="253"/>
      <c r="Q563" s="254"/>
      <c r="R563" s="255"/>
      <c r="S563" s="92" t="str">
        <f>IFERROR(('VZOR VYPLNĚNÍ'!$O563+'VZOR VYPLNĚNÍ'!$R563)/'VZOR VYPLNĚNÍ'!$I563,"")</f>
        <v/>
      </c>
      <c r="T563" s="93" t="str">
        <f>IF(J563+L563=0,"",ROUND((M563+'VZOR VYPLNĚNÍ'!$P563)/(L563+J563)/12,0))</f>
        <v/>
      </c>
      <c r="U563" s="94" t="str">
        <f>IF(K563=0,"",ROUND(('VZOR VYPLNĚNÍ'!$N563+'VZOR VYPLNĚNÍ'!$Q563)/'VZOR VYPLNĚNÍ'!$K563,0))</f>
        <v/>
      </c>
      <c r="V563" s="85"/>
    </row>
    <row r="564" spans="1:22" s="114" customFormat="1" ht="27.75" customHeight="1">
      <c r="A564" s="236"/>
      <c r="B564" s="237"/>
      <c r="C564" s="238"/>
      <c r="D564" s="70" t="str">
        <f>IFERROR(VLOOKUP(C564,NM06!$A$2:$B$176,2,0),"")</f>
        <v/>
      </c>
      <c r="E564" s="239"/>
      <c r="F564" s="70" t="str">
        <f>IFERROR(VLOOKUP('VZOR VYPLNĚNÍ'!$E564,'Číselník nástrojů'!$A$2:$D$569,4,0),"")</f>
        <v/>
      </c>
      <c r="G564" s="90"/>
      <c r="H564" s="240"/>
      <c r="I564" s="256"/>
      <c r="J564" s="242"/>
      <c r="K564" s="242"/>
      <c r="L564" s="243"/>
      <c r="M564" s="250"/>
      <c r="N564" s="251"/>
      <c r="O564" s="252"/>
      <c r="P564" s="253"/>
      <c r="Q564" s="254"/>
      <c r="R564" s="255"/>
      <c r="S564" s="92" t="str">
        <f>IFERROR(('VZOR VYPLNĚNÍ'!$O564+'VZOR VYPLNĚNÍ'!$R564)/'VZOR VYPLNĚNÍ'!$I564,"")</f>
        <v/>
      </c>
      <c r="T564" s="93" t="str">
        <f>IF(J564+L564=0,"",ROUND((M564+'VZOR VYPLNĚNÍ'!$P564)/(L564+J564)/12,0))</f>
        <v/>
      </c>
      <c r="U564" s="94" t="str">
        <f>IF(K564=0,"",ROUND(('VZOR VYPLNĚNÍ'!$N564+'VZOR VYPLNĚNÍ'!$Q564)/'VZOR VYPLNĚNÍ'!$K564,0))</f>
        <v/>
      </c>
      <c r="V564" s="85"/>
    </row>
    <row r="565" spans="1:22" s="114" customFormat="1" ht="27.75" customHeight="1">
      <c r="A565" s="236"/>
      <c r="B565" s="237"/>
      <c r="C565" s="238"/>
      <c r="D565" s="70" t="str">
        <f>IFERROR(VLOOKUP(C565,NM06!$A$2:$B$176,2,0),"")</f>
        <v/>
      </c>
      <c r="E565" s="239"/>
      <c r="F565" s="70" t="str">
        <f>IFERROR(VLOOKUP('VZOR VYPLNĚNÍ'!$E565,'Číselník nástrojů'!$A$2:$D$569,4,0),"")</f>
        <v/>
      </c>
      <c r="G565" s="90"/>
      <c r="H565" s="240"/>
      <c r="I565" s="256"/>
      <c r="J565" s="242"/>
      <c r="K565" s="242"/>
      <c r="L565" s="243"/>
      <c r="M565" s="250"/>
      <c r="N565" s="251"/>
      <c r="O565" s="252"/>
      <c r="P565" s="253"/>
      <c r="Q565" s="254"/>
      <c r="R565" s="255"/>
      <c r="S565" s="92" t="str">
        <f>IFERROR(('VZOR VYPLNĚNÍ'!$O565+'VZOR VYPLNĚNÍ'!$R565)/'VZOR VYPLNĚNÍ'!$I565,"")</f>
        <v/>
      </c>
      <c r="T565" s="93" t="str">
        <f>IF(J565+L565=0,"",ROUND((M565+'VZOR VYPLNĚNÍ'!$P565)/(L565+J565)/12,0))</f>
        <v/>
      </c>
      <c r="U565" s="94" t="str">
        <f>IF(K565=0,"",ROUND(('VZOR VYPLNĚNÍ'!$N565+'VZOR VYPLNĚNÍ'!$Q565)/'VZOR VYPLNĚNÍ'!$K565,0))</f>
        <v/>
      </c>
      <c r="V565" s="85"/>
    </row>
    <row r="566" spans="1:22" s="114" customFormat="1" ht="27.75" customHeight="1">
      <c r="A566" s="236"/>
      <c r="B566" s="237"/>
      <c r="C566" s="238"/>
      <c r="D566" s="70" t="str">
        <f>IFERROR(VLOOKUP(C566,NM06!$A$2:$B$176,2,0),"")</f>
        <v/>
      </c>
      <c r="E566" s="239"/>
      <c r="F566" s="70" t="str">
        <f>IFERROR(VLOOKUP('VZOR VYPLNĚNÍ'!$E566,'Číselník nástrojů'!$A$2:$D$569,4,0),"")</f>
        <v/>
      </c>
      <c r="G566" s="90"/>
      <c r="H566" s="240"/>
      <c r="I566" s="256"/>
      <c r="J566" s="242"/>
      <c r="K566" s="242"/>
      <c r="L566" s="243"/>
      <c r="M566" s="250"/>
      <c r="N566" s="251"/>
      <c r="O566" s="252"/>
      <c r="P566" s="253"/>
      <c r="Q566" s="254"/>
      <c r="R566" s="255"/>
      <c r="S566" s="92" t="str">
        <f>IFERROR(('VZOR VYPLNĚNÍ'!$O566+'VZOR VYPLNĚNÍ'!$R566)/'VZOR VYPLNĚNÍ'!$I566,"")</f>
        <v/>
      </c>
      <c r="T566" s="93" t="str">
        <f>IF(J566+L566=0,"",ROUND((M566+'VZOR VYPLNĚNÍ'!$P566)/(L566+J566)/12,0))</f>
        <v/>
      </c>
      <c r="U566" s="94" t="str">
        <f>IF(K566=0,"",ROUND(('VZOR VYPLNĚNÍ'!$N566+'VZOR VYPLNĚNÍ'!$Q566)/'VZOR VYPLNĚNÍ'!$K566,0))</f>
        <v/>
      </c>
      <c r="V566" s="85"/>
    </row>
    <row r="567" spans="1:22" s="114" customFormat="1" ht="27.75" customHeight="1">
      <c r="A567" s="236"/>
      <c r="B567" s="237"/>
      <c r="C567" s="238"/>
      <c r="D567" s="70" t="str">
        <f>IFERROR(VLOOKUP(C567,NM06!$A$2:$B$176,2,0),"")</f>
        <v/>
      </c>
      <c r="E567" s="239"/>
      <c r="F567" s="70" t="str">
        <f>IFERROR(VLOOKUP('VZOR VYPLNĚNÍ'!$E567,'Číselník nástrojů'!$A$2:$D$569,4,0),"")</f>
        <v/>
      </c>
      <c r="G567" s="90"/>
      <c r="H567" s="240"/>
      <c r="I567" s="256"/>
      <c r="J567" s="242"/>
      <c r="K567" s="242"/>
      <c r="L567" s="243"/>
      <c r="M567" s="250"/>
      <c r="N567" s="251"/>
      <c r="O567" s="252"/>
      <c r="P567" s="253"/>
      <c r="Q567" s="254"/>
      <c r="R567" s="255"/>
      <c r="S567" s="92" t="str">
        <f>IFERROR(('VZOR VYPLNĚNÍ'!$O567+'VZOR VYPLNĚNÍ'!$R567)/'VZOR VYPLNĚNÍ'!$I567,"")</f>
        <v/>
      </c>
      <c r="T567" s="93" t="str">
        <f>IF(J567+L567=0,"",ROUND((M567+'VZOR VYPLNĚNÍ'!$P567)/(L567+J567)/12,0))</f>
        <v/>
      </c>
      <c r="U567" s="94" t="str">
        <f>IF(K567=0,"",ROUND(('VZOR VYPLNĚNÍ'!$N567+'VZOR VYPLNĚNÍ'!$Q567)/'VZOR VYPLNĚNÍ'!$K567,0))</f>
        <v/>
      </c>
      <c r="V567" s="85"/>
    </row>
    <row r="568" spans="1:22" s="114" customFormat="1" ht="27.75" customHeight="1">
      <c r="A568" s="236"/>
      <c r="B568" s="237"/>
      <c r="C568" s="238"/>
      <c r="D568" s="70" t="str">
        <f>IFERROR(VLOOKUP(C568,NM06!$A$2:$B$176,2,0),"")</f>
        <v/>
      </c>
      <c r="E568" s="239"/>
      <c r="F568" s="70" t="str">
        <f>IFERROR(VLOOKUP('VZOR VYPLNĚNÍ'!$E568,'Číselník nástrojů'!$A$2:$D$569,4,0),"")</f>
        <v/>
      </c>
      <c r="G568" s="90"/>
      <c r="H568" s="240"/>
      <c r="I568" s="256"/>
      <c r="J568" s="242"/>
      <c r="K568" s="242"/>
      <c r="L568" s="243"/>
      <c r="M568" s="250"/>
      <c r="N568" s="251"/>
      <c r="O568" s="252"/>
      <c r="P568" s="253"/>
      <c r="Q568" s="254"/>
      <c r="R568" s="255"/>
      <c r="S568" s="92" t="str">
        <f>IFERROR(('VZOR VYPLNĚNÍ'!$O568+'VZOR VYPLNĚNÍ'!$R568)/'VZOR VYPLNĚNÍ'!$I568,"")</f>
        <v/>
      </c>
      <c r="T568" s="93" t="str">
        <f>IF(J568+L568=0,"",ROUND((M568+'VZOR VYPLNĚNÍ'!$P568)/(L568+J568)/12,0))</f>
        <v/>
      </c>
      <c r="U568" s="94" t="str">
        <f>IF(K568=0,"",ROUND(('VZOR VYPLNĚNÍ'!$N568+'VZOR VYPLNĚNÍ'!$Q568)/'VZOR VYPLNĚNÍ'!$K568,0))</f>
        <v/>
      </c>
      <c r="V568" s="85"/>
    </row>
    <row r="569" spans="1:22" s="114" customFormat="1" ht="27.75" customHeight="1">
      <c r="A569" s="236"/>
      <c r="B569" s="237"/>
      <c r="C569" s="238"/>
      <c r="D569" s="70" t="str">
        <f>IFERROR(VLOOKUP(C569,NM06!$A$2:$B$176,2,0),"")</f>
        <v/>
      </c>
      <c r="E569" s="239"/>
      <c r="F569" s="70" t="str">
        <f>IFERROR(VLOOKUP('VZOR VYPLNĚNÍ'!$E569,'Číselník nástrojů'!$A$2:$D$569,4,0),"")</f>
        <v/>
      </c>
      <c r="G569" s="90"/>
      <c r="H569" s="240"/>
      <c r="I569" s="256"/>
      <c r="J569" s="242"/>
      <c r="K569" s="242"/>
      <c r="L569" s="243"/>
      <c r="M569" s="250"/>
      <c r="N569" s="251"/>
      <c r="O569" s="252"/>
      <c r="P569" s="253"/>
      <c r="Q569" s="254"/>
      <c r="R569" s="255"/>
      <c r="S569" s="92" t="str">
        <f>IFERROR(('VZOR VYPLNĚNÍ'!$O569+'VZOR VYPLNĚNÍ'!$R569)/'VZOR VYPLNĚNÍ'!$I569,"")</f>
        <v/>
      </c>
      <c r="T569" s="93" t="str">
        <f>IF(J569+L569=0,"",ROUND((M569+'VZOR VYPLNĚNÍ'!$P569)/(L569+J569)/12,0))</f>
        <v/>
      </c>
      <c r="U569" s="94" t="str">
        <f>IF(K569=0,"",ROUND(('VZOR VYPLNĚNÍ'!$N569+'VZOR VYPLNĚNÍ'!$Q569)/'VZOR VYPLNĚNÍ'!$K569,0))</f>
        <v/>
      </c>
      <c r="V569" s="85"/>
    </row>
    <row r="570" spans="1:22" s="114" customFormat="1" ht="27.75" customHeight="1">
      <c r="A570" s="236"/>
      <c r="B570" s="237"/>
      <c r="C570" s="238"/>
      <c r="D570" s="70" t="str">
        <f>IFERROR(VLOOKUP(C570,NM06!$A$2:$B$176,2,0),"")</f>
        <v/>
      </c>
      <c r="E570" s="239"/>
      <c r="F570" s="70" t="str">
        <f>IFERROR(VLOOKUP('VZOR VYPLNĚNÍ'!$E570,'Číselník nástrojů'!$A$2:$D$569,4,0),"")</f>
        <v/>
      </c>
      <c r="G570" s="90"/>
      <c r="H570" s="240"/>
      <c r="I570" s="256"/>
      <c r="J570" s="242"/>
      <c r="K570" s="242"/>
      <c r="L570" s="243"/>
      <c r="M570" s="250"/>
      <c r="N570" s="251"/>
      <c r="O570" s="252"/>
      <c r="P570" s="253"/>
      <c r="Q570" s="254"/>
      <c r="R570" s="255"/>
      <c r="S570" s="92" t="str">
        <f>IFERROR(('VZOR VYPLNĚNÍ'!$O570+'VZOR VYPLNĚNÍ'!$R570)/'VZOR VYPLNĚNÍ'!$I570,"")</f>
        <v/>
      </c>
      <c r="T570" s="93" t="str">
        <f>IF(J570+L570=0,"",ROUND((M570+'VZOR VYPLNĚNÍ'!$P570)/(L570+J570)/12,0))</f>
        <v/>
      </c>
      <c r="U570" s="94" t="str">
        <f>IF(K570=0,"",ROUND(('VZOR VYPLNĚNÍ'!$N570+'VZOR VYPLNĚNÍ'!$Q570)/'VZOR VYPLNĚNÍ'!$K570,0))</f>
        <v/>
      </c>
      <c r="V570" s="85"/>
    </row>
    <row r="571" spans="1:22" s="114" customFormat="1" ht="27.75" customHeight="1">
      <c r="A571" s="236"/>
      <c r="B571" s="237"/>
      <c r="C571" s="238"/>
      <c r="D571" s="70" t="str">
        <f>IFERROR(VLOOKUP(C571,NM06!$A$2:$B$176,2,0),"")</f>
        <v/>
      </c>
      <c r="E571" s="239"/>
      <c r="F571" s="70" t="str">
        <f>IFERROR(VLOOKUP('VZOR VYPLNĚNÍ'!$E571,'Číselník nástrojů'!$A$2:$D$569,4,0),"")</f>
        <v/>
      </c>
      <c r="G571" s="90"/>
      <c r="H571" s="240"/>
      <c r="I571" s="256"/>
      <c r="J571" s="242"/>
      <c r="K571" s="242"/>
      <c r="L571" s="243"/>
      <c r="M571" s="250"/>
      <c r="N571" s="251"/>
      <c r="O571" s="252"/>
      <c r="P571" s="253"/>
      <c r="Q571" s="254"/>
      <c r="R571" s="255"/>
      <c r="S571" s="92" t="str">
        <f>IFERROR(('VZOR VYPLNĚNÍ'!$O571+'VZOR VYPLNĚNÍ'!$R571)/'VZOR VYPLNĚNÍ'!$I571,"")</f>
        <v/>
      </c>
      <c r="T571" s="93" t="str">
        <f>IF(J571+L571=0,"",ROUND((M571+'VZOR VYPLNĚNÍ'!$P571)/(L571+J571)/12,0))</f>
        <v/>
      </c>
      <c r="U571" s="94" t="str">
        <f>IF(K571=0,"",ROUND(('VZOR VYPLNĚNÍ'!$N571+'VZOR VYPLNĚNÍ'!$Q571)/'VZOR VYPLNĚNÍ'!$K571,0))</f>
        <v/>
      </c>
      <c r="V571" s="85"/>
    </row>
    <row r="572" spans="1:22" s="114" customFormat="1" ht="27.75" customHeight="1">
      <c r="A572" s="236"/>
      <c r="B572" s="237"/>
      <c r="C572" s="238"/>
      <c r="D572" s="70" t="str">
        <f>IFERROR(VLOOKUP(C572,NM06!$A$2:$B$176,2,0),"")</f>
        <v/>
      </c>
      <c r="E572" s="239"/>
      <c r="F572" s="70" t="str">
        <f>IFERROR(VLOOKUP('VZOR VYPLNĚNÍ'!$E572,'Číselník nástrojů'!$A$2:$D$569,4,0),"")</f>
        <v/>
      </c>
      <c r="G572" s="90"/>
      <c r="H572" s="240"/>
      <c r="I572" s="256"/>
      <c r="J572" s="242"/>
      <c r="K572" s="242"/>
      <c r="L572" s="243"/>
      <c r="M572" s="250"/>
      <c r="N572" s="251"/>
      <c r="O572" s="252"/>
      <c r="P572" s="253"/>
      <c r="Q572" s="254"/>
      <c r="R572" s="255"/>
      <c r="S572" s="92" t="str">
        <f>IFERROR(('VZOR VYPLNĚNÍ'!$O572+'VZOR VYPLNĚNÍ'!$R572)/'VZOR VYPLNĚNÍ'!$I572,"")</f>
        <v/>
      </c>
      <c r="T572" s="93" t="str">
        <f>IF(J572+L572=0,"",ROUND((M572+'VZOR VYPLNĚNÍ'!$P572)/(L572+J572)/12,0))</f>
        <v/>
      </c>
      <c r="U572" s="94" t="str">
        <f>IF(K572=0,"",ROUND(('VZOR VYPLNĚNÍ'!$N572+'VZOR VYPLNĚNÍ'!$Q572)/'VZOR VYPLNĚNÍ'!$K572,0))</f>
        <v/>
      </c>
      <c r="V572" s="85"/>
    </row>
    <row r="573" spans="1:22" s="114" customFormat="1" ht="27.75" customHeight="1">
      <c r="A573" s="236"/>
      <c r="B573" s="237"/>
      <c r="C573" s="238"/>
      <c r="D573" s="70" t="str">
        <f>IFERROR(VLOOKUP(C573,NM06!$A$2:$B$176,2,0),"")</f>
        <v/>
      </c>
      <c r="E573" s="239"/>
      <c r="F573" s="70" t="str">
        <f>IFERROR(VLOOKUP('VZOR VYPLNĚNÍ'!$E573,'Číselník nástrojů'!$A$2:$D$569,4,0),"")</f>
        <v/>
      </c>
      <c r="G573" s="90"/>
      <c r="H573" s="240"/>
      <c r="I573" s="256"/>
      <c r="J573" s="242"/>
      <c r="K573" s="242"/>
      <c r="L573" s="243"/>
      <c r="M573" s="250"/>
      <c r="N573" s="251"/>
      <c r="O573" s="252"/>
      <c r="P573" s="253"/>
      <c r="Q573" s="254"/>
      <c r="R573" s="255"/>
      <c r="S573" s="92" t="str">
        <f>IFERROR(('VZOR VYPLNĚNÍ'!$O573+'VZOR VYPLNĚNÍ'!$R573)/'VZOR VYPLNĚNÍ'!$I573,"")</f>
        <v/>
      </c>
      <c r="T573" s="93" t="str">
        <f>IF(J573+L573=0,"",ROUND((M573+'VZOR VYPLNĚNÍ'!$P573)/(L573+J573)/12,0))</f>
        <v/>
      </c>
      <c r="U573" s="94" t="str">
        <f>IF(K573=0,"",ROUND(('VZOR VYPLNĚNÍ'!$N573+'VZOR VYPLNĚNÍ'!$Q573)/'VZOR VYPLNĚNÍ'!$K573,0))</f>
        <v/>
      </c>
      <c r="V573" s="85"/>
    </row>
    <row r="574" spans="1:22" s="114" customFormat="1" ht="27.75" customHeight="1">
      <c r="A574" s="236"/>
      <c r="B574" s="237"/>
      <c r="C574" s="238"/>
      <c r="D574" s="70" t="str">
        <f>IFERROR(VLOOKUP(C574,NM06!$A$2:$B$176,2,0),"")</f>
        <v/>
      </c>
      <c r="E574" s="239"/>
      <c r="F574" s="70" t="str">
        <f>IFERROR(VLOOKUP('VZOR VYPLNĚNÍ'!$E574,'Číselník nástrojů'!$A$2:$D$569,4,0),"")</f>
        <v/>
      </c>
      <c r="G574" s="90"/>
      <c r="H574" s="240"/>
      <c r="I574" s="256"/>
      <c r="J574" s="242"/>
      <c r="K574" s="242"/>
      <c r="L574" s="243"/>
      <c r="M574" s="250"/>
      <c r="N574" s="251"/>
      <c r="O574" s="252"/>
      <c r="P574" s="253"/>
      <c r="Q574" s="254"/>
      <c r="R574" s="255"/>
      <c r="S574" s="92" t="str">
        <f>IFERROR(('VZOR VYPLNĚNÍ'!$O574+'VZOR VYPLNĚNÍ'!$R574)/'VZOR VYPLNĚNÍ'!$I574,"")</f>
        <v/>
      </c>
      <c r="T574" s="93" t="str">
        <f>IF(J574+L574=0,"",ROUND((M574+'VZOR VYPLNĚNÍ'!$P574)/(L574+J574)/12,0))</f>
        <v/>
      </c>
      <c r="U574" s="94" t="str">
        <f>IF(K574=0,"",ROUND(('VZOR VYPLNĚNÍ'!$N574+'VZOR VYPLNĚNÍ'!$Q574)/'VZOR VYPLNĚNÍ'!$K574,0))</f>
        <v/>
      </c>
      <c r="V574" s="85"/>
    </row>
    <row r="575" spans="1:22" s="114" customFormat="1" ht="27.75" customHeight="1">
      <c r="A575" s="236"/>
      <c r="B575" s="237"/>
      <c r="C575" s="238"/>
      <c r="D575" s="70" t="str">
        <f>IFERROR(VLOOKUP(C575,NM06!$A$2:$B$176,2,0),"")</f>
        <v/>
      </c>
      <c r="E575" s="239"/>
      <c r="F575" s="70" t="str">
        <f>IFERROR(VLOOKUP('VZOR VYPLNĚNÍ'!$E575,'Číselník nástrojů'!$A$2:$D$569,4,0),"")</f>
        <v/>
      </c>
      <c r="G575" s="90"/>
      <c r="H575" s="240"/>
      <c r="I575" s="256"/>
      <c r="J575" s="242"/>
      <c r="K575" s="242"/>
      <c r="L575" s="243"/>
      <c r="M575" s="250"/>
      <c r="N575" s="251"/>
      <c r="O575" s="252"/>
      <c r="P575" s="253"/>
      <c r="Q575" s="254"/>
      <c r="R575" s="255"/>
      <c r="S575" s="92" t="str">
        <f>IFERROR(('VZOR VYPLNĚNÍ'!$O575+'VZOR VYPLNĚNÍ'!$R575)/'VZOR VYPLNĚNÍ'!$I575,"")</f>
        <v/>
      </c>
      <c r="T575" s="93" t="str">
        <f>IF(J575+L575=0,"",ROUND((M575+'VZOR VYPLNĚNÍ'!$P575)/(L575+J575)/12,0))</f>
        <v/>
      </c>
      <c r="U575" s="94" t="str">
        <f>IF(K575=0,"",ROUND(('VZOR VYPLNĚNÍ'!$N575+'VZOR VYPLNĚNÍ'!$Q575)/'VZOR VYPLNĚNÍ'!$K575,0))</f>
        <v/>
      </c>
      <c r="V575" s="85"/>
    </row>
    <row r="576" spans="1:22" s="114" customFormat="1" ht="27.75" customHeight="1">
      <c r="A576" s="236"/>
      <c r="B576" s="237"/>
      <c r="C576" s="238"/>
      <c r="D576" s="70" t="str">
        <f>IFERROR(VLOOKUP(C576,NM06!$A$2:$B$176,2,0),"")</f>
        <v/>
      </c>
      <c r="E576" s="239"/>
      <c r="F576" s="70" t="str">
        <f>IFERROR(VLOOKUP('VZOR VYPLNĚNÍ'!$E576,'Číselník nástrojů'!$A$2:$D$569,4,0),"")</f>
        <v/>
      </c>
      <c r="G576" s="90"/>
      <c r="H576" s="240"/>
      <c r="I576" s="256"/>
      <c r="J576" s="242"/>
      <c r="K576" s="242"/>
      <c r="L576" s="243"/>
      <c r="M576" s="250"/>
      <c r="N576" s="251"/>
      <c r="O576" s="252"/>
      <c r="P576" s="253"/>
      <c r="Q576" s="254"/>
      <c r="R576" s="255"/>
      <c r="S576" s="92" t="str">
        <f>IFERROR(('VZOR VYPLNĚNÍ'!$O576+'VZOR VYPLNĚNÍ'!$R576)/'VZOR VYPLNĚNÍ'!$I576,"")</f>
        <v/>
      </c>
      <c r="T576" s="93" t="str">
        <f>IF(J576+L576=0,"",ROUND((M576+'VZOR VYPLNĚNÍ'!$P576)/(L576+J576)/12,0))</f>
        <v/>
      </c>
      <c r="U576" s="94" t="str">
        <f>IF(K576=0,"",ROUND(('VZOR VYPLNĚNÍ'!$N576+'VZOR VYPLNĚNÍ'!$Q576)/'VZOR VYPLNĚNÍ'!$K576,0))</f>
        <v/>
      </c>
      <c r="V576" s="85"/>
    </row>
    <row r="577" spans="1:22" s="114" customFormat="1" ht="27.75" customHeight="1">
      <c r="A577" s="236"/>
      <c r="B577" s="237"/>
      <c r="C577" s="238"/>
      <c r="D577" s="70" t="str">
        <f>IFERROR(VLOOKUP(C577,NM06!$A$2:$B$176,2,0),"")</f>
        <v/>
      </c>
      <c r="E577" s="239"/>
      <c r="F577" s="70" t="str">
        <f>IFERROR(VLOOKUP('VZOR VYPLNĚNÍ'!$E577,'Číselník nástrojů'!$A$2:$D$569,4,0),"")</f>
        <v/>
      </c>
      <c r="G577" s="90"/>
      <c r="H577" s="240"/>
      <c r="I577" s="256"/>
      <c r="J577" s="242"/>
      <c r="K577" s="242"/>
      <c r="L577" s="243"/>
      <c r="M577" s="250"/>
      <c r="N577" s="251"/>
      <c r="O577" s="252"/>
      <c r="P577" s="253"/>
      <c r="Q577" s="254"/>
      <c r="R577" s="255"/>
      <c r="S577" s="92" t="str">
        <f>IFERROR(('VZOR VYPLNĚNÍ'!$O577+'VZOR VYPLNĚNÍ'!$R577)/'VZOR VYPLNĚNÍ'!$I577,"")</f>
        <v/>
      </c>
      <c r="T577" s="93" t="str">
        <f>IF(J577+L577=0,"",ROUND((M577+'VZOR VYPLNĚNÍ'!$P577)/(L577+J577)/12,0))</f>
        <v/>
      </c>
      <c r="U577" s="94" t="str">
        <f>IF(K577=0,"",ROUND(('VZOR VYPLNĚNÍ'!$N577+'VZOR VYPLNĚNÍ'!$Q577)/'VZOR VYPLNĚNÍ'!$K577,0))</f>
        <v/>
      </c>
      <c r="V577" s="85"/>
    </row>
    <row r="578" spans="1:22" s="114" customFormat="1" ht="27.75" customHeight="1">
      <c r="A578" s="236"/>
      <c r="B578" s="237"/>
      <c r="C578" s="238"/>
      <c r="D578" s="70" t="str">
        <f>IFERROR(VLOOKUP(C578,NM06!$A$2:$B$176,2,0),"")</f>
        <v/>
      </c>
      <c r="E578" s="239"/>
      <c r="F578" s="70" t="str">
        <f>IFERROR(VLOOKUP('VZOR VYPLNĚNÍ'!$E578,'Číselník nástrojů'!$A$2:$D$569,4,0),"")</f>
        <v/>
      </c>
      <c r="G578" s="90"/>
      <c r="H578" s="240"/>
      <c r="I578" s="256"/>
      <c r="J578" s="242"/>
      <c r="K578" s="242"/>
      <c r="L578" s="243"/>
      <c r="M578" s="250"/>
      <c r="N578" s="251"/>
      <c r="O578" s="252"/>
      <c r="P578" s="253"/>
      <c r="Q578" s="254"/>
      <c r="R578" s="255"/>
      <c r="S578" s="92" t="str">
        <f>IFERROR(('VZOR VYPLNĚNÍ'!$O578+'VZOR VYPLNĚNÍ'!$R578)/'VZOR VYPLNĚNÍ'!$I578,"")</f>
        <v/>
      </c>
      <c r="T578" s="93" t="str">
        <f>IF(J578+L578=0,"",ROUND((M578+'VZOR VYPLNĚNÍ'!$P578)/(L578+J578)/12,0))</f>
        <v/>
      </c>
      <c r="U578" s="94" t="str">
        <f>IF(K578=0,"",ROUND(('VZOR VYPLNĚNÍ'!$N578+'VZOR VYPLNĚNÍ'!$Q578)/'VZOR VYPLNĚNÍ'!$K578,0))</f>
        <v/>
      </c>
      <c r="V578" s="85"/>
    </row>
    <row r="579" spans="1:22" s="114" customFormat="1" ht="27.75" customHeight="1">
      <c r="A579" s="236"/>
      <c r="B579" s="237"/>
      <c r="C579" s="238"/>
      <c r="D579" s="70" t="str">
        <f>IFERROR(VLOOKUP(C579,NM06!$A$2:$B$176,2,0),"")</f>
        <v/>
      </c>
      <c r="E579" s="239"/>
      <c r="F579" s="70" t="str">
        <f>IFERROR(VLOOKUP('VZOR VYPLNĚNÍ'!$E579,'Číselník nástrojů'!$A$2:$D$569,4,0),"")</f>
        <v/>
      </c>
      <c r="G579" s="90"/>
      <c r="H579" s="240"/>
      <c r="I579" s="256"/>
      <c r="J579" s="242"/>
      <c r="K579" s="242"/>
      <c r="L579" s="243"/>
      <c r="M579" s="250"/>
      <c r="N579" s="251"/>
      <c r="O579" s="252"/>
      <c r="P579" s="253"/>
      <c r="Q579" s="254"/>
      <c r="R579" s="255"/>
      <c r="S579" s="92" t="str">
        <f>IFERROR(('VZOR VYPLNĚNÍ'!$O579+'VZOR VYPLNĚNÍ'!$R579)/'VZOR VYPLNĚNÍ'!$I579,"")</f>
        <v/>
      </c>
      <c r="T579" s="93" t="str">
        <f>IF(J579+L579=0,"",ROUND((M579+'VZOR VYPLNĚNÍ'!$P579)/(L579+J579)/12,0))</f>
        <v/>
      </c>
      <c r="U579" s="94" t="str">
        <f>IF(K579=0,"",ROUND(('VZOR VYPLNĚNÍ'!$N579+'VZOR VYPLNĚNÍ'!$Q579)/'VZOR VYPLNĚNÍ'!$K579,0))</f>
        <v/>
      </c>
      <c r="V579" s="85"/>
    </row>
    <row r="580" spans="1:22" s="114" customFormat="1" ht="27.75" customHeight="1">
      <c r="A580" s="236"/>
      <c r="B580" s="237"/>
      <c r="C580" s="238"/>
      <c r="D580" s="70" t="str">
        <f>IFERROR(VLOOKUP(C580,NM06!$A$2:$B$176,2,0),"")</f>
        <v/>
      </c>
      <c r="E580" s="239"/>
      <c r="F580" s="70" t="str">
        <f>IFERROR(VLOOKUP('VZOR VYPLNĚNÍ'!$E580,'Číselník nástrojů'!$A$2:$D$569,4,0),"")</f>
        <v/>
      </c>
      <c r="G580" s="90"/>
      <c r="H580" s="240"/>
      <c r="I580" s="256"/>
      <c r="J580" s="242"/>
      <c r="K580" s="242"/>
      <c r="L580" s="243"/>
      <c r="M580" s="250"/>
      <c r="N580" s="251"/>
      <c r="O580" s="252"/>
      <c r="P580" s="253"/>
      <c r="Q580" s="254"/>
      <c r="R580" s="255"/>
      <c r="S580" s="92" t="str">
        <f>IFERROR(('VZOR VYPLNĚNÍ'!$O580+'VZOR VYPLNĚNÍ'!$R580)/'VZOR VYPLNĚNÍ'!$I580,"")</f>
        <v/>
      </c>
      <c r="T580" s="93" t="str">
        <f>IF(J580+L580=0,"",ROUND((M580+'VZOR VYPLNĚNÍ'!$P580)/(L580+J580)/12,0))</f>
        <v/>
      </c>
      <c r="U580" s="94" t="str">
        <f>IF(K580=0,"",ROUND(('VZOR VYPLNĚNÍ'!$N580+'VZOR VYPLNĚNÍ'!$Q580)/'VZOR VYPLNĚNÍ'!$K580,0))</f>
        <v/>
      </c>
      <c r="V580" s="85"/>
    </row>
    <row r="581" spans="1:22" s="114" customFormat="1" ht="27.75" customHeight="1">
      <c r="A581" s="236"/>
      <c r="B581" s="237"/>
      <c r="C581" s="238"/>
      <c r="D581" s="70" t="str">
        <f>IFERROR(VLOOKUP(C581,NM06!$A$2:$B$176,2,0),"")</f>
        <v/>
      </c>
      <c r="E581" s="239"/>
      <c r="F581" s="70" t="str">
        <f>IFERROR(VLOOKUP('VZOR VYPLNĚNÍ'!$E581,'Číselník nástrojů'!$A$2:$D$569,4,0),"")</f>
        <v/>
      </c>
      <c r="G581" s="90"/>
      <c r="H581" s="240"/>
      <c r="I581" s="256"/>
      <c r="J581" s="242"/>
      <c r="K581" s="242"/>
      <c r="L581" s="243"/>
      <c r="M581" s="250"/>
      <c r="N581" s="251"/>
      <c r="O581" s="252"/>
      <c r="P581" s="253"/>
      <c r="Q581" s="254"/>
      <c r="R581" s="255"/>
      <c r="S581" s="92" t="str">
        <f>IFERROR(('VZOR VYPLNĚNÍ'!$O581+'VZOR VYPLNĚNÍ'!$R581)/'VZOR VYPLNĚNÍ'!$I581,"")</f>
        <v/>
      </c>
      <c r="T581" s="93" t="str">
        <f>IF(J581+L581=0,"",ROUND((M581+'VZOR VYPLNĚNÍ'!$P581)/(L581+J581)/12,0))</f>
        <v/>
      </c>
      <c r="U581" s="94" t="str">
        <f>IF(K581=0,"",ROUND(('VZOR VYPLNĚNÍ'!$N581+'VZOR VYPLNĚNÍ'!$Q581)/'VZOR VYPLNĚNÍ'!$K581,0))</f>
        <v/>
      </c>
      <c r="V581" s="85"/>
    </row>
    <row r="582" spans="1:22" s="114" customFormat="1" ht="27.75" customHeight="1">
      <c r="A582" s="236"/>
      <c r="B582" s="237"/>
      <c r="C582" s="238"/>
      <c r="D582" s="70" t="str">
        <f>IFERROR(VLOOKUP(C582,NM06!$A$2:$B$176,2,0),"")</f>
        <v/>
      </c>
      <c r="E582" s="239"/>
      <c r="F582" s="70" t="str">
        <f>IFERROR(VLOOKUP('VZOR VYPLNĚNÍ'!$E582,'Číselník nástrojů'!$A$2:$D$569,4,0),"")</f>
        <v/>
      </c>
      <c r="G582" s="90"/>
      <c r="H582" s="240"/>
      <c r="I582" s="256"/>
      <c r="J582" s="242"/>
      <c r="K582" s="242"/>
      <c r="L582" s="243"/>
      <c r="M582" s="250"/>
      <c r="N582" s="251"/>
      <c r="O582" s="252"/>
      <c r="P582" s="253"/>
      <c r="Q582" s="254"/>
      <c r="R582" s="255"/>
      <c r="S582" s="92" t="str">
        <f>IFERROR(('VZOR VYPLNĚNÍ'!$O582+'VZOR VYPLNĚNÍ'!$R582)/'VZOR VYPLNĚNÍ'!$I582,"")</f>
        <v/>
      </c>
      <c r="T582" s="93" t="str">
        <f>IF(J582+L582=0,"",ROUND((M582+'VZOR VYPLNĚNÍ'!$P582)/(L582+J582)/12,0))</f>
        <v/>
      </c>
      <c r="U582" s="94" t="str">
        <f>IF(K582=0,"",ROUND(('VZOR VYPLNĚNÍ'!$N582+'VZOR VYPLNĚNÍ'!$Q582)/'VZOR VYPLNĚNÍ'!$K582,0))</f>
        <v/>
      </c>
      <c r="V582" s="85"/>
    </row>
    <row r="583" spans="1:22" s="114" customFormat="1" ht="27.75" customHeight="1">
      <c r="A583" s="236"/>
      <c r="B583" s="237"/>
      <c r="C583" s="238"/>
      <c r="D583" s="70" t="str">
        <f>IFERROR(VLOOKUP(C583,NM06!$A$2:$B$176,2,0),"")</f>
        <v/>
      </c>
      <c r="E583" s="239"/>
      <c r="F583" s="70" t="str">
        <f>IFERROR(VLOOKUP('VZOR VYPLNĚNÍ'!$E583,'Číselník nástrojů'!$A$2:$D$569,4,0),"")</f>
        <v/>
      </c>
      <c r="G583" s="90"/>
      <c r="H583" s="240"/>
      <c r="I583" s="256"/>
      <c r="J583" s="242"/>
      <c r="K583" s="242"/>
      <c r="L583" s="243"/>
      <c r="M583" s="250"/>
      <c r="N583" s="251"/>
      <c r="O583" s="252"/>
      <c r="P583" s="253"/>
      <c r="Q583" s="254"/>
      <c r="R583" s="255"/>
      <c r="S583" s="92" t="str">
        <f>IFERROR(('VZOR VYPLNĚNÍ'!$O583+'VZOR VYPLNĚNÍ'!$R583)/'VZOR VYPLNĚNÍ'!$I583,"")</f>
        <v/>
      </c>
      <c r="T583" s="93" t="str">
        <f>IF(J583+L583=0,"",ROUND((M583+'VZOR VYPLNĚNÍ'!$P583)/(L583+J583)/12,0))</f>
        <v/>
      </c>
      <c r="U583" s="94" t="str">
        <f>IF(K583=0,"",ROUND(('VZOR VYPLNĚNÍ'!$N583+'VZOR VYPLNĚNÍ'!$Q583)/'VZOR VYPLNĚNÍ'!$K583,0))</f>
        <v/>
      </c>
      <c r="V583" s="85"/>
    </row>
    <row r="584" spans="1:22" s="114" customFormat="1" ht="27.75" customHeight="1">
      <c r="A584" s="236"/>
      <c r="B584" s="237"/>
      <c r="C584" s="238"/>
      <c r="D584" s="70" t="str">
        <f>IFERROR(VLOOKUP(C584,NM06!$A$2:$B$176,2,0),"")</f>
        <v/>
      </c>
      <c r="E584" s="239"/>
      <c r="F584" s="70" t="str">
        <f>IFERROR(VLOOKUP('VZOR VYPLNĚNÍ'!$E584,'Číselník nástrojů'!$A$2:$D$569,4,0),"")</f>
        <v/>
      </c>
      <c r="G584" s="90"/>
      <c r="H584" s="240"/>
      <c r="I584" s="256"/>
      <c r="J584" s="242"/>
      <c r="K584" s="242"/>
      <c r="L584" s="243"/>
      <c r="M584" s="250"/>
      <c r="N584" s="251"/>
      <c r="O584" s="252"/>
      <c r="P584" s="253"/>
      <c r="Q584" s="254"/>
      <c r="R584" s="255"/>
      <c r="S584" s="92" t="str">
        <f>IFERROR(('VZOR VYPLNĚNÍ'!$O584+'VZOR VYPLNĚNÍ'!$R584)/'VZOR VYPLNĚNÍ'!$I584,"")</f>
        <v/>
      </c>
      <c r="T584" s="93" t="str">
        <f>IF(J584+L584=0,"",ROUND((M584+'VZOR VYPLNĚNÍ'!$P584)/(L584+J584)/12,0))</f>
        <v/>
      </c>
      <c r="U584" s="94" t="str">
        <f>IF(K584=0,"",ROUND(('VZOR VYPLNĚNÍ'!$N584+'VZOR VYPLNĚNÍ'!$Q584)/'VZOR VYPLNĚNÍ'!$K584,0))</f>
        <v/>
      </c>
      <c r="V584" s="85"/>
    </row>
    <row r="585" spans="1:22" s="114" customFormat="1" ht="27.75" customHeight="1">
      <c r="A585" s="236"/>
      <c r="B585" s="237"/>
      <c r="C585" s="238"/>
      <c r="D585" s="70" t="str">
        <f>IFERROR(VLOOKUP(C585,NM06!$A$2:$B$176,2,0),"")</f>
        <v/>
      </c>
      <c r="E585" s="239"/>
      <c r="F585" s="70" t="str">
        <f>IFERROR(VLOOKUP('VZOR VYPLNĚNÍ'!$E585,'Číselník nástrojů'!$A$2:$D$569,4,0),"")</f>
        <v/>
      </c>
      <c r="G585" s="90"/>
      <c r="H585" s="240"/>
      <c r="I585" s="256"/>
      <c r="J585" s="242"/>
      <c r="K585" s="242"/>
      <c r="L585" s="243"/>
      <c r="M585" s="250"/>
      <c r="N585" s="251"/>
      <c r="O585" s="252"/>
      <c r="P585" s="253"/>
      <c r="Q585" s="254"/>
      <c r="R585" s="255"/>
      <c r="S585" s="92" t="str">
        <f>IFERROR(('VZOR VYPLNĚNÍ'!$O585+'VZOR VYPLNĚNÍ'!$R585)/'VZOR VYPLNĚNÍ'!$I585,"")</f>
        <v/>
      </c>
      <c r="T585" s="93" t="str">
        <f>IF(J585+L585=0,"",ROUND((M585+'VZOR VYPLNĚNÍ'!$P585)/(L585+J585)/12,0))</f>
        <v/>
      </c>
      <c r="U585" s="94" t="str">
        <f>IF(K585=0,"",ROUND(('VZOR VYPLNĚNÍ'!$N585+'VZOR VYPLNĚNÍ'!$Q585)/'VZOR VYPLNĚNÍ'!$K585,0))</f>
        <v/>
      </c>
      <c r="V585" s="85"/>
    </row>
    <row r="586" spans="1:22" s="114" customFormat="1" ht="27.75" customHeight="1">
      <c r="A586" s="236"/>
      <c r="B586" s="237"/>
      <c r="C586" s="238"/>
      <c r="D586" s="70" t="str">
        <f>IFERROR(VLOOKUP(C586,NM06!$A$2:$B$176,2,0),"")</f>
        <v/>
      </c>
      <c r="E586" s="239"/>
      <c r="F586" s="70" t="str">
        <f>IFERROR(VLOOKUP('VZOR VYPLNĚNÍ'!$E586,'Číselník nástrojů'!$A$2:$D$569,4,0),"")</f>
        <v/>
      </c>
      <c r="G586" s="90"/>
      <c r="H586" s="240"/>
      <c r="I586" s="256"/>
      <c r="J586" s="242"/>
      <c r="K586" s="242"/>
      <c r="L586" s="243"/>
      <c r="M586" s="250"/>
      <c r="N586" s="251"/>
      <c r="O586" s="252"/>
      <c r="P586" s="253"/>
      <c r="Q586" s="254"/>
      <c r="R586" s="255"/>
      <c r="S586" s="92" t="str">
        <f>IFERROR(('VZOR VYPLNĚNÍ'!$O586+'VZOR VYPLNĚNÍ'!$R586)/'VZOR VYPLNĚNÍ'!$I586,"")</f>
        <v/>
      </c>
      <c r="T586" s="93" t="str">
        <f>IF(J586+L586=0,"",ROUND((M586+'VZOR VYPLNĚNÍ'!$P586)/(L586+J586)/12,0))</f>
        <v/>
      </c>
      <c r="U586" s="94" t="str">
        <f>IF(K586=0,"",ROUND(('VZOR VYPLNĚNÍ'!$N586+'VZOR VYPLNĚNÍ'!$Q586)/'VZOR VYPLNĚNÍ'!$K586,0))</f>
        <v/>
      </c>
      <c r="V586" s="85"/>
    </row>
    <row r="587" spans="1:22" s="114" customFormat="1" ht="27.75" customHeight="1">
      <c r="A587" s="236"/>
      <c r="B587" s="237"/>
      <c r="C587" s="238"/>
      <c r="D587" s="70" t="str">
        <f>IFERROR(VLOOKUP(C587,NM06!$A$2:$B$176,2,0),"")</f>
        <v/>
      </c>
      <c r="E587" s="239"/>
      <c r="F587" s="70" t="str">
        <f>IFERROR(VLOOKUP('VZOR VYPLNĚNÍ'!$E587,'Číselník nástrojů'!$A$2:$D$569,4,0),"")</f>
        <v/>
      </c>
      <c r="G587" s="90"/>
      <c r="H587" s="240"/>
      <c r="I587" s="256"/>
      <c r="J587" s="242"/>
      <c r="K587" s="242"/>
      <c r="L587" s="243"/>
      <c r="M587" s="250"/>
      <c r="N587" s="251"/>
      <c r="O587" s="252"/>
      <c r="P587" s="253"/>
      <c r="Q587" s="254"/>
      <c r="R587" s="255"/>
      <c r="S587" s="92" t="str">
        <f>IFERROR(('VZOR VYPLNĚNÍ'!$O587+'VZOR VYPLNĚNÍ'!$R587)/'VZOR VYPLNĚNÍ'!$I587,"")</f>
        <v/>
      </c>
      <c r="T587" s="93" t="str">
        <f>IF(J587+L587=0,"",ROUND((M587+'VZOR VYPLNĚNÍ'!$P587)/(L587+J587)/12,0))</f>
        <v/>
      </c>
      <c r="U587" s="94" t="str">
        <f>IF(K587=0,"",ROUND(('VZOR VYPLNĚNÍ'!$N587+'VZOR VYPLNĚNÍ'!$Q587)/'VZOR VYPLNĚNÍ'!$K587,0))</f>
        <v/>
      </c>
      <c r="V587" s="85"/>
    </row>
    <row r="588" spans="1:22" s="114" customFormat="1" ht="27.75" customHeight="1">
      <c r="A588" s="236"/>
      <c r="B588" s="237"/>
      <c r="C588" s="238"/>
      <c r="D588" s="70" t="str">
        <f>IFERROR(VLOOKUP(C588,NM06!$A$2:$B$176,2,0),"")</f>
        <v/>
      </c>
      <c r="E588" s="239"/>
      <c r="F588" s="70" t="str">
        <f>IFERROR(VLOOKUP('VZOR VYPLNĚNÍ'!$E588,'Číselník nástrojů'!$A$2:$D$569,4,0),"")</f>
        <v/>
      </c>
      <c r="G588" s="90"/>
      <c r="H588" s="240"/>
      <c r="I588" s="256"/>
      <c r="J588" s="242"/>
      <c r="K588" s="242"/>
      <c r="L588" s="243"/>
      <c r="M588" s="250"/>
      <c r="N588" s="251"/>
      <c r="O588" s="252"/>
      <c r="P588" s="253"/>
      <c r="Q588" s="254"/>
      <c r="R588" s="255"/>
      <c r="S588" s="92" t="str">
        <f>IFERROR(('VZOR VYPLNĚNÍ'!$O588+'VZOR VYPLNĚNÍ'!$R588)/'VZOR VYPLNĚNÍ'!$I588,"")</f>
        <v/>
      </c>
      <c r="T588" s="93" t="str">
        <f>IF(J588+L588=0,"",ROUND((M588+'VZOR VYPLNĚNÍ'!$P588)/(L588+J588)/12,0))</f>
        <v/>
      </c>
      <c r="U588" s="94" t="str">
        <f>IF(K588=0,"",ROUND(('VZOR VYPLNĚNÍ'!$N588+'VZOR VYPLNĚNÍ'!$Q588)/'VZOR VYPLNĚNÍ'!$K588,0))</f>
        <v/>
      </c>
      <c r="V588" s="85"/>
    </row>
    <row r="589" spans="1:22" s="114" customFormat="1" ht="27.75" customHeight="1">
      <c r="A589" s="236"/>
      <c r="B589" s="237"/>
      <c r="C589" s="238"/>
      <c r="D589" s="70" t="str">
        <f>IFERROR(VLOOKUP(C589,NM06!$A$2:$B$176,2,0),"")</f>
        <v/>
      </c>
      <c r="E589" s="239"/>
      <c r="F589" s="70" t="str">
        <f>IFERROR(VLOOKUP('VZOR VYPLNĚNÍ'!$E589,'Číselník nástrojů'!$A$2:$D$569,4,0),"")</f>
        <v/>
      </c>
      <c r="G589" s="90"/>
      <c r="H589" s="240"/>
      <c r="I589" s="256"/>
      <c r="J589" s="242"/>
      <c r="K589" s="242"/>
      <c r="L589" s="243"/>
      <c r="M589" s="250"/>
      <c r="N589" s="251"/>
      <c r="O589" s="252"/>
      <c r="P589" s="253"/>
      <c r="Q589" s="254"/>
      <c r="R589" s="255"/>
      <c r="S589" s="92" t="str">
        <f>IFERROR(('VZOR VYPLNĚNÍ'!$O589+'VZOR VYPLNĚNÍ'!$R589)/'VZOR VYPLNĚNÍ'!$I589,"")</f>
        <v/>
      </c>
      <c r="T589" s="93" t="str">
        <f>IF(J589+L589=0,"",ROUND((M589+'VZOR VYPLNĚNÍ'!$P589)/(L589+J589)/12,0))</f>
        <v/>
      </c>
      <c r="U589" s="94" t="str">
        <f>IF(K589=0,"",ROUND(('VZOR VYPLNĚNÍ'!$N589+'VZOR VYPLNĚNÍ'!$Q589)/'VZOR VYPLNĚNÍ'!$K589,0))</f>
        <v/>
      </c>
      <c r="V589" s="85"/>
    </row>
    <row r="590" spans="1:22" s="114" customFormat="1" ht="27.75" customHeight="1">
      <c r="A590" s="236"/>
      <c r="B590" s="237"/>
      <c r="C590" s="238"/>
      <c r="D590" s="70" t="str">
        <f>IFERROR(VLOOKUP(C590,NM06!$A$2:$B$176,2,0),"")</f>
        <v/>
      </c>
      <c r="E590" s="239"/>
      <c r="F590" s="70" t="str">
        <f>IFERROR(VLOOKUP('VZOR VYPLNĚNÍ'!$E590,'Číselník nástrojů'!$A$2:$D$569,4,0),"")</f>
        <v/>
      </c>
      <c r="G590" s="90"/>
      <c r="H590" s="240"/>
      <c r="I590" s="256"/>
      <c r="J590" s="242"/>
      <c r="K590" s="242"/>
      <c r="L590" s="243"/>
      <c r="M590" s="250"/>
      <c r="N590" s="251"/>
      <c r="O590" s="252"/>
      <c r="P590" s="253"/>
      <c r="Q590" s="254"/>
      <c r="R590" s="255"/>
      <c r="S590" s="92" t="str">
        <f>IFERROR(('VZOR VYPLNĚNÍ'!$O590+'VZOR VYPLNĚNÍ'!$R590)/'VZOR VYPLNĚNÍ'!$I590,"")</f>
        <v/>
      </c>
      <c r="T590" s="93" t="str">
        <f>IF(J590+L590=0,"",ROUND((M590+'VZOR VYPLNĚNÍ'!$P590)/(L590+J590)/12,0))</f>
        <v/>
      </c>
      <c r="U590" s="94" t="str">
        <f>IF(K590=0,"",ROUND(('VZOR VYPLNĚNÍ'!$N590+'VZOR VYPLNĚNÍ'!$Q590)/'VZOR VYPLNĚNÍ'!$K590,0))</f>
        <v/>
      </c>
      <c r="V590" s="85"/>
    </row>
    <row r="591" spans="1:22" s="114" customFormat="1" ht="27.75" customHeight="1">
      <c r="A591" s="236"/>
      <c r="B591" s="237"/>
      <c r="C591" s="238"/>
      <c r="D591" s="70" t="str">
        <f>IFERROR(VLOOKUP(C591,NM06!$A$2:$B$176,2,0),"")</f>
        <v/>
      </c>
      <c r="E591" s="239"/>
      <c r="F591" s="70" t="str">
        <f>IFERROR(VLOOKUP('VZOR VYPLNĚNÍ'!$E591,'Číselník nástrojů'!$A$2:$D$569,4,0),"")</f>
        <v/>
      </c>
      <c r="G591" s="90"/>
      <c r="H591" s="240"/>
      <c r="I591" s="256"/>
      <c r="J591" s="242"/>
      <c r="K591" s="242"/>
      <c r="L591" s="243"/>
      <c r="M591" s="250"/>
      <c r="N591" s="251"/>
      <c r="O591" s="252"/>
      <c r="P591" s="253"/>
      <c r="Q591" s="254"/>
      <c r="R591" s="255"/>
      <c r="S591" s="92" t="str">
        <f>IFERROR(('VZOR VYPLNĚNÍ'!$O591+'VZOR VYPLNĚNÍ'!$R591)/'VZOR VYPLNĚNÍ'!$I591,"")</f>
        <v/>
      </c>
      <c r="T591" s="93" t="str">
        <f>IF(J591+L591=0,"",ROUND((M591+'VZOR VYPLNĚNÍ'!$P591)/(L591+J591)/12,0))</f>
        <v/>
      </c>
      <c r="U591" s="94" t="str">
        <f>IF(K591=0,"",ROUND(('VZOR VYPLNĚNÍ'!$N591+'VZOR VYPLNĚNÍ'!$Q591)/'VZOR VYPLNĚNÍ'!$K591,0))</f>
        <v/>
      </c>
      <c r="V591" s="85"/>
    </row>
    <row r="592" spans="1:22" s="114" customFormat="1" ht="27.75" customHeight="1">
      <c r="A592" s="236"/>
      <c r="B592" s="237"/>
      <c r="C592" s="238"/>
      <c r="D592" s="70" t="str">
        <f>IFERROR(VLOOKUP(C592,NM06!$A$2:$B$176,2,0),"")</f>
        <v/>
      </c>
      <c r="E592" s="239"/>
      <c r="F592" s="70" t="str">
        <f>IFERROR(VLOOKUP('VZOR VYPLNĚNÍ'!$E592,'Číselník nástrojů'!$A$2:$D$569,4,0),"")</f>
        <v/>
      </c>
      <c r="G592" s="90"/>
      <c r="H592" s="240"/>
      <c r="I592" s="256"/>
      <c r="J592" s="242"/>
      <c r="K592" s="242"/>
      <c r="L592" s="243"/>
      <c r="M592" s="250"/>
      <c r="N592" s="251"/>
      <c r="O592" s="252"/>
      <c r="P592" s="253"/>
      <c r="Q592" s="254"/>
      <c r="R592" s="255"/>
      <c r="S592" s="92" t="str">
        <f>IFERROR(('VZOR VYPLNĚNÍ'!$O592+'VZOR VYPLNĚNÍ'!$R592)/'VZOR VYPLNĚNÍ'!$I592,"")</f>
        <v/>
      </c>
      <c r="T592" s="93" t="str">
        <f>IF(J592+L592=0,"",ROUND((M592+'VZOR VYPLNĚNÍ'!$P592)/(L592+J592)/12,0))</f>
        <v/>
      </c>
      <c r="U592" s="94" t="str">
        <f>IF(K592=0,"",ROUND(('VZOR VYPLNĚNÍ'!$N592+'VZOR VYPLNĚNÍ'!$Q592)/'VZOR VYPLNĚNÍ'!$K592,0))</f>
        <v/>
      </c>
      <c r="V592" s="85"/>
    </row>
    <row r="593" spans="1:22" s="114" customFormat="1" ht="27.75" customHeight="1">
      <c r="A593" s="236"/>
      <c r="B593" s="237"/>
      <c r="C593" s="238"/>
      <c r="D593" s="70" t="str">
        <f>IFERROR(VLOOKUP(C593,NM06!$A$2:$B$176,2,0),"")</f>
        <v/>
      </c>
      <c r="E593" s="239"/>
      <c r="F593" s="70" t="str">
        <f>IFERROR(VLOOKUP('VZOR VYPLNĚNÍ'!$E593,'Číselník nástrojů'!$A$2:$D$569,4,0),"")</f>
        <v/>
      </c>
      <c r="G593" s="90"/>
      <c r="H593" s="240"/>
      <c r="I593" s="256"/>
      <c r="J593" s="242"/>
      <c r="K593" s="242"/>
      <c r="L593" s="243"/>
      <c r="M593" s="250"/>
      <c r="N593" s="251"/>
      <c r="O593" s="252"/>
      <c r="P593" s="253"/>
      <c r="Q593" s="254"/>
      <c r="R593" s="255"/>
      <c r="S593" s="92" t="str">
        <f>IFERROR(('VZOR VYPLNĚNÍ'!$O593+'VZOR VYPLNĚNÍ'!$R593)/'VZOR VYPLNĚNÍ'!$I593,"")</f>
        <v/>
      </c>
      <c r="T593" s="93" t="str">
        <f>IF(J593+L593=0,"",ROUND((M593+'VZOR VYPLNĚNÍ'!$P593)/(L593+J593)/12,0))</f>
        <v/>
      </c>
      <c r="U593" s="94" t="str">
        <f>IF(K593=0,"",ROUND(('VZOR VYPLNĚNÍ'!$N593+'VZOR VYPLNĚNÍ'!$Q593)/'VZOR VYPLNĚNÍ'!$K593,0))</f>
        <v/>
      </c>
      <c r="V593" s="85"/>
    </row>
    <row r="594" spans="1:22" s="114" customFormat="1" ht="27.75" customHeight="1">
      <c r="A594" s="236"/>
      <c r="B594" s="237"/>
      <c r="C594" s="238"/>
      <c r="D594" s="70" t="str">
        <f>IFERROR(VLOOKUP(C594,NM06!$A$2:$B$176,2,0),"")</f>
        <v/>
      </c>
      <c r="E594" s="239"/>
      <c r="F594" s="70" t="str">
        <f>IFERROR(VLOOKUP('VZOR VYPLNĚNÍ'!$E594,'Číselník nástrojů'!$A$2:$D$569,4,0),"")</f>
        <v/>
      </c>
      <c r="G594" s="90"/>
      <c r="H594" s="240"/>
      <c r="I594" s="256"/>
      <c r="J594" s="242"/>
      <c r="K594" s="242"/>
      <c r="L594" s="243"/>
      <c r="M594" s="250"/>
      <c r="N594" s="251"/>
      <c r="O594" s="252"/>
      <c r="P594" s="253"/>
      <c r="Q594" s="254"/>
      <c r="R594" s="255"/>
      <c r="S594" s="92" t="str">
        <f>IFERROR(('VZOR VYPLNĚNÍ'!$O594+'VZOR VYPLNĚNÍ'!$R594)/'VZOR VYPLNĚNÍ'!$I594,"")</f>
        <v/>
      </c>
      <c r="T594" s="93" t="str">
        <f>IF(J594+L594=0,"",ROUND((M594+'VZOR VYPLNĚNÍ'!$P594)/(L594+J594)/12,0))</f>
        <v/>
      </c>
      <c r="U594" s="94" t="str">
        <f>IF(K594=0,"",ROUND(('VZOR VYPLNĚNÍ'!$N594+'VZOR VYPLNĚNÍ'!$Q594)/'VZOR VYPLNĚNÍ'!$K594,0))</f>
        <v/>
      </c>
      <c r="V594" s="85"/>
    </row>
    <row r="595" spans="1:22" s="114" customFormat="1" ht="27.75" customHeight="1">
      <c r="A595" s="236"/>
      <c r="B595" s="237"/>
      <c r="C595" s="238"/>
      <c r="D595" s="70" t="str">
        <f>IFERROR(VLOOKUP(C595,NM06!$A$2:$B$176,2,0),"")</f>
        <v/>
      </c>
      <c r="E595" s="239"/>
      <c r="F595" s="70" t="str">
        <f>IFERROR(VLOOKUP('VZOR VYPLNĚNÍ'!$E595,'Číselník nástrojů'!$A$2:$D$569,4,0),"")</f>
        <v/>
      </c>
      <c r="G595" s="90"/>
      <c r="H595" s="240"/>
      <c r="I595" s="256"/>
      <c r="J595" s="242"/>
      <c r="K595" s="242"/>
      <c r="L595" s="243"/>
      <c r="M595" s="250"/>
      <c r="N595" s="251"/>
      <c r="O595" s="252"/>
      <c r="P595" s="253"/>
      <c r="Q595" s="254"/>
      <c r="R595" s="255"/>
      <c r="S595" s="92" t="str">
        <f>IFERROR(('VZOR VYPLNĚNÍ'!$O595+'VZOR VYPLNĚNÍ'!$R595)/'VZOR VYPLNĚNÍ'!$I595,"")</f>
        <v/>
      </c>
      <c r="T595" s="93" t="str">
        <f>IF(J595+L595=0,"",ROUND((M595+'VZOR VYPLNĚNÍ'!$P595)/(L595+J595)/12,0))</f>
        <v/>
      </c>
      <c r="U595" s="94" t="str">
        <f>IF(K595=0,"",ROUND(('VZOR VYPLNĚNÍ'!$N595+'VZOR VYPLNĚNÍ'!$Q595)/'VZOR VYPLNĚNÍ'!$K595,0))</f>
        <v/>
      </c>
      <c r="V595" s="85"/>
    </row>
    <row r="596" spans="1:22" s="114" customFormat="1" ht="27.75" customHeight="1">
      <c r="A596" s="236"/>
      <c r="B596" s="237"/>
      <c r="C596" s="238"/>
      <c r="D596" s="70" t="str">
        <f>IFERROR(VLOOKUP(C596,NM06!$A$2:$B$176,2,0),"")</f>
        <v/>
      </c>
      <c r="E596" s="239"/>
      <c r="F596" s="70" t="str">
        <f>IFERROR(VLOOKUP('VZOR VYPLNĚNÍ'!$E596,'Číselník nástrojů'!$A$2:$D$569,4,0),"")</f>
        <v/>
      </c>
      <c r="G596" s="90"/>
      <c r="H596" s="240"/>
      <c r="I596" s="256"/>
      <c r="J596" s="242"/>
      <c r="K596" s="242"/>
      <c r="L596" s="243"/>
      <c r="M596" s="250"/>
      <c r="N596" s="251"/>
      <c r="O596" s="252"/>
      <c r="P596" s="253"/>
      <c r="Q596" s="254"/>
      <c r="R596" s="255"/>
      <c r="S596" s="92" t="str">
        <f>IFERROR(('VZOR VYPLNĚNÍ'!$O596+'VZOR VYPLNĚNÍ'!$R596)/'VZOR VYPLNĚNÍ'!$I596,"")</f>
        <v/>
      </c>
      <c r="T596" s="93" t="str">
        <f>IF(J596+L596=0,"",ROUND((M596+'VZOR VYPLNĚNÍ'!$P596)/(L596+J596)/12,0))</f>
        <v/>
      </c>
      <c r="U596" s="94" t="str">
        <f>IF(K596=0,"",ROUND(('VZOR VYPLNĚNÍ'!$N596+'VZOR VYPLNĚNÍ'!$Q596)/'VZOR VYPLNĚNÍ'!$K596,0))</f>
        <v/>
      </c>
      <c r="V596" s="85"/>
    </row>
    <row r="597" spans="1:22" s="114" customFormat="1" ht="27.75" customHeight="1">
      <c r="A597" s="236"/>
      <c r="B597" s="237"/>
      <c r="C597" s="238"/>
      <c r="D597" s="70" t="str">
        <f>IFERROR(VLOOKUP(C597,NM06!$A$2:$B$176,2,0),"")</f>
        <v/>
      </c>
      <c r="E597" s="239"/>
      <c r="F597" s="70" t="str">
        <f>IFERROR(VLOOKUP('VZOR VYPLNĚNÍ'!$E597,'Číselník nástrojů'!$A$2:$D$569,4,0),"")</f>
        <v/>
      </c>
      <c r="G597" s="90"/>
      <c r="H597" s="240"/>
      <c r="I597" s="256"/>
      <c r="J597" s="242"/>
      <c r="K597" s="242"/>
      <c r="L597" s="243"/>
      <c r="M597" s="250"/>
      <c r="N597" s="251"/>
      <c r="O597" s="252"/>
      <c r="P597" s="253"/>
      <c r="Q597" s="254"/>
      <c r="R597" s="255"/>
      <c r="S597" s="92" t="str">
        <f>IFERROR(('VZOR VYPLNĚNÍ'!$O597+'VZOR VYPLNĚNÍ'!$R597)/'VZOR VYPLNĚNÍ'!$I597,"")</f>
        <v/>
      </c>
      <c r="T597" s="93" t="str">
        <f>IF(J597+L597=0,"",ROUND((M597+'VZOR VYPLNĚNÍ'!$P597)/(L597+J597)/12,0))</f>
        <v/>
      </c>
      <c r="U597" s="94" t="str">
        <f>IF(K597=0,"",ROUND(('VZOR VYPLNĚNÍ'!$N597+'VZOR VYPLNĚNÍ'!$Q597)/'VZOR VYPLNĚNÍ'!$K597,0))</f>
        <v/>
      </c>
      <c r="V597" s="85"/>
    </row>
    <row r="598" spans="1:22" s="114" customFormat="1" ht="27.75" customHeight="1">
      <c r="A598" s="236"/>
      <c r="B598" s="237"/>
      <c r="C598" s="238"/>
      <c r="D598" s="70" t="str">
        <f>IFERROR(VLOOKUP(C598,NM06!$A$2:$B$176,2,0),"")</f>
        <v/>
      </c>
      <c r="E598" s="239"/>
      <c r="F598" s="70" t="str">
        <f>IFERROR(VLOOKUP('VZOR VYPLNĚNÍ'!$E598,'Číselník nástrojů'!$A$2:$D$569,4,0),"")</f>
        <v/>
      </c>
      <c r="G598" s="90"/>
      <c r="H598" s="240"/>
      <c r="I598" s="256"/>
      <c r="J598" s="242"/>
      <c r="K598" s="242"/>
      <c r="L598" s="243"/>
      <c r="M598" s="250"/>
      <c r="N598" s="251"/>
      <c r="O598" s="252"/>
      <c r="P598" s="253"/>
      <c r="Q598" s="254"/>
      <c r="R598" s="255"/>
      <c r="S598" s="92" t="str">
        <f>IFERROR(('VZOR VYPLNĚNÍ'!$O598+'VZOR VYPLNĚNÍ'!$R598)/'VZOR VYPLNĚNÍ'!$I598,"")</f>
        <v/>
      </c>
      <c r="T598" s="93" t="str">
        <f>IF(J598+L598=0,"",ROUND((M598+'VZOR VYPLNĚNÍ'!$P598)/(L598+J598)/12,0))</f>
        <v/>
      </c>
      <c r="U598" s="94" t="str">
        <f>IF(K598=0,"",ROUND(('VZOR VYPLNĚNÍ'!$N598+'VZOR VYPLNĚNÍ'!$Q598)/'VZOR VYPLNĚNÍ'!$K598,0))</f>
        <v/>
      </c>
      <c r="V598" s="85"/>
    </row>
    <row r="599" spans="1:22" s="114" customFormat="1" ht="27.75" customHeight="1">
      <c r="A599" s="236"/>
      <c r="B599" s="237"/>
      <c r="C599" s="238"/>
      <c r="D599" s="70" t="str">
        <f>IFERROR(VLOOKUP(C599,NM06!$A$2:$B$176,2,0),"")</f>
        <v/>
      </c>
      <c r="E599" s="239"/>
      <c r="F599" s="70" t="str">
        <f>IFERROR(VLOOKUP('VZOR VYPLNĚNÍ'!$E599,'Číselník nástrojů'!$A$2:$D$569,4,0),"")</f>
        <v/>
      </c>
      <c r="G599" s="90"/>
      <c r="H599" s="240"/>
      <c r="I599" s="256"/>
      <c r="J599" s="242"/>
      <c r="K599" s="242"/>
      <c r="L599" s="243"/>
      <c r="M599" s="250"/>
      <c r="N599" s="251"/>
      <c r="O599" s="252"/>
      <c r="P599" s="253"/>
      <c r="Q599" s="254"/>
      <c r="R599" s="255"/>
      <c r="S599" s="92" t="str">
        <f>IFERROR(('VZOR VYPLNĚNÍ'!$O599+'VZOR VYPLNĚNÍ'!$R599)/'VZOR VYPLNĚNÍ'!$I599,"")</f>
        <v/>
      </c>
      <c r="T599" s="93" t="str">
        <f>IF(J599+L599=0,"",ROUND((M599+'VZOR VYPLNĚNÍ'!$P599)/(L599+J599)/12,0))</f>
        <v/>
      </c>
      <c r="U599" s="94" t="str">
        <f>IF(K599=0,"",ROUND(('VZOR VYPLNĚNÍ'!$N599+'VZOR VYPLNĚNÍ'!$Q599)/'VZOR VYPLNĚNÍ'!$K599,0))</f>
        <v/>
      </c>
      <c r="V599" s="85"/>
    </row>
    <row r="600" spans="1:22" s="114" customFormat="1" ht="27.75" customHeight="1">
      <c r="A600" s="236"/>
      <c r="B600" s="237"/>
      <c r="C600" s="238"/>
      <c r="D600" s="70" t="str">
        <f>IFERROR(VLOOKUP(C600,NM06!$A$2:$B$176,2,0),"")</f>
        <v/>
      </c>
      <c r="E600" s="239"/>
      <c r="F600" s="70" t="str">
        <f>IFERROR(VLOOKUP('VZOR VYPLNĚNÍ'!$E600,'Číselník nástrojů'!$A$2:$D$569,4,0),"")</f>
        <v/>
      </c>
      <c r="G600" s="90"/>
      <c r="H600" s="240"/>
      <c r="I600" s="256"/>
      <c r="J600" s="242"/>
      <c r="K600" s="242"/>
      <c r="L600" s="243"/>
      <c r="M600" s="250"/>
      <c r="N600" s="251"/>
      <c r="O600" s="252"/>
      <c r="P600" s="253"/>
      <c r="Q600" s="254"/>
      <c r="R600" s="255"/>
      <c r="S600" s="92" t="str">
        <f>IFERROR(('VZOR VYPLNĚNÍ'!$O600+'VZOR VYPLNĚNÍ'!$R600)/'VZOR VYPLNĚNÍ'!$I600,"")</f>
        <v/>
      </c>
      <c r="T600" s="93" t="str">
        <f>IF(J600+L600=0,"",ROUND((M600+'VZOR VYPLNĚNÍ'!$P600)/(L600+J600)/12,0))</f>
        <v/>
      </c>
      <c r="U600" s="94" t="str">
        <f>IF(K600=0,"",ROUND(('VZOR VYPLNĚNÍ'!$N600+'VZOR VYPLNĚNÍ'!$Q600)/'VZOR VYPLNĚNÍ'!$K600,0))</f>
        <v/>
      </c>
      <c r="V600" s="85"/>
    </row>
    <row r="601" spans="1:22" s="114" customFormat="1" ht="27.75" customHeight="1">
      <c r="A601" s="236"/>
      <c r="B601" s="237"/>
      <c r="C601" s="238"/>
      <c r="D601" s="70" t="str">
        <f>IFERROR(VLOOKUP(C601,NM06!$A$2:$B$176,2,0),"")</f>
        <v/>
      </c>
      <c r="E601" s="239"/>
      <c r="F601" s="70" t="str">
        <f>IFERROR(VLOOKUP('VZOR VYPLNĚNÍ'!$E601,'Číselník nástrojů'!$A$2:$D$569,4,0),"")</f>
        <v/>
      </c>
      <c r="G601" s="90"/>
      <c r="H601" s="240"/>
      <c r="I601" s="256"/>
      <c r="J601" s="242"/>
      <c r="K601" s="242"/>
      <c r="L601" s="243"/>
      <c r="M601" s="250"/>
      <c r="N601" s="251"/>
      <c r="O601" s="252"/>
      <c r="P601" s="253"/>
      <c r="Q601" s="254"/>
      <c r="R601" s="255"/>
      <c r="S601" s="92" t="str">
        <f>IFERROR(('VZOR VYPLNĚNÍ'!$O601+'VZOR VYPLNĚNÍ'!$R601)/'VZOR VYPLNĚNÍ'!$I601,"")</f>
        <v/>
      </c>
      <c r="T601" s="93" t="str">
        <f>IF(J601+L601=0,"",ROUND((M601+'VZOR VYPLNĚNÍ'!$P601)/(L601+J601)/12,0))</f>
        <v/>
      </c>
      <c r="U601" s="94" t="str">
        <f>IF(K601=0,"",ROUND(('VZOR VYPLNĚNÍ'!$N601+'VZOR VYPLNĚNÍ'!$Q601)/'VZOR VYPLNĚNÍ'!$K601,0))</f>
        <v/>
      </c>
      <c r="V601" s="85"/>
    </row>
    <row r="602" spans="1:22" s="114" customFormat="1" ht="27.75" customHeight="1">
      <c r="A602" s="236"/>
      <c r="B602" s="237"/>
      <c r="C602" s="238"/>
      <c r="D602" s="70" t="str">
        <f>IFERROR(VLOOKUP(C602,NM06!$A$2:$B$176,2,0),"")</f>
        <v/>
      </c>
      <c r="E602" s="239"/>
      <c r="F602" s="70" t="str">
        <f>IFERROR(VLOOKUP('VZOR VYPLNĚNÍ'!$E602,'Číselník nástrojů'!$A$2:$D$569,4,0),"")</f>
        <v/>
      </c>
      <c r="G602" s="90"/>
      <c r="H602" s="240"/>
      <c r="I602" s="256"/>
      <c r="J602" s="242"/>
      <c r="K602" s="242"/>
      <c r="L602" s="243"/>
      <c r="M602" s="250"/>
      <c r="N602" s="251"/>
      <c r="O602" s="252"/>
      <c r="P602" s="253"/>
      <c r="Q602" s="254"/>
      <c r="R602" s="255"/>
      <c r="S602" s="92" t="str">
        <f>IFERROR(('VZOR VYPLNĚNÍ'!$O602+'VZOR VYPLNĚNÍ'!$R602)/'VZOR VYPLNĚNÍ'!$I602,"")</f>
        <v/>
      </c>
      <c r="T602" s="93" t="str">
        <f>IF(J602+L602=0,"",ROUND((M602+'VZOR VYPLNĚNÍ'!$P602)/(L602+J602)/12,0))</f>
        <v/>
      </c>
      <c r="U602" s="94" t="str">
        <f>IF(K602=0,"",ROUND(('VZOR VYPLNĚNÍ'!$N602+'VZOR VYPLNĚNÍ'!$Q602)/'VZOR VYPLNĚNÍ'!$K602,0))</f>
        <v/>
      </c>
      <c r="V602" s="85"/>
    </row>
    <row r="603" spans="1:22" s="114" customFormat="1" ht="27.75" customHeight="1">
      <c r="A603" s="236"/>
      <c r="B603" s="237"/>
      <c r="C603" s="238"/>
      <c r="D603" s="70" t="str">
        <f>IFERROR(VLOOKUP(C603,NM06!$A$2:$B$176,2,0),"")</f>
        <v/>
      </c>
      <c r="E603" s="239"/>
      <c r="F603" s="70" t="str">
        <f>IFERROR(VLOOKUP('VZOR VYPLNĚNÍ'!$E603,'Číselník nástrojů'!$A$2:$D$569,4,0),"")</f>
        <v/>
      </c>
      <c r="G603" s="90"/>
      <c r="H603" s="240"/>
      <c r="I603" s="256"/>
      <c r="J603" s="242"/>
      <c r="K603" s="242"/>
      <c r="L603" s="243"/>
      <c r="M603" s="250"/>
      <c r="N603" s="251"/>
      <c r="O603" s="252"/>
      <c r="P603" s="253"/>
      <c r="Q603" s="254"/>
      <c r="R603" s="255"/>
      <c r="S603" s="92" t="str">
        <f>IFERROR(('VZOR VYPLNĚNÍ'!$O603+'VZOR VYPLNĚNÍ'!$R603)/'VZOR VYPLNĚNÍ'!$I603,"")</f>
        <v/>
      </c>
      <c r="T603" s="93" t="str">
        <f>IF(J603+L603=0,"",ROUND((M603+'VZOR VYPLNĚNÍ'!$P603)/(L603+J603)/12,0))</f>
        <v/>
      </c>
      <c r="U603" s="94" t="str">
        <f>IF(K603=0,"",ROUND(('VZOR VYPLNĚNÍ'!$N603+'VZOR VYPLNĚNÍ'!$Q603)/'VZOR VYPLNĚNÍ'!$K603,0))</f>
        <v/>
      </c>
      <c r="V603" s="85"/>
    </row>
    <row r="604" spans="1:22" s="114" customFormat="1" ht="27.75" customHeight="1">
      <c r="A604" s="236"/>
      <c r="B604" s="237"/>
      <c r="C604" s="238"/>
      <c r="D604" s="70" t="str">
        <f>IFERROR(VLOOKUP(C604,NM06!$A$2:$B$176,2,0),"")</f>
        <v/>
      </c>
      <c r="E604" s="239"/>
      <c r="F604" s="70" t="str">
        <f>IFERROR(VLOOKUP('VZOR VYPLNĚNÍ'!$E604,'Číselník nástrojů'!$A$2:$D$569,4,0),"")</f>
        <v/>
      </c>
      <c r="G604" s="90"/>
      <c r="H604" s="240"/>
      <c r="I604" s="256"/>
      <c r="J604" s="242"/>
      <c r="K604" s="242"/>
      <c r="L604" s="243"/>
      <c r="M604" s="250"/>
      <c r="N604" s="251"/>
      <c r="O604" s="252"/>
      <c r="P604" s="253"/>
      <c r="Q604" s="254"/>
      <c r="R604" s="255"/>
      <c r="S604" s="92" t="str">
        <f>IFERROR(('VZOR VYPLNĚNÍ'!$O604+'VZOR VYPLNĚNÍ'!$R604)/'VZOR VYPLNĚNÍ'!$I604,"")</f>
        <v/>
      </c>
      <c r="T604" s="93" t="str">
        <f>IF(J604+L604=0,"",ROUND((M604+'VZOR VYPLNĚNÍ'!$P604)/(L604+J604)/12,0))</f>
        <v/>
      </c>
      <c r="U604" s="94" t="str">
        <f>IF(K604=0,"",ROUND(('VZOR VYPLNĚNÍ'!$N604+'VZOR VYPLNĚNÍ'!$Q604)/'VZOR VYPLNĚNÍ'!$K604,0))</f>
        <v/>
      </c>
      <c r="V604" s="85"/>
    </row>
    <row r="605" spans="1:22" s="114" customFormat="1" ht="27.75" customHeight="1">
      <c r="A605" s="236"/>
      <c r="B605" s="237"/>
      <c r="C605" s="238"/>
      <c r="D605" s="70" t="str">
        <f>IFERROR(VLOOKUP(C605,NM06!$A$2:$B$176,2,0),"")</f>
        <v/>
      </c>
      <c r="E605" s="239"/>
      <c r="F605" s="70" t="str">
        <f>IFERROR(VLOOKUP('VZOR VYPLNĚNÍ'!$E605,'Číselník nástrojů'!$A$2:$D$569,4,0),"")</f>
        <v/>
      </c>
      <c r="G605" s="90"/>
      <c r="H605" s="240"/>
      <c r="I605" s="256"/>
      <c r="J605" s="242"/>
      <c r="K605" s="242"/>
      <c r="L605" s="243"/>
      <c r="M605" s="250"/>
      <c r="N605" s="251"/>
      <c r="O605" s="252"/>
      <c r="P605" s="253"/>
      <c r="Q605" s="254"/>
      <c r="R605" s="255"/>
      <c r="S605" s="92" t="str">
        <f>IFERROR(('VZOR VYPLNĚNÍ'!$O605+'VZOR VYPLNĚNÍ'!$R605)/'VZOR VYPLNĚNÍ'!$I605,"")</f>
        <v/>
      </c>
      <c r="T605" s="93" t="str">
        <f>IF(J605+L605=0,"",ROUND((M605+'VZOR VYPLNĚNÍ'!$P605)/(L605+J605)/12,0))</f>
        <v/>
      </c>
      <c r="U605" s="94" t="str">
        <f>IF(K605=0,"",ROUND(('VZOR VYPLNĚNÍ'!$N605+'VZOR VYPLNĚNÍ'!$Q605)/'VZOR VYPLNĚNÍ'!$K605,0))</f>
        <v/>
      </c>
      <c r="V605" s="85"/>
    </row>
    <row r="606" spans="1:22" s="114" customFormat="1" ht="27.75" customHeight="1">
      <c r="A606" s="236"/>
      <c r="B606" s="237"/>
      <c r="C606" s="238"/>
      <c r="D606" s="70" t="str">
        <f>IFERROR(VLOOKUP(C606,NM06!$A$2:$B$176,2,0),"")</f>
        <v/>
      </c>
      <c r="E606" s="239"/>
      <c r="F606" s="70" t="str">
        <f>IFERROR(VLOOKUP('VZOR VYPLNĚNÍ'!$E606,'Číselník nástrojů'!$A$2:$D$569,4,0),"")</f>
        <v/>
      </c>
      <c r="G606" s="90"/>
      <c r="H606" s="240"/>
      <c r="I606" s="256"/>
      <c r="J606" s="242"/>
      <c r="K606" s="242"/>
      <c r="L606" s="243"/>
      <c r="M606" s="250"/>
      <c r="N606" s="251"/>
      <c r="O606" s="252"/>
      <c r="P606" s="253"/>
      <c r="Q606" s="254"/>
      <c r="R606" s="255"/>
      <c r="S606" s="92" t="str">
        <f>IFERROR(('VZOR VYPLNĚNÍ'!$O606+'VZOR VYPLNĚNÍ'!$R606)/'VZOR VYPLNĚNÍ'!$I606,"")</f>
        <v/>
      </c>
      <c r="T606" s="93" t="str">
        <f>IF(J606+L606=0,"",ROUND((M606+'VZOR VYPLNĚNÍ'!$P606)/(L606+J606)/12,0))</f>
        <v/>
      </c>
      <c r="U606" s="94" t="str">
        <f>IF(K606=0,"",ROUND(('VZOR VYPLNĚNÍ'!$N606+'VZOR VYPLNĚNÍ'!$Q606)/'VZOR VYPLNĚNÍ'!$K606,0))</f>
        <v/>
      </c>
      <c r="V606" s="85"/>
    </row>
    <row r="607" spans="1:22" s="114" customFormat="1" ht="27.75" customHeight="1">
      <c r="A607" s="236"/>
      <c r="B607" s="237"/>
      <c r="C607" s="238"/>
      <c r="D607" s="70" t="str">
        <f>IFERROR(VLOOKUP(C607,NM06!$A$2:$B$176,2,0),"")</f>
        <v/>
      </c>
      <c r="E607" s="239"/>
      <c r="F607" s="70" t="str">
        <f>IFERROR(VLOOKUP('VZOR VYPLNĚNÍ'!$E607,'Číselník nástrojů'!$A$2:$D$569,4,0),"")</f>
        <v/>
      </c>
      <c r="G607" s="90"/>
      <c r="H607" s="240"/>
      <c r="I607" s="256"/>
      <c r="J607" s="242"/>
      <c r="K607" s="242"/>
      <c r="L607" s="243"/>
      <c r="M607" s="250"/>
      <c r="N607" s="251"/>
      <c r="O607" s="252"/>
      <c r="P607" s="253"/>
      <c r="Q607" s="254"/>
      <c r="R607" s="255"/>
      <c r="S607" s="92" t="str">
        <f>IFERROR(('VZOR VYPLNĚNÍ'!$O607+'VZOR VYPLNĚNÍ'!$R607)/'VZOR VYPLNĚNÍ'!$I607,"")</f>
        <v/>
      </c>
      <c r="T607" s="93" t="str">
        <f>IF(J607+L607=0,"",ROUND((M607+'VZOR VYPLNĚNÍ'!$P607)/(L607+J607)/12,0))</f>
        <v/>
      </c>
      <c r="U607" s="94" t="str">
        <f>IF(K607=0,"",ROUND(('VZOR VYPLNĚNÍ'!$N607+'VZOR VYPLNĚNÍ'!$Q607)/'VZOR VYPLNĚNÍ'!$K607,0))</f>
        <v/>
      </c>
      <c r="V607" s="85"/>
    </row>
    <row r="608" spans="1:22" s="114" customFormat="1" ht="27.75" customHeight="1">
      <c r="A608" s="236"/>
      <c r="B608" s="237"/>
      <c r="C608" s="238"/>
      <c r="D608" s="70" t="str">
        <f>IFERROR(VLOOKUP(C608,NM06!$A$2:$B$176,2,0),"")</f>
        <v/>
      </c>
      <c r="E608" s="239"/>
      <c r="F608" s="70" t="str">
        <f>IFERROR(VLOOKUP('VZOR VYPLNĚNÍ'!$E608,'Číselník nástrojů'!$A$2:$D$569,4,0),"")</f>
        <v/>
      </c>
      <c r="G608" s="90"/>
      <c r="H608" s="240"/>
      <c r="I608" s="256"/>
      <c r="J608" s="242"/>
      <c r="K608" s="242"/>
      <c r="L608" s="243"/>
      <c r="M608" s="250"/>
      <c r="N608" s="251"/>
      <c r="O608" s="252"/>
      <c r="P608" s="253"/>
      <c r="Q608" s="254"/>
      <c r="R608" s="255"/>
      <c r="S608" s="92" t="str">
        <f>IFERROR(('VZOR VYPLNĚNÍ'!$O608+'VZOR VYPLNĚNÍ'!$R608)/'VZOR VYPLNĚNÍ'!$I608,"")</f>
        <v/>
      </c>
      <c r="T608" s="93" t="str">
        <f>IF(J608+L608=0,"",ROUND((M608+'VZOR VYPLNĚNÍ'!$P608)/(L608+J608)/12,0))</f>
        <v/>
      </c>
      <c r="U608" s="94" t="str">
        <f>IF(K608=0,"",ROUND(('VZOR VYPLNĚNÍ'!$N608+'VZOR VYPLNĚNÍ'!$Q608)/'VZOR VYPLNĚNÍ'!$K608,0))</f>
        <v/>
      </c>
      <c r="V608" s="85"/>
    </row>
    <row r="609" spans="1:22" s="114" customFormat="1" ht="27.75" customHeight="1">
      <c r="A609" s="236"/>
      <c r="B609" s="237"/>
      <c r="C609" s="238"/>
      <c r="D609" s="70" t="str">
        <f>IFERROR(VLOOKUP(C609,NM06!$A$2:$B$176,2,0),"")</f>
        <v/>
      </c>
      <c r="E609" s="239"/>
      <c r="F609" s="70" t="str">
        <f>IFERROR(VLOOKUP('VZOR VYPLNĚNÍ'!$E609,'Číselník nástrojů'!$A$2:$D$569,4,0),"")</f>
        <v/>
      </c>
      <c r="G609" s="90"/>
      <c r="H609" s="240"/>
      <c r="I609" s="256"/>
      <c r="J609" s="242"/>
      <c r="K609" s="242"/>
      <c r="L609" s="243"/>
      <c r="M609" s="250"/>
      <c r="N609" s="251"/>
      <c r="O609" s="252"/>
      <c r="P609" s="253"/>
      <c r="Q609" s="254"/>
      <c r="R609" s="255"/>
      <c r="S609" s="92" t="str">
        <f>IFERROR(('VZOR VYPLNĚNÍ'!$O609+'VZOR VYPLNĚNÍ'!$R609)/'VZOR VYPLNĚNÍ'!$I609,"")</f>
        <v/>
      </c>
      <c r="T609" s="93" t="str">
        <f>IF(J609+L609=0,"",ROUND((M609+'VZOR VYPLNĚNÍ'!$P609)/(L609+J609)/12,0))</f>
        <v/>
      </c>
      <c r="U609" s="94" t="str">
        <f>IF(K609=0,"",ROUND(('VZOR VYPLNĚNÍ'!$N609+'VZOR VYPLNĚNÍ'!$Q609)/'VZOR VYPLNĚNÍ'!$K609,0))</f>
        <v/>
      </c>
      <c r="V609" s="85"/>
    </row>
    <row r="610" spans="1:22" s="114" customFormat="1" ht="27.75" customHeight="1">
      <c r="A610" s="236"/>
      <c r="B610" s="237"/>
      <c r="C610" s="238"/>
      <c r="D610" s="70" t="str">
        <f>IFERROR(VLOOKUP(C610,NM06!$A$2:$B$176,2,0),"")</f>
        <v/>
      </c>
      <c r="E610" s="239"/>
      <c r="F610" s="70" t="str">
        <f>IFERROR(VLOOKUP('VZOR VYPLNĚNÍ'!$E610,'Číselník nástrojů'!$A$2:$D$569,4,0),"")</f>
        <v/>
      </c>
      <c r="G610" s="90"/>
      <c r="H610" s="240"/>
      <c r="I610" s="256"/>
      <c r="J610" s="242"/>
      <c r="K610" s="242"/>
      <c r="L610" s="243"/>
      <c r="M610" s="250"/>
      <c r="N610" s="251"/>
      <c r="O610" s="252"/>
      <c r="P610" s="253"/>
      <c r="Q610" s="254"/>
      <c r="R610" s="255"/>
      <c r="S610" s="92" t="str">
        <f>IFERROR(('VZOR VYPLNĚNÍ'!$O610+'VZOR VYPLNĚNÍ'!$R610)/'VZOR VYPLNĚNÍ'!$I610,"")</f>
        <v/>
      </c>
      <c r="T610" s="93" t="str">
        <f>IF(J610+L610=0,"",ROUND((M610+'VZOR VYPLNĚNÍ'!$P610)/(L610+J610)/12,0))</f>
        <v/>
      </c>
      <c r="U610" s="94" t="str">
        <f>IF(K610=0,"",ROUND(('VZOR VYPLNĚNÍ'!$N610+'VZOR VYPLNĚNÍ'!$Q610)/'VZOR VYPLNĚNÍ'!$K610,0))</f>
        <v/>
      </c>
      <c r="V610" s="85"/>
    </row>
    <row r="611" spans="1:22" s="114" customFormat="1" ht="27.75" customHeight="1">
      <c r="A611" s="236"/>
      <c r="B611" s="237"/>
      <c r="C611" s="238"/>
      <c r="D611" s="70" t="str">
        <f>IFERROR(VLOOKUP(C611,NM06!$A$2:$B$176,2,0),"")</f>
        <v/>
      </c>
      <c r="E611" s="239"/>
      <c r="F611" s="70" t="str">
        <f>IFERROR(VLOOKUP('VZOR VYPLNĚNÍ'!$E611,'Číselník nástrojů'!$A$2:$D$569,4,0),"")</f>
        <v/>
      </c>
      <c r="G611" s="90"/>
      <c r="H611" s="240"/>
      <c r="I611" s="256"/>
      <c r="J611" s="242"/>
      <c r="K611" s="242"/>
      <c r="L611" s="243"/>
      <c r="M611" s="250"/>
      <c r="N611" s="251"/>
      <c r="O611" s="252"/>
      <c r="P611" s="253"/>
      <c r="Q611" s="254"/>
      <c r="R611" s="255"/>
      <c r="S611" s="92" t="str">
        <f>IFERROR(('VZOR VYPLNĚNÍ'!$O611+'VZOR VYPLNĚNÍ'!$R611)/'VZOR VYPLNĚNÍ'!$I611,"")</f>
        <v/>
      </c>
      <c r="T611" s="93" t="str">
        <f>IF(J611+L611=0,"",ROUND((M611+'VZOR VYPLNĚNÍ'!$P611)/(L611+J611)/12,0))</f>
        <v/>
      </c>
      <c r="U611" s="94" t="str">
        <f>IF(K611=0,"",ROUND(('VZOR VYPLNĚNÍ'!$N611+'VZOR VYPLNĚNÍ'!$Q611)/'VZOR VYPLNĚNÍ'!$K611,0))</f>
        <v/>
      </c>
      <c r="V611" s="85"/>
    </row>
    <row r="612" spans="1:22" s="114" customFormat="1" ht="27.75" customHeight="1">
      <c r="A612" s="236"/>
      <c r="B612" s="237"/>
      <c r="C612" s="238"/>
      <c r="D612" s="70" t="str">
        <f>IFERROR(VLOOKUP(C612,NM06!$A$2:$B$176,2,0),"")</f>
        <v/>
      </c>
      <c r="E612" s="239"/>
      <c r="F612" s="70" t="str">
        <f>IFERROR(VLOOKUP('VZOR VYPLNĚNÍ'!$E612,'Číselník nástrojů'!$A$2:$D$569,4,0),"")</f>
        <v/>
      </c>
      <c r="G612" s="90"/>
      <c r="H612" s="240"/>
      <c r="I612" s="256"/>
      <c r="J612" s="242"/>
      <c r="K612" s="242"/>
      <c r="L612" s="243"/>
      <c r="M612" s="250"/>
      <c r="N612" s="251"/>
      <c r="O612" s="252"/>
      <c r="P612" s="253"/>
      <c r="Q612" s="254"/>
      <c r="R612" s="255"/>
      <c r="S612" s="92" t="str">
        <f>IFERROR(('VZOR VYPLNĚNÍ'!$O612+'VZOR VYPLNĚNÍ'!$R612)/'VZOR VYPLNĚNÍ'!$I612,"")</f>
        <v/>
      </c>
      <c r="T612" s="93" t="str">
        <f>IF(J612+L612=0,"",ROUND((M612+'VZOR VYPLNĚNÍ'!$P612)/(L612+J612)/12,0))</f>
        <v/>
      </c>
      <c r="U612" s="94" t="str">
        <f>IF(K612=0,"",ROUND(('VZOR VYPLNĚNÍ'!$N612+'VZOR VYPLNĚNÍ'!$Q612)/'VZOR VYPLNĚNÍ'!$K612,0))</f>
        <v/>
      </c>
      <c r="V612" s="85"/>
    </row>
    <row r="613" spans="1:22" s="114" customFormat="1" ht="27.75" customHeight="1">
      <c r="A613" s="236"/>
      <c r="B613" s="237"/>
      <c r="C613" s="238"/>
      <c r="D613" s="70" t="str">
        <f>IFERROR(VLOOKUP(C613,NM06!$A$2:$B$176,2,0),"")</f>
        <v/>
      </c>
      <c r="E613" s="239"/>
      <c r="F613" s="70" t="str">
        <f>IFERROR(VLOOKUP('VZOR VYPLNĚNÍ'!$E613,'Číselník nástrojů'!$A$2:$D$569,4,0),"")</f>
        <v/>
      </c>
      <c r="G613" s="90"/>
      <c r="H613" s="240"/>
      <c r="I613" s="256"/>
      <c r="J613" s="242"/>
      <c r="K613" s="242"/>
      <c r="L613" s="243"/>
      <c r="M613" s="250"/>
      <c r="N613" s="251"/>
      <c r="O613" s="252"/>
      <c r="P613" s="253"/>
      <c r="Q613" s="254"/>
      <c r="R613" s="255"/>
      <c r="S613" s="92" t="str">
        <f>IFERROR(('VZOR VYPLNĚNÍ'!$O613+'VZOR VYPLNĚNÍ'!$R613)/'VZOR VYPLNĚNÍ'!$I613,"")</f>
        <v/>
      </c>
      <c r="T613" s="93" t="str">
        <f>IF(J613+L613=0,"",ROUND((M613+'VZOR VYPLNĚNÍ'!$P613)/(L613+J613)/12,0))</f>
        <v/>
      </c>
      <c r="U613" s="94" t="str">
        <f>IF(K613=0,"",ROUND(('VZOR VYPLNĚNÍ'!$N613+'VZOR VYPLNĚNÍ'!$Q613)/'VZOR VYPLNĚNÍ'!$K613,0))</f>
        <v/>
      </c>
      <c r="V613" s="85"/>
    </row>
    <row r="614" spans="1:22" s="114" customFormat="1" ht="27.75" customHeight="1">
      <c r="A614" s="236"/>
      <c r="B614" s="237"/>
      <c r="C614" s="238"/>
      <c r="D614" s="70" t="str">
        <f>IFERROR(VLOOKUP(C614,NM06!$A$2:$B$176,2,0),"")</f>
        <v/>
      </c>
      <c r="E614" s="239"/>
      <c r="F614" s="70" t="str">
        <f>IFERROR(VLOOKUP('VZOR VYPLNĚNÍ'!$E614,'Číselník nástrojů'!$A$2:$D$569,4,0),"")</f>
        <v/>
      </c>
      <c r="G614" s="90"/>
      <c r="H614" s="240"/>
      <c r="I614" s="256"/>
      <c r="J614" s="242"/>
      <c r="K614" s="242"/>
      <c r="L614" s="243"/>
      <c r="M614" s="250"/>
      <c r="N614" s="251"/>
      <c r="O614" s="252"/>
      <c r="P614" s="253"/>
      <c r="Q614" s="254"/>
      <c r="R614" s="255"/>
      <c r="S614" s="92" t="str">
        <f>IFERROR(('VZOR VYPLNĚNÍ'!$O614+'VZOR VYPLNĚNÍ'!$R614)/'VZOR VYPLNĚNÍ'!$I614,"")</f>
        <v/>
      </c>
      <c r="T614" s="93" t="str">
        <f>IF(J614+L614=0,"",ROUND((M614+'VZOR VYPLNĚNÍ'!$P614)/(L614+J614)/12,0))</f>
        <v/>
      </c>
      <c r="U614" s="94" t="str">
        <f>IF(K614=0,"",ROUND(('VZOR VYPLNĚNÍ'!$N614+'VZOR VYPLNĚNÍ'!$Q614)/'VZOR VYPLNĚNÍ'!$K614,0))</f>
        <v/>
      </c>
      <c r="V614" s="85"/>
    </row>
    <row r="615" spans="1:22" s="114" customFormat="1" ht="27.75" customHeight="1">
      <c r="A615" s="236"/>
      <c r="B615" s="237"/>
      <c r="C615" s="238"/>
      <c r="D615" s="70" t="str">
        <f>IFERROR(VLOOKUP(C615,NM06!$A$2:$B$176,2,0),"")</f>
        <v/>
      </c>
      <c r="E615" s="239"/>
      <c r="F615" s="70" t="str">
        <f>IFERROR(VLOOKUP('VZOR VYPLNĚNÍ'!$E615,'Číselník nástrojů'!$A$2:$D$569,4,0),"")</f>
        <v/>
      </c>
      <c r="G615" s="90"/>
      <c r="H615" s="240"/>
      <c r="I615" s="256"/>
      <c r="J615" s="242"/>
      <c r="K615" s="242"/>
      <c r="L615" s="243"/>
      <c r="M615" s="250"/>
      <c r="N615" s="251"/>
      <c r="O615" s="252"/>
      <c r="P615" s="253"/>
      <c r="Q615" s="254"/>
      <c r="R615" s="255"/>
      <c r="S615" s="92" t="str">
        <f>IFERROR(('VZOR VYPLNĚNÍ'!$O615+'VZOR VYPLNĚNÍ'!$R615)/'VZOR VYPLNĚNÍ'!$I615,"")</f>
        <v/>
      </c>
      <c r="T615" s="93" t="str">
        <f>IF(J615+L615=0,"",ROUND((M615+'VZOR VYPLNĚNÍ'!$P615)/(L615+J615)/12,0))</f>
        <v/>
      </c>
      <c r="U615" s="94" t="str">
        <f>IF(K615=0,"",ROUND(('VZOR VYPLNĚNÍ'!$N615+'VZOR VYPLNĚNÍ'!$Q615)/'VZOR VYPLNĚNÍ'!$K615,0))</f>
        <v/>
      </c>
      <c r="V615" s="85"/>
    </row>
    <row r="616" spans="1:22" s="114" customFormat="1" ht="27.75" customHeight="1">
      <c r="A616" s="236"/>
      <c r="B616" s="237"/>
      <c r="C616" s="238"/>
      <c r="D616" s="70" t="str">
        <f>IFERROR(VLOOKUP(C616,NM06!$A$2:$B$176,2,0),"")</f>
        <v/>
      </c>
      <c r="E616" s="239"/>
      <c r="F616" s="70" t="str">
        <f>IFERROR(VLOOKUP('VZOR VYPLNĚNÍ'!$E616,'Číselník nástrojů'!$A$2:$D$569,4,0),"")</f>
        <v/>
      </c>
      <c r="G616" s="90"/>
      <c r="H616" s="240"/>
      <c r="I616" s="256"/>
      <c r="J616" s="242"/>
      <c r="K616" s="242"/>
      <c r="L616" s="243"/>
      <c r="M616" s="250"/>
      <c r="N616" s="251"/>
      <c r="O616" s="252"/>
      <c r="P616" s="253"/>
      <c r="Q616" s="254"/>
      <c r="R616" s="255"/>
      <c r="S616" s="92" t="str">
        <f>IFERROR(('VZOR VYPLNĚNÍ'!$O616+'VZOR VYPLNĚNÍ'!$R616)/'VZOR VYPLNĚNÍ'!$I616,"")</f>
        <v/>
      </c>
      <c r="T616" s="93" t="str">
        <f>IF(J616+L616=0,"",ROUND((M616+'VZOR VYPLNĚNÍ'!$P616)/(L616+J616)/12,0))</f>
        <v/>
      </c>
      <c r="U616" s="94" t="str">
        <f>IF(K616=0,"",ROUND(('VZOR VYPLNĚNÍ'!$N616+'VZOR VYPLNĚNÍ'!$Q616)/'VZOR VYPLNĚNÍ'!$K616,0))</f>
        <v/>
      </c>
      <c r="V616" s="85"/>
    </row>
    <row r="617" spans="1:22" s="114" customFormat="1" ht="27.75" customHeight="1">
      <c r="A617" s="236"/>
      <c r="B617" s="237"/>
      <c r="C617" s="238"/>
      <c r="D617" s="70" t="str">
        <f>IFERROR(VLOOKUP(C617,NM06!$A$2:$B$176,2,0),"")</f>
        <v/>
      </c>
      <c r="E617" s="239"/>
      <c r="F617" s="70" t="str">
        <f>IFERROR(VLOOKUP('VZOR VYPLNĚNÍ'!$E617,'Číselník nástrojů'!$A$2:$D$569,4,0),"")</f>
        <v/>
      </c>
      <c r="G617" s="90"/>
      <c r="H617" s="240"/>
      <c r="I617" s="256"/>
      <c r="J617" s="242"/>
      <c r="K617" s="242"/>
      <c r="L617" s="243"/>
      <c r="M617" s="250"/>
      <c r="N617" s="251"/>
      <c r="O617" s="252"/>
      <c r="P617" s="253"/>
      <c r="Q617" s="254"/>
      <c r="R617" s="255"/>
      <c r="S617" s="92" t="str">
        <f>IFERROR(('VZOR VYPLNĚNÍ'!$O617+'VZOR VYPLNĚNÍ'!$R617)/'VZOR VYPLNĚNÍ'!$I617,"")</f>
        <v/>
      </c>
      <c r="T617" s="93" t="str">
        <f>IF(J617+L617=0,"",ROUND((M617+'VZOR VYPLNĚNÍ'!$P617)/(L617+J617)/12,0))</f>
        <v/>
      </c>
      <c r="U617" s="94" t="str">
        <f>IF(K617=0,"",ROUND(('VZOR VYPLNĚNÍ'!$N617+'VZOR VYPLNĚNÍ'!$Q617)/'VZOR VYPLNĚNÍ'!$K617,0))</f>
        <v/>
      </c>
      <c r="V617" s="85"/>
    </row>
    <row r="618" spans="1:22" s="114" customFormat="1" ht="27.75" customHeight="1">
      <c r="A618" s="236"/>
      <c r="B618" s="237"/>
      <c r="C618" s="238"/>
      <c r="D618" s="70" t="str">
        <f>IFERROR(VLOOKUP(C618,NM06!$A$2:$B$176,2,0),"")</f>
        <v/>
      </c>
      <c r="E618" s="239"/>
      <c r="F618" s="70" t="str">
        <f>IFERROR(VLOOKUP('VZOR VYPLNĚNÍ'!$E618,'Číselník nástrojů'!$A$2:$D$569,4,0),"")</f>
        <v/>
      </c>
      <c r="G618" s="90"/>
      <c r="H618" s="240"/>
      <c r="I618" s="256"/>
      <c r="J618" s="242"/>
      <c r="K618" s="242"/>
      <c r="L618" s="243"/>
      <c r="M618" s="250"/>
      <c r="N618" s="251"/>
      <c r="O618" s="252"/>
      <c r="P618" s="253"/>
      <c r="Q618" s="254"/>
      <c r="R618" s="255"/>
      <c r="S618" s="92" t="str">
        <f>IFERROR(('VZOR VYPLNĚNÍ'!$O618+'VZOR VYPLNĚNÍ'!$R618)/'VZOR VYPLNĚNÍ'!$I618,"")</f>
        <v/>
      </c>
      <c r="T618" s="93" t="str">
        <f>IF(J618+L618=0,"",ROUND((M618+'VZOR VYPLNĚNÍ'!$P618)/(L618+J618)/12,0))</f>
        <v/>
      </c>
      <c r="U618" s="94" t="str">
        <f>IF(K618=0,"",ROUND(('VZOR VYPLNĚNÍ'!$N618+'VZOR VYPLNĚNÍ'!$Q618)/'VZOR VYPLNĚNÍ'!$K618,0))</f>
        <v/>
      </c>
      <c r="V618" s="85"/>
    </row>
    <row r="619" spans="1:22" s="114" customFormat="1" ht="27.75" customHeight="1">
      <c r="A619" s="236"/>
      <c r="B619" s="237"/>
      <c r="C619" s="238"/>
      <c r="D619" s="70" t="str">
        <f>IFERROR(VLOOKUP(C619,NM06!$A$2:$B$176,2,0),"")</f>
        <v/>
      </c>
      <c r="E619" s="239"/>
      <c r="F619" s="70" t="str">
        <f>IFERROR(VLOOKUP('VZOR VYPLNĚNÍ'!$E619,'Číselník nástrojů'!$A$2:$D$569,4,0),"")</f>
        <v/>
      </c>
      <c r="G619" s="90"/>
      <c r="H619" s="240"/>
      <c r="I619" s="256"/>
      <c r="J619" s="242"/>
      <c r="K619" s="242"/>
      <c r="L619" s="243"/>
      <c r="M619" s="250"/>
      <c r="N619" s="251"/>
      <c r="O619" s="252"/>
      <c r="P619" s="253"/>
      <c r="Q619" s="254"/>
      <c r="R619" s="255"/>
      <c r="S619" s="92" t="str">
        <f>IFERROR(('VZOR VYPLNĚNÍ'!$O619+'VZOR VYPLNĚNÍ'!$R619)/'VZOR VYPLNĚNÍ'!$I619,"")</f>
        <v/>
      </c>
      <c r="T619" s="93" t="str">
        <f>IF(J619+L619=0,"",ROUND((M619+'VZOR VYPLNĚNÍ'!$P619)/(L619+J619)/12,0))</f>
        <v/>
      </c>
      <c r="U619" s="94" t="str">
        <f>IF(K619=0,"",ROUND(('VZOR VYPLNĚNÍ'!$N619+'VZOR VYPLNĚNÍ'!$Q619)/'VZOR VYPLNĚNÍ'!$K619,0))</f>
        <v/>
      </c>
      <c r="V619" s="85"/>
    </row>
    <row r="620" spans="1:22" s="114" customFormat="1" ht="27.75" customHeight="1">
      <c r="A620" s="236"/>
      <c r="B620" s="237"/>
      <c r="C620" s="238"/>
      <c r="D620" s="70" t="str">
        <f>IFERROR(VLOOKUP(C620,NM06!$A$2:$B$176,2,0),"")</f>
        <v/>
      </c>
      <c r="E620" s="239"/>
      <c r="F620" s="70" t="str">
        <f>IFERROR(VLOOKUP('VZOR VYPLNĚNÍ'!$E620,'Číselník nástrojů'!$A$2:$D$569,4,0),"")</f>
        <v/>
      </c>
      <c r="G620" s="90"/>
      <c r="H620" s="240"/>
      <c r="I620" s="256"/>
      <c r="J620" s="242"/>
      <c r="K620" s="242"/>
      <c r="L620" s="243"/>
      <c r="M620" s="250"/>
      <c r="N620" s="251"/>
      <c r="O620" s="252"/>
      <c r="P620" s="253"/>
      <c r="Q620" s="254"/>
      <c r="R620" s="255"/>
      <c r="S620" s="92" t="str">
        <f>IFERROR(('VZOR VYPLNĚNÍ'!$O620+'VZOR VYPLNĚNÍ'!$R620)/'VZOR VYPLNĚNÍ'!$I620,"")</f>
        <v/>
      </c>
      <c r="T620" s="93" t="str">
        <f>IF(J620+L620=0,"",ROUND((M620+'VZOR VYPLNĚNÍ'!$P620)/(L620+J620)/12,0))</f>
        <v/>
      </c>
      <c r="U620" s="94" t="str">
        <f>IF(K620=0,"",ROUND(('VZOR VYPLNĚNÍ'!$N620+'VZOR VYPLNĚNÍ'!$Q620)/'VZOR VYPLNĚNÍ'!$K620,0))</f>
        <v/>
      </c>
      <c r="V620" s="85"/>
    </row>
    <row r="621" spans="1:22" s="114" customFormat="1" ht="27.75" customHeight="1">
      <c r="A621" s="236"/>
      <c r="B621" s="237"/>
      <c r="C621" s="238"/>
      <c r="D621" s="70" t="str">
        <f>IFERROR(VLOOKUP(C621,NM06!$A$2:$B$176,2,0),"")</f>
        <v/>
      </c>
      <c r="E621" s="239"/>
      <c r="F621" s="70" t="str">
        <f>IFERROR(VLOOKUP('VZOR VYPLNĚNÍ'!$E621,'Číselník nástrojů'!$A$2:$D$569,4,0),"")</f>
        <v/>
      </c>
      <c r="G621" s="90"/>
      <c r="H621" s="240"/>
      <c r="I621" s="256"/>
      <c r="J621" s="242"/>
      <c r="K621" s="242"/>
      <c r="L621" s="243"/>
      <c r="M621" s="250"/>
      <c r="N621" s="251"/>
      <c r="O621" s="252"/>
      <c r="P621" s="253"/>
      <c r="Q621" s="254"/>
      <c r="R621" s="255"/>
      <c r="S621" s="92" t="str">
        <f>IFERROR(('VZOR VYPLNĚNÍ'!$O621+'VZOR VYPLNĚNÍ'!$R621)/'VZOR VYPLNĚNÍ'!$I621,"")</f>
        <v/>
      </c>
      <c r="T621" s="93" t="str">
        <f>IF(J621+L621=0,"",ROUND((M621+'VZOR VYPLNĚNÍ'!$P621)/(L621+J621)/12,0))</f>
        <v/>
      </c>
      <c r="U621" s="94" t="str">
        <f>IF(K621=0,"",ROUND(('VZOR VYPLNĚNÍ'!$N621+'VZOR VYPLNĚNÍ'!$Q621)/'VZOR VYPLNĚNÍ'!$K621,0))</f>
        <v/>
      </c>
      <c r="V621" s="85"/>
    </row>
    <row r="622" spans="1:22" s="114" customFormat="1" ht="27.75" customHeight="1">
      <c r="A622" s="236"/>
      <c r="B622" s="237"/>
      <c r="C622" s="238"/>
      <c r="D622" s="70" t="str">
        <f>IFERROR(VLOOKUP(C622,NM06!$A$2:$B$176,2,0),"")</f>
        <v/>
      </c>
      <c r="E622" s="239"/>
      <c r="F622" s="70" t="str">
        <f>IFERROR(VLOOKUP('VZOR VYPLNĚNÍ'!$E622,'Číselník nástrojů'!$A$2:$D$569,4,0),"")</f>
        <v/>
      </c>
      <c r="G622" s="90"/>
      <c r="H622" s="240"/>
      <c r="I622" s="256"/>
      <c r="J622" s="242"/>
      <c r="K622" s="242"/>
      <c r="L622" s="243"/>
      <c r="M622" s="250"/>
      <c r="N622" s="251"/>
      <c r="O622" s="252"/>
      <c r="P622" s="253"/>
      <c r="Q622" s="254"/>
      <c r="R622" s="255"/>
      <c r="S622" s="92" t="str">
        <f>IFERROR(('VZOR VYPLNĚNÍ'!$O622+'VZOR VYPLNĚNÍ'!$R622)/'VZOR VYPLNĚNÍ'!$I622,"")</f>
        <v/>
      </c>
      <c r="T622" s="93" t="str">
        <f>IF(J622+L622=0,"",ROUND((M622+'VZOR VYPLNĚNÍ'!$P622)/(L622+J622)/12,0))</f>
        <v/>
      </c>
      <c r="U622" s="94" t="str">
        <f>IF(K622=0,"",ROUND(('VZOR VYPLNĚNÍ'!$N622+'VZOR VYPLNĚNÍ'!$Q622)/'VZOR VYPLNĚNÍ'!$K622,0))</f>
        <v/>
      </c>
      <c r="V622" s="85"/>
    </row>
    <row r="623" spans="1:22" s="114" customFormat="1" ht="27.75" customHeight="1">
      <c r="A623" s="236"/>
      <c r="B623" s="237"/>
      <c r="C623" s="238"/>
      <c r="D623" s="70" t="str">
        <f>IFERROR(VLOOKUP(C623,NM06!$A$2:$B$176,2,0),"")</f>
        <v/>
      </c>
      <c r="E623" s="239"/>
      <c r="F623" s="70" t="str">
        <f>IFERROR(VLOOKUP('VZOR VYPLNĚNÍ'!$E623,'Číselník nástrojů'!$A$2:$D$569,4,0),"")</f>
        <v/>
      </c>
      <c r="G623" s="90"/>
      <c r="H623" s="240"/>
      <c r="I623" s="256"/>
      <c r="J623" s="242"/>
      <c r="K623" s="242"/>
      <c r="L623" s="243"/>
      <c r="M623" s="250"/>
      <c r="N623" s="251"/>
      <c r="O623" s="252"/>
      <c r="P623" s="253"/>
      <c r="Q623" s="254"/>
      <c r="R623" s="255"/>
      <c r="S623" s="92" t="str">
        <f>IFERROR(('VZOR VYPLNĚNÍ'!$O623+'VZOR VYPLNĚNÍ'!$R623)/'VZOR VYPLNĚNÍ'!$I623,"")</f>
        <v/>
      </c>
      <c r="T623" s="93" t="str">
        <f>IF(J623+L623=0,"",ROUND((M623+'VZOR VYPLNĚNÍ'!$P623)/(L623+J623)/12,0))</f>
        <v/>
      </c>
      <c r="U623" s="94" t="str">
        <f>IF(K623=0,"",ROUND(('VZOR VYPLNĚNÍ'!$N623+'VZOR VYPLNĚNÍ'!$Q623)/'VZOR VYPLNĚNÍ'!$K623,0))</f>
        <v/>
      </c>
      <c r="V623" s="85"/>
    </row>
    <row r="624" spans="1:22" s="114" customFormat="1" ht="27.75" customHeight="1">
      <c r="A624" s="236"/>
      <c r="B624" s="237"/>
      <c r="C624" s="238"/>
      <c r="D624" s="70" t="str">
        <f>IFERROR(VLOOKUP(C624,NM06!$A$2:$B$176,2,0),"")</f>
        <v/>
      </c>
      <c r="E624" s="239"/>
      <c r="F624" s="70" t="str">
        <f>IFERROR(VLOOKUP('VZOR VYPLNĚNÍ'!$E624,'Číselník nástrojů'!$A$2:$D$569,4,0),"")</f>
        <v/>
      </c>
      <c r="G624" s="90"/>
      <c r="H624" s="240"/>
      <c r="I624" s="256"/>
      <c r="J624" s="242"/>
      <c r="K624" s="242"/>
      <c r="L624" s="243"/>
      <c r="M624" s="250"/>
      <c r="N624" s="251"/>
      <c r="O624" s="252"/>
      <c r="P624" s="253"/>
      <c r="Q624" s="254"/>
      <c r="R624" s="255"/>
      <c r="S624" s="92" t="str">
        <f>IFERROR(('VZOR VYPLNĚNÍ'!$O624+'VZOR VYPLNĚNÍ'!$R624)/'VZOR VYPLNĚNÍ'!$I624,"")</f>
        <v/>
      </c>
      <c r="T624" s="93" t="str">
        <f>IF(J624+L624=0,"",ROUND((M624+'VZOR VYPLNĚNÍ'!$P624)/(L624+J624)/12,0))</f>
        <v/>
      </c>
      <c r="U624" s="94" t="str">
        <f>IF(K624=0,"",ROUND(('VZOR VYPLNĚNÍ'!$N624+'VZOR VYPLNĚNÍ'!$Q624)/'VZOR VYPLNĚNÍ'!$K624,0))</f>
        <v/>
      </c>
      <c r="V624" s="85"/>
    </row>
    <row r="625" spans="1:22" s="114" customFormat="1" ht="27.75" customHeight="1">
      <c r="A625" s="236"/>
      <c r="B625" s="237"/>
      <c r="C625" s="238"/>
      <c r="D625" s="70" t="str">
        <f>IFERROR(VLOOKUP(C625,NM06!$A$2:$B$176,2,0),"")</f>
        <v/>
      </c>
      <c r="E625" s="239"/>
      <c r="F625" s="70" t="str">
        <f>IFERROR(VLOOKUP('VZOR VYPLNĚNÍ'!$E625,'Číselník nástrojů'!$A$2:$D$569,4,0),"")</f>
        <v/>
      </c>
      <c r="G625" s="90"/>
      <c r="H625" s="240"/>
      <c r="I625" s="256"/>
      <c r="J625" s="242"/>
      <c r="K625" s="242"/>
      <c r="L625" s="243"/>
      <c r="M625" s="250"/>
      <c r="N625" s="251"/>
      <c r="O625" s="252"/>
      <c r="P625" s="253"/>
      <c r="Q625" s="254"/>
      <c r="R625" s="255"/>
      <c r="S625" s="92" t="str">
        <f>IFERROR(('VZOR VYPLNĚNÍ'!$O625+'VZOR VYPLNĚNÍ'!$R625)/'VZOR VYPLNĚNÍ'!$I625,"")</f>
        <v/>
      </c>
      <c r="T625" s="93" t="str">
        <f>IF(J625+L625=0,"",ROUND((M625+'VZOR VYPLNĚNÍ'!$P625)/(L625+J625)/12,0))</f>
        <v/>
      </c>
      <c r="U625" s="94" t="str">
        <f>IF(K625=0,"",ROUND(('VZOR VYPLNĚNÍ'!$N625+'VZOR VYPLNĚNÍ'!$Q625)/'VZOR VYPLNĚNÍ'!$K625,0))</f>
        <v/>
      </c>
      <c r="V625" s="85"/>
    </row>
    <row r="626" spans="1:22" s="114" customFormat="1" ht="27.75" customHeight="1">
      <c r="A626" s="236"/>
      <c r="B626" s="237"/>
      <c r="C626" s="238"/>
      <c r="D626" s="70" t="str">
        <f>IFERROR(VLOOKUP(C626,NM06!$A$2:$B$176,2,0),"")</f>
        <v/>
      </c>
      <c r="E626" s="239"/>
      <c r="F626" s="70" t="str">
        <f>IFERROR(VLOOKUP('VZOR VYPLNĚNÍ'!$E626,'Číselník nástrojů'!$A$2:$D$569,4,0),"")</f>
        <v/>
      </c>
      <c r="G626" s="90"/>
      <c r="H626" s="240"/>
      <c r="I626" s="256"/>
      <c r="J626" s="242"/>
      <c r="K626" s="242"/>
      <c r="L626" s="243"/>
      <c r="M626" s="250"/>
      <c r="N626" s="251"/>
      <c r="O626" s="252"/>
      <c r="P626" s="253"/>
      <c r="Q626" s="254"/>
      <c r="R626" s="255"/>
      <c r="S626" s="92" t="str">
        <f>IFERROR(('VZOR VYPLNĚNÍ'!$O626+'VZOR VYPLNĚNÍ'!$R626)/'VZOR VYPLNĚNÍ'!$I626,"")</f>
        <v/>
      </c>
      <c r="T626" s="93" t="str">
        <f>IF(J626+L626=0,"",ROUND((M626+'VZOR VYPLNĚNÍ'!$P626)/(L626+J626)/12,0))</f>
        <v/>
      </c>
      <c r="U626" s="94" t="str">
        <f>IF(K626=0,"",ROUND(('VZOR VYPLNĚNÍ'!$N626+'VZOR VYPLNĚNÍ'!$Q626)/'VZOR VYPLNĚNÍ'!$K626,0))</f>
        <v/>
      </c>
      <c r="V626" s="85"/>
    </row>
    <row r="627" spans="1:22" s="114" customFormat="1" ht="27.75" customHeight="1">
      <c r="A627" s="236"/>
      <c r="B627" s="237"/>
      <c r="C627" s="238"/>
      <c r="D627" s="70" t="str">
        <f>IFERROR(VLOOKUP(C627,NM06!$A$2:$B$176,2,0),"")</f>
        <v/>
      </c>
      <c r="E627" s="239"/>
      <c r="F627" s="70" t="str">
        <f>IFERROR(VLOOKUP('VZOR VYPLNĚNÍ'!$E627,'Číselník nástrojů'!$A$2:$D$569,4,0),"")</f>
        <v/>
      </c>
      <c r="G627" s="90"/>
      <c r="H627" s="240"/>
      <c r="I627" s="256"/>
      <c r="J627" s="242"/>
      <c r="K627" s="242"/>
      <c r="L627" s="243"/>
      <c r="M627" s="250"/>
      <c r="N627" s="251"/>
      <c r="O627" s="252"/>
      <c r="P627" s="253"/>
      <c r="Q627" s="254"/>
      <c r="R627" s="255"/>
      <c r="S627" s="92" t="str">
        <f>IFERROR(('VZOR VYPLNĚNÍ'!$O627+'VZOR VYPLNĚNÍ'!$R627)/'VZOR VYPLNĚNÍ'!$I627,"")</f>
        <v/>
      </c>
      <c r="T627" s="93" t="str">
        <f>IF(J627+L627=0,"",ROUND((M627+'VZOR VYPLNĚNÍ'!$P627)/(L627+J627)/12,0))</f>
        <v/>
      </c>
      <c r="U627" s="94" t="str">
        <f>IF(K627=0,"",ROUND(('VZOR VYPLNĚNÍ'!$N627+'VZOR VYPLNĚNÍ'!$Q627)/'VZOR VYPLNĚNÍ'!$K627,0))</f>
        <v/>
      </c>
      <c r="V627" s="85"/>
    </row>
    <row r="628" spans="1:22" s="114" customFormat="1" ht="27.75" customHeight="1">
      <c r="A628" s="236"/>
      <c r="B628" s="237"/>
      <c r="C628" s="238"/>
      <c r="D628" s="70" t="str">
        <f>IFERROR(VLOOKUP(C628,NM06!$A$2:$B$176,2,0),"")</f>
        <v/>
      </c>
      <c r="E628" s="239"/>
      <c r="F628" s="70" t="str">
        <f>IFERROR(VLOOKUP('VZOR VYPLNĚNÍ'!$E628,'Číselník nástrojů'!$A$2:$D$569,4,0),"")</f>
        <v/>
      </c>
      <c r="G628" s="90"/>
      <c r="H628" s="240"/>
      <c r="I628" s="256"/>
      <c r="J628" s="242"/>
      <c r="K628" s="242"/>
      <c r="L628" s="243"/>
      <c r="M628" s="250"/>
      <c r="N628" s="251"/>
      <c r="O628" s="252"/>
      <c r="P628" s="253"/>
      <c r="Q628" s="254"/>
      <c r="R628" s="255"/>
      <c r="S628" s="92" t="str">
        <f>IFERROR(('VZOR VYPLNĚNÍ'!$O628+'VZOR VYPLNĚNÍ'!$R628)/'VZOR VYPLNĚNÍ'!$I628,"")</f>
        <v/>
      </c>
      <c r="T628" s="93" t="str">
        <f>IF(J628+L628=0,"",ROUND((M628+'VZOR VYPLNĚNÍ'!$P628)/(L628+J628)/12,0))</f>
        <v/>
      </c>
      <c r="U628" s="94" t="str">
        <f>IF(K628=0,"",ROUND(('VZOR VYPLNĚNÍ'!$N628+'VZOR VYPLNĚNÍ'!$Q628)/'VZOR VYPLNĚNÍ'!$K628,0))</f>
        <v/>
      </c>
      <c r="V628" s="85"/>
    </row>
    <row r="629" spans="1:22" s="114" customFormat="1" ht="27.75" customHeight="1">
      <c r="A629" s="236"/>
      <c r="B629" s="237"/>
      <c r="C629" s="238"/>
      <c r="D629" s="70" t="str">
        <f>IFERROR(VLOOKUP(C629,NM06!$A$2:$B$176,2,0),"")</f>
        <v/>
      </c>
      <c r="E629" s="239"/>
      <c r="F629" s="70" t="str">
        <f>IFERROR(VLOOKUP('VZOR VYPLNĚNÍ'!$E629,'Číselník nástrojů'!$A$2:$D$569,4,0),"")</f>
        <v/>
      </c>
      <c r="G629" s="90"/>
      <c r="H629" s="240"/>
      <c r="I629" s="256"/>
      <c r="J629" s="242"/>
      <c r="K629" s="242"/>
      <c r="L629" s="243"/>
      <c r="M629" s="250"/>
      <c r="N629" s="251"/>
      <c r="O629" s="252"/>
      <c r="P629" s="253"/>
      <c r="Q629" s="254"/>
      <c r="R629" s="255"/>
      <c r="S629" s="92" t="str">
        <f>IFERROR(('VZOR VYPLNĚNÍ'!$O629+'VZOR VYPLNĚNÍ'!$R629)/'VZOR VYPLNĚNÍ'!$I629,"")</f>
        <v/>
      </c>
      <c r="T629" s="93" t="str">
        <f>IF(J629+L629=0,"",ROUND((M629+'VZOR VYPLNĚNÍ'!$P629)/(L629+J629)/12,0))</f>
        <v/>
      </c>
      <c r="U629" s="94" t="str">
        <f>IF(K629=0,"",ROUND(('VZOR VYPLNĚNÍ'!$N629+'VZOR VYPLNĚNÍ'!$Q629)/'VZOR VYPLNĚNÍ'!$K629,0))</f>
        <v/>
      </c>
      <c r="V629" s="85"/>
    </row>
    <row r="630" spans="1:22" s="114" customFormat="1" ht="27.75" customHeight="1">
      <c r="A630" s="236"/>
      <c r="B630" s="237"/>
      <c r="C630" s="238"/>
      <c r="D630" s="70" t="str">
        <f>IFERROR(VLOOKUP(C630,NM06!$A$2:$B$176,2,0),"")</f>
        <v/>
      </c>
      <c r="E630" s="239"/>
      <c r="F630" s="70" t="str">
        <f>IFERROR(VLOOKUP('VZOR VYPLNĚNÍ'!$E630,'Číselník nástrojů'!$A$2:$D$569,4,0),"")</f>
        <v/>
      </c>
      <c r="G630" s="90"/>
      <c r="H630" s="240"/>
      <c r="I630" s="256"/>
      <c r="J630" s="242"/>
      <c r="K630" s="242"/>
      <c r="L630" s="243"/>
      <c r="M630" s="250"/>
      <c r="N630" s="251"/>
      <c r="O630" s="252"/>
      <c r="P630" s="253"/>
      <c r="Q630" s="254"/>
      <c r="R630" s="255"/>
      <c r="S630" s="92" t="str">
        <f>IFERROR(('VZOR VYPLNĚNÍ'!$O630+'VZOR VYPLNĚNÍ'!$R630)/'VZOR VYPLNĚNÍ'!$I630,"")</f>
        <v/>
      </c>
      <c r="T630" s="93" t="str">
        <f>IF(J630+L630=0,"",ROUND((M630+'VZOR VYPLNĚNÍ'!$P630)/(L630+J630)/12,0))</f>
        <v/>
      </c>
      <c r="U630" s="94" t="str">
        <f>IF(K630=0,"",ROUND(('VZOR VYPLNĚNÍ'!$N630+'VZOR VYPLNĚNÍ'!$Q630)/'VZOR VYPLNĚNÍ'!$K630,0))</f>
        <v/>
      </c>
      <c r="V630" s="85"/>
    </row>
    <row r="631" spans="1:22" s="114" customFormat="1" ht="27.75" customHeight="1">
      <c r="A631" s="236"/>
      <c r="B631" s="237"/>
      <c r="C631" s="238"/>
      <c r="D631" s="70" t="str">
        <f>IFERROR(VLOOKUP(C631,NM06!$A$2:$B$176,2,0),"")</f>
        <v/>
      </c>
      <c r="E631" s="239"/>
      <c r="F631" s="70" t="str">
        <f>IFERROR(VLOOKUP('VZOR VYPLNĚNÍ'!$E631,'Číselník nástrojů'!$A$2:$D$569,4,0),"")</f>
        <v/>
      </c>
      <c r="G631" s="90"/>
      <c r="H631" s="240"/>
      <c r="I631" s="256"/>
      <c r="J631" s="242"/>
      <c r="K631" s="242"/>
      <c r="L631" s="243"/>
      <c r="M631" s="250"/>
      <c r="N631" s="251"/>
      <c r="O631" s="252"/>
      <c r="P631" s="253"/>
      <c r="Q631" s="254"/>
      <c r="R631" s="255"/>
      <c r="S631" s="92" t="str">
        <f>IFERROR(('VZOR VYPLNĚNÍ'!$O631+'VZOR VYPLNĚNÍ'!$R631)/'VZOR VYPLNĚNÍ'!$I631,"")</f>
        <v/>
      </c>
      <c r="T631" s="93" t="str">
        <f>IF(J631+L631=0,"",ROUND((M631+'VZOR VYPLNĚNÍ'!$P631)/(L631+J631)/12,0))</f>
        <v/>
      </c>
      <c r="U631" s="94" t="str">
        <f>IF(K631=0,"",ROUND(('VZOR VYPLNĚNÍ'!$N631+'VZOR VYPLNĚNÍ'!$Q631)/'VZOR VYPLNĚNÍ'!$K631,0))</f>
        <v/>
      </c>
      <c r="V631" s="85"/>
    </row>
    <row r="632" spans="1:22" s="114" customFormat="1" ht="27.75" customHeight="1">
      <c r="A632" s="236"/>
      <c r="B632" s="237"/>
      <c r="C632" s="238"/>
      <c r="D632" s="70" t="str">
        <f>IFERROR(VLOOKUP(C632,NM06!$A$2:$B$176,2,0),"")</f>
        <v/>
      </c>
      <c r="E632" s="239"/>
      <c r="F632" s="70" t="str">
        <f>IFERROR(VLOOKUP('VZOR VYPLNĚNÍ'!$E632,'Číselník nástrojů'!$A$2:$D$569,4,0),"")</f>
        <v/>
      </c>
      <c r="G632" s="90"/>
      <c r="H632" s="240"/>
      <c r="I632" s="256"/>
      <c r="J632" s="242"/>
      <c r="K632" s="242"/>
      <c r="L632" s="243"/>
      <c r="M632" s="250"/>
      <c r="N632" s="251"/>
      <c r="O632" s="252"/>
      <c r="P632" s="253"/>
      <c r="Q632" s="254"/>
      <c r="R632" s="255"/>
      <c r="S632" s="92" t="str">
        <f>IFERROR(('VZOR VYPLNĚNÍ'!$O632+'VZOR VYPLNĚNÍ'!$R632)/'VZOR VYPLNĚNÍ'!$I632,"")</f>
        <v/>
      </c>
      <c r="T632" s="93" t="str">
        <f>IF(J632+L632=0,"",ROUND((M632+'VZOR VYPLNĚNÍ'!$P632)/(L632+J632)/12,0))</f>
        <v/>
      </c>
      <c r="U632" s="94" t="str">
        <f>IF(K632=0,"",ROUND(('VZOR VYPLNĚNÍ'!$N632+'VZOR VYPLNĚNÍ'!$Q632)/'VZOR VYPLNĚNÍ'!$K632,0))</f>
        <v/>
      </c>
      <c r="V632" s="85"/>
    </row>
    <row r="633" spans="1:22" s="114" customFormat="1" ht="27.75" customHeight="1">
      <c r="A633" s="236"/>
      <c r="B633" s="237"/>
      <c r="C633" s="238"/>
      <c r="D633" s="70" t="str">
        <f>IFERROR(VLOOKUP(C633,NM06!$A$2:$B$176,2,0),"")</f>
        <v/>
      </c>
      <c r="E633" s="239"/>
      <c r="F633" s="70" t="str">
        <f>IFERROR(VLOOKUP('VZOR VYPLNĚNÍ'!$E633,'Číselník nástrojů'!$A$2:$D$569,4,0),"")</f>
        <v/>
      </c>
      <c r="G633" s="90"/>
      <c r="H633" s="240"/>
      <c r="I633" s="256"/>
      <c r="J633" s="242"/>
      <c r="K633" s="242"/>
      <c r="L633" s="243"/>
      <c r="M633" s="250"/>
      <c r="N633" s="251"/>
      <c r="O633" s="252"/>
      <c r="P633" s="253"/>
      <c r="Q633" s="254"/>
      <c r="R633" s="255"/>
      <c r="S633" s="92" t="str">
        <f>IFERROR(('VZOR VYPLNĚNÍ'!$O633+'VZOR VYPLNĚNÍ'!$R633)/'VZOR VYPLNĚNÍ'!$I633,"")</f>
        <v/>
      </c>
      <c r="T633" s="93" t="str">
        <f>IF(J633+L633=0,"",ROUND((M633+'VZOR VYPLNĚNÍ'!$P633)/(L633+J633)/12,0))</f>
        <v/>
      </c>
      <c r="U633" s="94" t="str">
        <f>IF(K633=0,"",ROUND(('VZOR VYPLNĚNÍ'!$N633+'VZOR VYPLNĚNÍ'!$Q633)/'VZOR VYPLNĚNÍ'!$K633,0))</f>
        <v/>
      </c>
      <c r="V633" s="85"/>
    </row>
    <row r="634" spans="1:22" s="114" customFormat="1" ht="27.75" customHeight="1">
      <c r="A634" s="236"/>
      <c r="B634" s="237"/>
      <c r="C634" s="238"/>
      <c r="D634" s="70" t="str">
        <f>IFERROR(VLOOKUP(C634,NM06!$A$2:$B$176,2,0),"")</f>
        <v/>
      </c>
      <c r="E634" s="239"/>
      <c r="F634" s="70" t="str">
        <f>IFERROR(VLOOKUP('VZOR VYPLNĚNÍ'!$E634,'Číselník nástrojů'!$A$2:$D$569,4,0),"")</f>
        <v/>
      </c>
      <c r="G634" s="90"/>
      <c r="H634" s="240"/>
      <c r="I634" s="256"/>
      <c r="J634" s="242"/>
      <c r="K634" s="242"/>
      <c r="L634" s="243"/>
      <c r="M634" s="250"/>
      <c r="N634" s="251"/>
      <c r="O634" s="252"/>
      <c r="P634" s="253"/>
      <c r="Q634" s="254"/>
      <c r="R634" s="255"/>
      <c r="S634" s="92" t="str">
        <f>IFERROR(('VZOR VYPLNĚNÍ'!$O634+'VZOR VYPLNĚNÍ'!$R634)/'VZOR VYPLNĚNÍ'!$I634,"")</f>
        <v/>
      </c>
      <c r="T634" s="93" t="str">
        <f>IF(J634+L634=0,"",ROUND((M634+'VZOR VYPLNĚNÍ'!$P634)/(L634+J634)/12,0))</f>
        <v/>
      </c>
      <c r="U634" s="94" t="str">
        <f>IF(K634=0,"",ROUND(('VZOR VYPLNĚNÍ'!$N634+'VZOR VYPLNĚNÍ'!$Q634)/'VZOR VYPLNĚNÍ'!$K634,0))</f>
        <v/>
      </c>
      <c r="V634" s="85"/>
    </row>
    <row r="635" spans="1:22" s="114" customFormat="1" ht="27.75" customHeight="1">
      <c r="A635" s="236"/>
      <c r="B635" s="237"/>
      <c r="C635" s="238"/>
      <c r="D635" s="70" t="str">
        <f>IFERROR(VLOOKUP(C635,NM06!$A$2:$B$176,2,0),"")</f>
        <v/>
      </c>
      <c r="E635" s="239"/>
      <c r="F635" s="70" t="str">
        <f>IFERROR(VLOOKUP('VZOR VYPLNĚNÍ'!$E635,'Číselník nástrojů'!$A$2:$D$569,4,0),"")</f>
        <v/>
      </c>
      <c r="G635" s="90"/>
      <c r="H635" s="240"/>
      <c r="I635" s="256"/>
      <c r="J635" s="242"/>
      <c r="K635" s="242"/>
      <c r="L635" s="243"/>
      <c r="M635" s="250"/>
      <c r="N635" s="251"/>
      <c r="O635" s="252"/>
      <c r="P635" s="253"/>
      <c r="Q635" s="254"/>
      <c r="R635" s="255"/>
      <c r="S635" s="92" t="str">
        <f>IFERROR(('VZOR VYPLNĚNÍ'!$O635+'VZOR VYPLNĚNÍ'!$R635)/'VZOR VYPLNĚNÍ'!$I635,"")</f>
        <v/>
      </c>
      <c r="T635" s="93" t="str">
        <f>IF(J635+L635=0,"",ROUND((M635+'VZOR VYPLNĚNÍ'!$P635)/(L635+J635)/12,0))</f>
        <v/>
      </c>
      <c r="U635" s="94" t="str">
        <f>IF(K635=0,"",ROUND(('VZOR VYPLNĚNÍ'!$N635+'VZOR VYPLNĚNÍ'!$Q635)/'VZOR VYPLNĚNÍ'!$K635,0))</f>
        <v/>
      </c>
      <c r="V635" s="85"/>
    </row>
    <row r="636" spans="1:22" s="114" customFormat="1" ht="27.75" customHeight="1">
      <c r="A636" s="236"/>
      <c r="B636" s="237"/>
      <c r="C636" s="238"/>
      <c r="D636" s="70" t="str">
        <f>IFERROR(VLOOKUP(C636,NM06!$A$2:$B$176,2,0),"")</f>
        <v/>
      </c>
      <c r="E636" s="239"/>
      <c r="F636" s="70" t="str">
        <f>IFERROR(VLOOKUP('VZOR VYPLNĚNÍ'!$E636,'Číselník nástrojů'!$A$2:$D$569,4,0),"")</f>
        <v/>
      </c>
      <c r="G636" s="90"/>
      <c r="H636" s="240"/>
      <c r="I636" s="256"/>
      <c r="J636" s="242"/>
      <c r="K636" s="242"/>
      <c r="L636" s="243"/>
      <c r="M636" s="250"/>
      <c r="N636" s="251"/>
      <c r="O636" s="252"/>
      <c r="P636" s="253"/>
      <c r="Q636" s="254"/>
      <c r="R636" s="255"/>
      <c r="S636" s="92" t="str">
        <f>IFERROR(('VZOR VYPLNĚNÍ'!$O636+'VZOR VYPLNĚNÍ'!$R636)/'VZOR VYPLNĚNÍ'!$I636,"")</f>
        <v/>
      </c>
      <c r="T636" s="93" t="str">
        <f>IF(J636+L636=0,"",ROUND((M636+'VZOR VYPLNĚNÍ'!$P636)/(L636+J636)/12,0))</f>
        <v/>
      </c>
      <c r="U636" s="94" t="str">
        <f>IF(K636=0,"",ROUND(('VZOR VYPLNĚNÍ'!$N636+'VZOR VYPLNĚNÍ'!$Q636)/'VZOR VYPLNĚNÍ'!$K636,0))</f>
        <v/>
      </c>
      <c r="V636" s="85"/>
    </row>
    <row r="637" spans="1:22" s="114" customFormat="1" ht="27.75" customHeight="1">
      <c r="A637" s="236"/>
      <c r="B637" s="237"/>
      <c r="C637" s="238"/>
      <c r="D637" s="70" t="str">
        <f>IFERROR(VLOOKUP(C637,NM06!$A$2:$B$176,2,0),"")</f>
        <v/>
      </c>
      <c r="E637" s="239"/>
      <c r="F637" s="70" t="str">
        <f>IFERROR(VLOOKUP('VZOR VYPLNĚNÍ'!$E637,'Číselník nástrojů'!$A$2:$D$569,4,0),"")</f>
        <v/>
      </c>
      <c r="G637" s="90"/>
      <c r="H637" s="240"/>
      <c r="I637" s="256"/>
      <c r="J637" s="242"/>
      <c r="K637" s="242"/>
      <c r="L637" s="243"/>
      <c r="M637" s="250"/>
      <c r="N637" s="251"/>
      <c r="O637" s="252"/>
      <c r="P637" s="253"/>
      <c r="Q637" s="254"/>
      <c r="R637" s="255"/>
      <c r="S637" s="92" t="str">
        <f>IFERROR(('VZOR VYPLNĚNÍ'!$O637+'VZOR VYPLNĚNÍ'!$R637)/'VZOR VYPLNĚNÍ'!$I637,"")</f>
        <v/>
      </c>
      <c r="T637" s="93" t="str">
        <f>IF(J637+L637=0,"",ROUND((M637+'VZOR VYPLNĚNÍ'!$P637)/(L637+J637)/12,0))</f>
        <v/>
      </c>
      <c r="U637" s="94" t="str">
        <f>IF(K637=0,"",ROUND(('VZOR VYPLNĚNÍ'!$N637+'VZOR VYPLNĚNÍ'!$Q637)/'VZOR VYPLNĚNÍ'!$K637,0))</f>
        <v/>
      </c>
      <c r="V637" s="85"/>
    </row>
    <row r="638" spans="1:22" s="114" customFormat="1" ht="27.75" customHeight="1">
      <c r="A638" s="236"/>
      <c r="B638" s="237"/>
      <c r="C638" s="238"/>
      <c r="D638" s="70" t="str">
        <f>IFERROR(VLOOKUP(C638,NM06!$A$2:$B$176,2,0),"")</f>
        <v/>
      </c>
      <c r="E638" s="239"/>
      <c r="F638" s="70" t="str">
        <f>IFERROR(VLOOKUP('VZOR VYPLNĚNÍ'!$E638,'Číselník nástrojů'!$A$2:$D$569,4,0),"")</f>
        <v/>
      </c>
      <c r="G638" s="90"/>
      <c r="H638" s="240"/>
      <c r="I638" s="256"/>
      <c r="J638" s="242"/>
      <c r="K638" s="242"/>
      <c r="L638" s="243"/>
      <c r="M638" s="250"/>
      <c r="N638" s="251"/>
      <c r="O638" s="252"/>
      <c r="P638" s="253"/>
      <c r="Q638" s="254"/>
      <c r="R638" s="255"/>
      <c r="S638" s="92" t="str">
        <f>IFERROR(('VZOR VYPLNĚNÍ'!$O638+'VZOR VYPLNĚNÍ'!$R638)/'VZOR VYPLNĚNÍ'!$I638,"")</f>
        <v/>
      </c>
      <c r="T638" s="93" t="str">
        <f>IF(J638+L638=0,"",ROUND((M638+'VZOR VYPLNĚNÍ'!$P638)/(L638+J638)/12,0))</f>
        <v/>
      </c>
      <c r="U638" s="94" t="str">
        <f>IF(K638=0,"",ROUND(('VZOR VYPLNĚNÍ'!$N638+'VZOR VYPLNĚNÍ'!$Q638)/'VZOR VYPLNĚNÍ'!$K638,0))</f>
        <v/>
      </c>
      <c r="V638" s="85"/>
    </row>
    <row r="639" spans="1:22" s="114" customFormat="1" ht="27.75" customHeight="1">
      <c r="A639" s="236"/>
      <c r="B639" s="237"/>
      <c r="C639" s="238"/>
      <c r="D639" s="70" t="str">
        <f>IFERROR(VLOOKUP(C639,NM06!$A$2:$B$176,2,0),"")</f>
        <v/>
      </c>
      <c r="E639" s="239"/>
      <c r="F639" s="70" t="str">
        <f>IFERROR(VLOOKUP('VZOR VYPLNĚNÍ'!$E639,'Číselník nástrojů'!$A$2:$D$569,4,0),"")</f>
        <v/>
      </c>
      <c r="G639" s="90"/>
      <c r="H639" s="240"/>
      <c r="I639" s="256"/>
      <c r="J639" s="242"/>
      <c r="K639" s="242"/>
      <c r="L639" s="243"/>
      <c r="M639" s="250"/>
      <c r="N639" s="251"/>
      <c r="O639" s="252"/>
      <c r="P639" s="253"/>
      <c r="Q639" s="254"/>
      <c r="R639" s="255"/>
      <c r="S639" s="92" t="str">
        <f>IFERROR(('VZOR VYPLNĚNÍ'!$O639+'VZOR VYPLNĚNÍ'!$R639)/'VZOR VYPLNĚNÍ'!$I639,"")</f>
        <v/>
      </c>
      <c r="T639" s="93" t="str">
        <f>IF(J639+L639=0,"",ROUND((M639+'VZOR VYPLNĚNÍ'!$P639)/(L639+J639)/12,0))</f>
        <v/>
      </c>
      <c r="U639" s="94" t="str">
        <f>IF(K639=0,"",ROUND(('VZOR VYPLNĚNÍ'!$N639+'VZOR VYPLNĚNÍ'!$Q639)/'VZOR VYPLNĚNÍ'!$K639,0))</f>
        <v/>
      </c>
      <c r="V639" s="85"/>
    </row>
    <row r="640" spans="1:22" s="114" customFormat="1" ht="27.75" customHeight="1">
      <c r="A640" s="236"/>
      <c r="B640" s="237"/>
      <c r="C640" s="238"/>
      <c r="D640" s="70" t="str">
        <f>IFERROR(VLOOKUP(C640,NM06!$A$2:$B$176,2,0),"")</f>
        <v/>
      </c>
      <c r="E640" s="239"/>
      <c r="F640" s="70" t="str">
        <f>IFERROR(VLOOKUP('VZOR VYPLNĚNÍ'!$E640,'Číselník nástrojů'!$A$2:$D$569,4,0),"")</f>
        <v/>
      </c>
      <c r="G640" s="90"/>
      <c r="H640" s="240"/>
      <c r="I640" s="256"/>
      <c r="J640" s="242"/>
      <c r="K640" s="242"/>
      <c r="L640" s="243"/>
      <c r="M640" s="250"/>
      <c r="N640" s="251"/>
      <c r="O640" s="252"/>
      <c r="P640" s="253"/>
      <c r="Q640" s="254"/>
      <c r="R640" s="255"/>
      <c r="S640" s="92" t="str">
        <f>IFERROR(('VZOR VYPLNĚNÍ'!$O640+'VZOR VYPLNĚNÍ'!$R640)/'VZOR VYPLNĚNÍ'!$I640,"")</f>
        <v/>
      </c>
      <c r="T640" s="93" t="str">
        <f>IF(J640+L640=0,"",ROUND((M640+'VZOR VYPLNĚNÍ'!$P640)/(L640+J640)/12,0))</f>
        <v/>
      </c>
      <c r="U640" s="94" t="str">
        <f>IF(K640=0,"",ROUND(('VZOR VYPLNĚNÍ'!$N640+'VZOR VYPLNĚNÍ'!$Q640)/'VZOR VYPLNĚNÍ'!$K640,0))</f>
        <v/>
      </c>
      <c r="V640" s="85"/>
    </row>
    <row r="641" spans="1:22" s="114" customFormat="1" ht="27.75" customHeight="1">
      <c r="A641" s="236"/>
      <c r="B641" s="237"/>
      <c r="C641" s="238"/>
      <c r="D641" s="70" t="str">
        <f>IFERROR(VLOOKUP(C641,NM06!$A$2:$B$176,2,0),"")</f>
        <v/>
      </c>
      <c r="E641" s="239"/>
      <c r="F641" s="70" t="str">
        <f>IFERROR(VLOOKUP('VZOR VYPLNĚNÍ'!$E641,'Číselník nástrojů'!$A$2:$D$569,4,0),"")</f>
        <v/>
      </c>
      <c r="G641" s="90"/>
      <c r="H641" s="240"/>
      <c r="I641" s="256"/>
      <c r="J641" s="242"/>
      <c r="K641" s="242"/>
      <c r="L641" s="243"/>
      <c r="M641" s="250"/>
      <c r="N641" s="251"/>
      <c r="O641" s="252"/>
      <c r="P641" s="253"/>
      <c r="Q641" s="254"/>
      <c r="R641" s="255"/>
      <c r="S641" s="92" t="str">
        <f>IFERROR(('VZOR VYPLNĚNÍ'!$O641+'VZOR VYPLNĚNÍ'!$R641)/'VZOR VYPLNĚNÍ'!$I641,"")</f>
        <v/>
      </c>
      <c r="T641" s="93" t="str">
        <f>IF(J641+L641=0,"",ROUND((M641+'VZOR VYPLNĚNÍ'!$P641)/(L641+J641)/12,0))</f>
        <v/>
      </c>
      <c r="U641" s="94" t="str">
        <f>IF(K641=0,"",ROUND(('VZOR VYPLNĚNÍ'!$N641+'VZOR VYPLNĚNÍ'!$Q641)/'VZOR VYPLNĚNÍ'!$K641,0))</f>
        <v/>
      </c>
      <c r="V641" s="85"/>
    </row>
    <row r="642" spans="1:22" s="114" customFormat="1" ht="27.75" customHeight="1">
      <c r="A642" s="236"/>
      <c r="B642" s="237"/>
      <c r="C642" s="238"/>
      <c r="D642" s="70" t="str">
        <f>IFERROR(VLOOKUP(C642,NM06!$A$2:$B$176,2,0),"")</f>
        <v/>
      </c>
      <c r="E642" s="239"/>
      <c r="F642" s="70" t="str">
        <f>IFERROR(VLOOKUP('VZOR VYPLNĚNÍ'!$E642,'Číselník nástrojů'!$A$2:$D$569,4,0),"")</f>
        <v/>
      </c>
      <c r="G642" s="90"/>
      <c r="H642" s="240"/>
      <c r="I642" s="256"/>
      <c r="J642" s="242"/>
      <c r="K642" s="242"/>
      <c r="L642" s="243"/>
      <c r="M642" s="250"/>
      <c r="N642" s="251"/>
      <c r="O642" s="252"/>
      <c r="P642" s="253"/>
      <c r="Q642" s="254"/>
      <c r="R642" s="255"/>
      <c r="S642" s="92" t="str">
        <f>IFERROR(('VZOR VYPLNĚNÍ'!$O642+'VZOR VYPLNĚNÍ'!$R642)/'VZOR VYPLNĚNÍ'!$I642,"")</f>
        <v/>
      </c>
      <c r="T642" s="93" t="str">
        <f>IF(J642+L642=0,"",ROUND((M642+'VZOR VYPLNĚNÍ'!$P642)/(L642+J642)/12,0))</f>
        <v/>
      </c>
      <c r="U642" s="94" t="str">
        <f>IF(K642=0,"",ROUND(('VZOR VYPLNĚNÍ'!$N642+'VZOR VYPLNĚNÍ'!$Q642)/'VZOR VYPLNĚNÍ'!$K642,0))</f>
        <v/>
      </c>
      <c r="V642" s="85"/>
    </row>
    <row r="643" spans="1:22" s="114" customFormat="1" ht="27.75" customHeight="1">
      <c r="A643" s="236"/>
      <c r="B643" s="237"/>
      <c r="C643" s="238"/>
      <c r="D643" s="70" t="str">
        <f>IFERROR(VLOOKUP(C643,NM06!$A$2:$B$176,2,0),"")</f>
        <v/>
      </c>
      <c r="E643" s="239"/>
      <c r="F643" s="70" t="str">
        <f>IFERROR(VLOOKUP('VZOR VYPLNĚNÍ'!$E643,'Číselník nástrojů'!$A$2:$D$569,4,0),"")</f>
        <v/>
      </c>
      <c r="G643" s="90"/>
      <c r="H643" s="240"/>
      <c r="I643" s="256"/>
      <c r="J643" s="242"/>
      <c r="K643" s="242"/>
      <c r="L643" s="243"/>
      <c r="M643" s="250"/>
      <c r="N643" s="251"/>
      <c r="O643" s="252"/>
      <c r="P643" s="253"/>
      <c r="Q643" s="254"/>
      <c r="R643" s="255"/>
      <c r="S643" s="92" t="str">
        <f>IFERROR(('VZOR VYPLNĚNÍ'!$O643+'VZOR VYPLNĚNÍ'!$R643)/'VZOR VYPLNĚNÍ'!$I643,"")</f>
        <v/>
      </c>
      <c r="T643" s="93" t="str">
        <f>IF(J643+L643=0,"",ROUND((M643+'VZOR VYPLNĚNÍ'!$P643)/(L643+J643)/12,0))</f>
        <v/>
      </c>
      <c r="U643" s="94" t="str">
        <f>IF(K643=0,"",ROUND(('VZOR VYPLNĚNÍ'!$N643+'VZOR VYPLNĚNÍ'!$Q643)/'VZOR VYPLNĚNÍ'!$K643,0))</f>
        <v/>
      </c>
      <c r="V643" s="85"/>
    </row>
    <row r="644" spans="1:22" s="114" customFormat="1" ht="27.75" customHeight="1">
      <c r="A644" s="236"/>
      <c r="B644" s="237"/>
      <c r="C644" s="238"/>
      <c r="D644" s="70" t="str">
        <f>IFERROR(VLOOKUP(C644,NM06!$A$2:$B$176,2,0),"")</f>
        <v/>
      </c>
      <c r="E644" s="239"/>
      <c r="F644" s="70" t="str">
        <f>IFERROR(VLOOKUP('VZOR VYPLNĚNÍ'!$E644,'Číselník nástrojů'!$A$2:$D$569,4,0),"")</f>
        <v/>
      </c>
      <c r="G644" s="90"/>
      <c r="H644" s="240"/>
      <c r="I644" s="256"/>
      <c r="J644" s="242"/>
      <c r="K644" s="242"/>
      <c r="L644" s="243"/>
      <c r="M644" s="250"/>
      <c r="N644" s="251"/>
      <c r="O644" s="252"/>
      <c r="P644" s="253"/>
      <c r="Q644" s="254"/>
      <c r="R644" s="255"/>
      <c r="S644" s="92" t="str">
        <f>IFERROR(('VZOR VYPLNĚNÍ'!$O644+'VZOR VYPLNĚNÍ'!$R644)/'VZOR VYPLNĚNÍ'!$I644,"")</f>
        <v/>
      </c>
      <c r="T644" s="93" t="str">
        <f>IF(J644+L644=0,"",ROUND((M644+'VZOR VYPLNĚNÍ'!$P644)/(L644+J644)/12,0))</f>
        <v/>
      </c>
      <c r="U644" s="94" t="str">
        <f>IF(K644=0,"",ROUND(('VZOR VYPLNĚNÍ'!$N644+'VZOR VYPLNĚNÍ'!$Q644)/'VZOR VYPLNĚNÍ'!$K644,0))</f>
        <v/>
      </c>
      <c r="V644" s="85"/>
    </row>
    <row r="645" spans="1:22" s="114" customFormat="1" ht="27.75" customHeight="1">
      <c r="A645" s="236"/>
      <c r="B645" s="237"/>
      <c r="C645" s="238"/>
      <c r="D645" s="70" t="str">
        <f>IFERROR(VLOOKUP(C645,NM06!$A$2:$B$176,2,0),"")</f>
        <v/>
      </c>
      <c r="E645" s="239"/>
      <c r="F645" s="70" t="str">
        <f>IFERROR(VLOOKUP('VZOR VYPLNĚNÍ'!$E645,'Číselník nástrojů'!$A$2:$D$569,4,0),"")</f>
        <v/>
      </c>
      <c r="G645" s="90"/>
      <c r="H645" s="240"/>
      <c r="I645" s="256"/>
      <c r="J645" s="242"/>
      <c r="K645" s="242"/>
      <c r="L645" s="243"/>
      <c r="M645" s="250"/>
      <c r="N645" s="251"/>
      <c r="O645" s="252"/>
      <c r="P645" s="253"/>
      <c r="Q645" s="254"/>
      <c r="R645" s="255"/>
      <c r="S645" s="92" t="str">
        <f>IFERROR(('VZOR VYPLNĚNÍ'!$O645+'VZOR VYPLNĚNÍ'!$R645)/'VZOR VYPLNĚNÍ'!$I645,"")</f>
        <v/>
      </c>
      <c r="T645" s="93" t="str">
        <f>IF(J645+L645=0,"",ROUND((M645+'VZOR VYPLNĚNÍ'!$P645)/(L645+J645)/12,0))</f>
        <v/>
      </c>
      <c r="U645" s="94" t="str">
        <f>IF(K645=0,"",ROUND(('VZOR VYPLNĚNÍ'!$N645+'VZOR VYPLNĚNÍ'!$Q645)/'VZOR VYPLNĚNÍ'!$K645,0))</f>
        <v/>
      </c>
      <c r="V645" s="85"/>
    </row>
    <row r="646" spans="1:22" s="114" customFormat="1" ht="27.75" customHeight="1">
      <c r="A646" s="236"/>
      <c r="B646" s="237"/>
      <c r="C646" s="238"/>
      <c r="D646" s="70" t="str">
        <f>IFERROR(VLOOKUP(C646,NM06!$A$2:$B$176,2,0),"")</f>
        <v/>
      </c>
      <c r="E646" s="239"/>
      <c r="F646" s="70" t="str">
        <f>IFERROR(VLOOKUP('VZOR VYPLNĚNÍ'!$E646,'Číselník nástrojů'!$A$2:$D$569,4,0),"")</f>
        <v/>
      </c>
      <c r="G646" s="90"/>
      <c r="H646" s="240"/>
      <c r="I646" s="256"/>
      <c r="J646" s="242"/>
      <c r="K646" s="242"/>
      <c r="L646" s="243"/>
      <c r="M646" s="250"/>
      <c r="N646" s="251"/>
      <c r="O646" s="252"/>
      <c r="P646" s="253"/>
      <c r="Q646" s="254"/>
      <c r="R646" s="255"/>
      <c r="S646" s="92" t="str">
        <f>IFERROR(('VZOR VYPLNĚNÍ'!$O646+'VZOR VYPLNĚNÍ'!$R646)/'VZOR VYPLNĚNÍ'!$I646,"")</f>
        <v/>
      </c>
      <c r="T646" s="93" t="str">
        <f>IF(J646+L646=0,"",ROUND((M646+'VZOR VYPLNĚNÍ'!$P646)/(L646+J646)/12,0))</f>
        <v/>
      </c>
      <c r="U646" s="94" t="str">
        <f>IF(K646=0,"",ROUND(('VZOR VYPLNĚNÍ'!$N646+'VZOR VYPLNĚNÍ'!$Q646)/'VZOR VYPLNĚNÍ'!$K646,0))</f>
        <v/>
      </c>
      <c r="V646" s="85"/>
    </row>
    <row r="647" spans="1:22" s="114" customFormat="1" ht="27.75" customHeight="1">
      <c r="A647" s="236"/>
      <c r="B647" s="237"/>
      <c r="C647" s="238"/>
      <c r="D647" s="70" t="str">
        <f>IFERROR(VLOOKUP(C647,NM06!$A$2:$B$176,2,0),"")</f>
        <v/>
      </c>
      <c r="E647" s="239"/>
      <c r="F647" s="70" t="str">
        <f>IFERROR(VLOOKUP('VZOR VYPLNĚNÍ'!$E647,'Číselník nástrojů'!$A$2:$D$569,4,0),"")</f>
        <v/>
      </c>
      <c r="G647" s="90"/>
      <c r="H647" s="240"/>
      <c r="I647" s="256"/>
      <c r="J647" s="242"/>
      <c r="K647" s="242"/>
      <c r="L647" s="243"/>
      <c r="M647" s="250"/>
      <c r="N647" s="251"/>
      <c r="O647" s="252"/>
      <c r="P647" s="253"/>
      <c r="Q647" s="254"/>
      <c r="R647" s="255"/>
      <c r="S647" s="92" t="str">
        <f>IFERROR(('VZOR VYPLNĚNÍ'!$O647+'VZOR VYPLNĚNÍ'!$R647)/'VZOR VYPLNĚNÍ'!$I647,"")</f>
        <v/>
      </c>
      <c r="T647" s="93" t="str">
        <f>IF(J647+L647=0,"",ROUND((M647+'VZOR VYPLNĚNÍ'!$P647)/(L647+J647)/12,0))</f>
        <v/>
      </c>
      <c r="U647" s="94" t="str">
        <f>IF(K647=0,"",ROUND(('VZOR VYPLNĚNÍ'!$N647+'VZOR VYPLNĚNÍ'!$Q647)/'VZOR VYPLNĚNÍ'!$K647,0))</f>
        <v/>
      </c>
      <c r="V647" s="85"/>
    </row>
    <row r="648" spans="1:22" s="114" customFormat="1" ht="27.75" customHeight="1">
      <c r="A648" s="236"/>
      <c r="B648" s="237"/>
      <c r="C648" s="238"/>
      <c r="D648" s="70" t="str">
        <f>IFERROR(VLOOKUP(C648,NM06!$A$2:$B$176,2,0),"")</f>
        <v/>
      </c>
      <c r="E648" s="239"/>
      <c r="F648" s="70" t="str">
        <f>IFERROR(VLOOKUP('VZOR VYPLNĚNÍ'!$E648,'Číselník nástrojů'!$A$2:$D$569,4,0),"")</f>
        <v/>
      </c>
      <c r="G648" s="90"/>
      <c r="H648" s="240"/>
      <c r="I648" s="256"/>
      <c r="J648" s="242"/>
      <c r="K648" s="242"/>
      <c r="L648" s="243"/>
      <c r="M648" s="250"/>
      <c r="N648" s="251"/>
      <c r="O648" s="252"/>
      <c r="P648" s="253"/>
      <c r="Q648" s="254"/>
      <c r="R648" s="255"/>
      <c r="S648" s="92" t="str">
        <f>IFERROR(('VZOR VYPLNĚNÍ'!$O648+'VZOR VYPLNĚNÍ'!$R648)/'VZOR VYPLNĚNÍ'!$I648,"")</f>
        <v/>
      </c>
      <c r="T648" s="93" t="str">
        <f>IF(J648+L648=0,"",ROUND((M648+'VZOR VYPLNĚNÍ'!$P648)/(L648+J648)/12,0))</f>
        <v/>
      </c>
      <c r="U648" s="94" t="str">
        <f>IF(K648=0,"",ROUND(('VZOR VYPLNĚNÍ'!$N648+'VZOR VYPLNĚNÍ'!$Q648)/'VZOR VYPLNĚNÍ'!$K648,0))</f>
        <v/>
      </c>
      <c r="V648" s="85"/>
    </row>
    <row r="649" spans="1:22" s="114" customFormat="1" ht="27.75" customHeight="1">
      <c r="A649" s="236"/>
      <c r="B649" s="237"/>
      <c r="C649" s="238"/>
      <c r="D649" s="70" t="str">
        <f>IFERROR(VLOOKUP(C649,NM06!$A$2:$B$176,2,0),"")</f>
        <v/>
      </c>
      <c r="E649" s="239"/>
      <c r="F649" s="70" t="str">
        <f>IFERROR(VLOOKUP('VZOR VYPLNĚNÍ'!$E649,'Číselník nástrojů'!$A$2:$D$569,4,0),"")</f>
        <v/>
      </c>
      <c r="G649" s="90"/>
      <c r="H649" s="240"/>
      <c r="I649" s="256"/>
      <c r="J649" s="242"/>
      <c r="K649" s="242"/>
      <c r="L649" s="243"/>
      <c r="M649" s="250"/>
      <c r="N649" s="251"/>
      <c r="O649" s="252"/>
      <c r="P649" s="253"/>
      <c r="Q649" s="254"/>
      <c r="R649" s="255"/>
      <c r="S649" s="92" t="str">
        <f>IFERROR(('VZOR VYPLNĚNÍ'!$O649+'VZOR VYPLNĚNÍ'!$R649)/'VZOR VYPLNĚNÍ'!$I649,"")</f>
        <v/>
      </c>
      <c r="T649" s="93" t="str">
        <f>IF(J649+L649=0,"",ROUND((M649+'VZOR VYPLNĚNÍ'!$P649)/(L649+J649)/12,0))</f>
        <v/>
      </c>
      <c r="U649" s="94" t="str">
        <f>IF(K649=0,"",ROUND(('VZOR VYPLNĚNÍ'!$N649+'VZOR VYPLNĚNÍ'!$Q649)/'VZOR VYPLNĚNÍ'!$K649,0))</f>
        <v/>
      </c>
      <c r="V649" s="85"/>
    </row>
    <row r="650" spans="1:22" s="114" customFormat="1" ht="27.75" customHeight="1">
      <c r="A650" s="236"/>
      <c r="B650" s="237"/>
      <c r="C650" s="238"/>
      <c r="D650" s="70" t="str">
        <f>IFERROR(VLOOKUP(C650,NM06!$A$2:$B$176,2,0),"")</f>
        <v/>
      </c>
      <c r="E650" s="239"/>
      <c r="F650" s="70" t="str">
        <f>IFERROR(VLOOKUP('VZOR VYPLNĚNÍ'!$E650,'Číselník nástrojů'!$A$2:$D$569,4,0),"")</f>
        <v/>
      </c>
      <c r="G650" s="90"/>
      <c r="H650" s="240"/>
      <c r="I650" s="256"/>
      <c r="J650" s="242"/>
      <c r="K650" s="242"/>
      <c r="L650" s="243"/>
      <c r="M650" s="250"/>
      <c r="N650" s="251"/>
      <c r="O650" s="252"/>
      <c r="P650" s="253"/>
      <c r="Q650" s="254"/>
      <c r="R650" s="255"/>
      <c r="S650" s="92" t="str">
        <f>IFERROR(('VZOR VYPLNĚNÍ'!$O650+'VZOR VYPLNĚNÍ'!$R650)/'VZOR VYPLNĚNÍ'!$I650,"")</f>
        <v/>
      </c>
      <c r="T650" s="93" t="str">
        <f>IF(J650+L650=0,"",ROUND((M650+'VZOR VYPLNĚNÍ'!$P650)/(L650+J650)/12,0))</f>
        <v/>
      </c>
      <c r="U650" s="94" t="str">
        <f>IF(K650=0,"",ROUND(('VZOR VYPLNĚNÍ'!$N650+'VZOR VYPLNĚNÍ'!$Q650)/'VZOR VYPLNĚNÍ'!$K650,0))</f>
        <v/>
      </c>
      <c r="V650" s="85"/>
    </row>
    <row r="651" spans="1:22" s="114" customFormat="1" ht="27.75" customHeight="1">
      <c r="A651" s="236"/>
      <c r="B651" s="237"/>
      <c r="C651" s="238"/>
      <c r="D651" s="70" t="str">
        <f>IFERROR(VLOOKUP(C651,NM06!$A$2:$B$176,2,0),"")</f>
        <v/>
      </c>
      <c r="E651" s="239"/>
      <c r="F651" s="70" t="str">
        <f>IFERROR(VLOOKUP('VZOR VYPLNĚNÍ'!$E651,'Číselník nástrojů'!$A$2:$D$569,4,0),"")</f>
        <v/>
      </c>
      <c r="G651" s="90"/>
      <c r="H651" s="240"/>
      <c r="I651" s="256"/>
      <c r="J651" s="242"/>
      <c r="K651" s="242"/>
      <c r="L651" s="243"/>
      <c r="M651" s="250"/>
      <c r="N651" s="251"/>
      <c r="O651" s="252"/>
      <c r="P651" s="253"/>
      <c r="Q651" s="254"/>
      <c r="R651" s="255"/>
      <c r="S651" s="92" t="str">
        <f>IFERROR(('VZOR VYPLNĚNÍ'!$O651+'VZOR VYPLNĚNÍ'!$R651)/'VZOR VYPLNĚNÍ'!$I651,"")</f>
        <v/>
      </c>
      <c r="T651" s="93" t="str">
        <f>IF(J651+L651=0,"",ROUND((M651+'VZOR VYPLNĚNÍ'!$P651)/(L651+J651)/12,0))</f>
        <v/>
      </c>
      <c r="U651" s="94" t="str">
        <f>IF(K651=0,"",ROUND(('VZOR VYPLNĚNÍ'!$N651+'VZOR VYPLNĚNÍ'!$Q651)/'VZOR VYPLNĚNÍ'!$K651,0))</f>
        <v/>
      </c>
      <c r="V651" s="85"/>
    </row>
    <row r="652" spans="1:22" s="114" customFormat="1" ht="27.75" customHeight="1">
      <c r="A652" s="236"/>
      <c r="B652" s="237"/>
      <c r="C652" s="238"/>
      <c r="D652" s="70" t="str">
        <f>IFERROR(VLOOKUP(C652,NM06!$A$2:$B$176,2,0),"")</f>
        <v/>
      </c>
      <c r="E652" s="239"/>
      <c r="F652" s="70" t="str">
        <f>IFERROR(VLOOKUP('VZOR VYPLNĚNÍ'!$E652,'Číselník nástrojů'!$A$2:$D$569,4,0),"")</f>
        <v/>
      </c>
      <c r="G652" s="90"/>
      <c r="H652" s="240"/>
      <c r="I652" s="256"/>
      <c r="J652" s="242"/>
      <c r="K652" s="242"/>
      <c r="L652" s="243"/>
      <c r="M652" s="250"/>
      <c r="N652" s="251"/>
      <c r="O652" s="252"/>
      <c r="P652" s="253"/>
      <c r="Q652" s="254"/>
      <c r="R652" s="255"/>
      <c r="S652" s="92" t="str">
        <f>IFERROR(('VZOR VYPLNĚNÍ'!$O652+'VZOR VYPLNĚNÍ'!$R652)/'VZOR VYPLNĚNÍ'!$I652,"")</f>
        <v/>
      </c>
      <c r="T652" s="93" t="str">
        <f>IF(J652+L652=0,"",ROUND((M652+'VZOR VYPLNĚNÍ'!$P652)/(L652+J652)/12,0))</f>
        <v/>
      </c>
      <c r="U652" s="94" t="str">
        <f>IF(K652=0,"",ROUND(('VZOR VYPLNĚNÍ'!$N652+'VZOR VYPLNĚNÍ'!$Q652)/'VZOR VYPLNĚNÍ'!$K652,0))</f>
        <v/>
      </c>
      <c r="V652" s="85"/>
    </row>
    <row r="653" spans="1:22" s="114" customFormat="1" ht="27.75" customHeight="1">
      <c r="A653" s="236"/>
      <c r="B653" s="237"/>
      <c r="C653" s="238"/>
      <c r="D653" s="70" t="str">
        <f>IFERROR(VLOOKUP(C653,NM06!$A$2:$B$176,2,0),"")</f>
        <v/>
      </c>
      <c r="E653" s="239"/>
      <c r="F653" s="70" t="str">
        <f>IFERROR(VLOOKUP('VZOR VYPLNĚNÍ'!$E653,'Číselník nástrojů'!$A$2:$D$569,4,0),"")</f>
        <v/>
      </c>
      <c r="G653" s="90"/>
      <c r="H653" s="240"/>
      <c r="I653" s="256"/>
      <c r="J653" s="242"/>
      <c r="K653" s="242"/>
      <c r="L653" s="243"/>
      <c r="M653" s="250"/>
      <c r="N653" s="251"/>
      <c r="O653" s="252"/>
      <c r="P653" s="253"/>
      <c r="Q653" s="254"/>
      <c r="R653" s="255"/>
      <c r="S653" s="92" t="str">
        <f>IFERROR(('VZOR VYPLNĚNÍ'!$O653+'VZOR VYPLNĚNÍ'!$R653)/'VZOR VYPLNĚNÍ'!$I653,"")</f>
        <v/>
      </c>
      <c r="T653" s="93" t="str">
        <f>IF(J653+L653=0,"",ROUND((M653+'VZOR VYPLNĚNÍ'!$P653)/(L653+J653)/12,0))</f>
        <v/>
      </c>
      <c r="U653" s="94" t="str">
        <f>IF(K653=0,"",ROUND(('VZOR VYPLNĚNÍ'!$N653+'VZOR VYPLNĚNÍ'!$Q653)/'VZOR VYPLNĚNÍ'!$K653,0))</f>
        <v/>
      </c>
      <c r="V653" s="85"/>
    </row>
    <row r="654" spans="1:22" s="114" customFormat="1" ht="27.75" customHeight="1">
      <c r="A654" s="236"/>
      <c r="B654" s="237"/>
      <c r="C654" s="238"/>
      <c r="D654" s="70" t="str">
        <f>IFERROR(VLOOKUP(C654,NM06!$A$2:$B$176,2,0),"")</f>
        <v/>
      </c>
      <c r="E654" s="239"/>
      <c r="F654" s="70" t="str">
        <f>IFERROR(VLOOKUP('VZOR VYPLNĚNÍ'!$E654,'Číselník nástrojů'!$A$2:$D$569,4,0),"")</f>
        <v/>
      </c>
      <c r="G654" s="90"/>
      <c r="H654" s="240"/>
      <c r="I654" s="256"/>
      <c r="J654" s="242"/>
      <c r="K654" s="242"/>
      <c r="L654" s="243"/>
      <c r="M654" s="250"/>
      <c r="N654" s="251"/>
      <c r="O654" s="252"/>
      <c r="P654" s="253"/>
      <c r="Q654" s="254"/>
      <c r="R654" s="255"/>
      <c r="S654" s="92" t="str">
        <f>IFERROR(('VZOR VYPLNĚNÍ'!$O654+'VZOR VYPLNĚNÍ'!$R654)/'VZOR VYPLNĚNÍ'!$I654,"")</f>
        <v/>
      </c>
      <c r="T654" s="93" t="str">
        <f>IF(J654+L654=0,"",ROUND((M654+'VZOR VYPLNĚNÍ'!$P654)/(L654+J654)/12,0))</f>
        <v/>
      </c>
      <c r="U654" s="94" t="str">
        <f>IF(K654=0,"",ROUND(('VZOR VYPLNĚNÍ'!$N654+'VZOR VYPLNĚNÍ'!$Q654)/'VZOR VYPLNĚNÍ'!$K654,0))</f>
        <v/>
      </c>
      <c r="V654" s="85"/>
    </row>
    <row r="655" spans="1:22" s="114" customFormat="1" ht="27.75" customHeight="1">
      <c r="A655" s="236"/>
      <c r="B655" s="237"/>
      <c r="C655" s="238"/>
      <c r="D655" s="70" t="str">
        <f>IFERROR(VLOOKUP(C655,NM06!$A$2:$B$176,2,0),"")</f>
        <v/>
      </c>
      <c r="E655" s="239"/>
      <c r="F655" s="70" t="str">
        <f>IFERROR(VLOOKUP('VZOR VYPLNĚNÍ'!$E655,'Číselník nástrojů'!$A$2:$D$569,4,0),"")</f>
        <v/>
      </c>
      <c r="G655" s="90"/>
      <c r="H655" s="240"/>
      <c r="I655" s="256"/>
      <c r="J655" s="242"/>
      <c r="K655" s="242"/>
      <c r="L655" s="243"/>
      <c r="M655" s="250"/>
      <c r="N655" s="251"/>
      <c r="O655" s="252"/>
      <c r="P655" s="253"/>
      <c r="Q655" s="254"/>
      <c r="R655" s="255"/>
      <c r="S655" s="92" t="str">
        <f>IFERROR(('VZOR VYPLNĚNÍ'!$O655+'VZOR VYPLNĚNÍ'!$R655)/'VZOR VYPLNĚNÍ'!$I655,"")</f>
        <v/>
      </c>
      <c r="T655" s="93" t="str">
        <f>IF(J655+L655=0,"",ROUND((M655+'VZOR VYPLNĚNÍ'!$P655)/(L655+J655)/12,0))</f>
        <v/>
      </c>
      <c r="U655" s="94" t="str">
        <f>IF(K655=0,"",ROUND(('VZOR VYPLNĚNÍ'!$N655+'VZOR VYPLNĚNÍ'!$Q655)/'VZOR VYPLNĚNÍ'!$K655,0))</f>
        <v/>
      </c>
      <c r="V655" s="85"/>
    </row>
    <row r="656" spans="1:22" s="114" customFormat="1" ht="27.75" customHeight="1">
      <c r="A656" s="236"/>
      <c r="B656" s="237"/>
      <c r="C656" s="238"/>
      <c r="D656" s="70" t="str">
        <f>IFERROR(VLOOKUP(C656,NM06!$A$2:$B$176,2,0),"")</f>
        <v/>
      </c>
      <c r="E656" s="239"/>
      <c r="F656" s="70" t="str">
        <f>IFERROR(VLOOKUP('VZOR VYPLNĚNÍ'!$E656,'Číselník nástrojů'!$A$2:$D$569,4,0),"")</f>
        <v/>
      </c>
      <c r="G656" s="90"/>
      <c r="H656" s="240"/>
      <c r="I656" s="256"/>
      <c r="J656" s="242"/>
      <c r="K656" s="242"/>
      <c r="L656" s="243"/>
      <c r="M656" s="250"/>
      <c r="N656" s="251"/>
      <c r="O656" s="252"/>
      <c r="P656" s="253"/>
      <c r="Q656" s="254"/>
      <c r="R656" s="255"/>
      <c r="S656" s="92" t="str">
        <f>IFERROR(('VZOR VYPLNĚNÍ'!$O656+'VZOR VYPLNĚNÍ'!$R656)/'VZOR VYPLNĚNÍ'!$I656,"")</f>
        <v/>
      </c>
      <c r="T656" s="93" t="str">
        <f>IF(J656+L656=0,"",ROUND((M656+'VZOR VYPLNĚNÍ'!$P656)/(L656+J656)/12,0))</f>
        <v/>
      </c>
      <c r="U656" s="94" t="str">
        <f>IF(K656=0,"",ROUND(('VZOR VYPLNĚNÍ'!$N656+'VZOR VYPLNĚNÍ'!$Q656)/'VZOR VYPLNĚNÍ'!$K656,0))</f>
        <v/>
      </c>
      <c r="V656" s="85"/>
    </row>
    <row r="657" spans="1:22" s="114" customFormat="1" ht="27.75" customHeight="1">
      <c r="A657" s="236"/>
      <c r="B657" s="237"/>
      <c r="C657" s="238"/>
      <c r="D657" s="70" t="str">
        <f>IFERROR(VLOOKUP(C657,NM06!$A$2:$B$176,2,0),"")</f>
        <v/>
      </c>
      <c r="E657" s="239"/>
      <c r="F657" s="70" t="str">
        <f>IFERROR(VLOOKUP('VZOR VYPLNĚNÍ'!$E657,'Číselník nástrojů'!$A$2:$D$569,4,0),"")</f>
        <v/>
      </c>
      <c r="G657" s="90"/>
      <c r="H657" s="240"/>
      <c r="I657" s="256"/>
      <c r="J657" s="242"/>
      <c r="K657" s="242"/>
      <c r="L657" s="243"/>
      <c r="M657" s="250"/>
      <c r="N657" s="251"/>
      <c r="O657" s="252"/>
      <c r="P657" s="253"/>
      <c r="Q657" s="254"/>
      <c r="R657" s="255"/>
      <c r="S657" s="92" t="str">
        <f>IFERROR(('VZOR VYPLNĚNÍ'!$O657+'VZOR VYPLNĚNÍ'!$R657)/'VZOR VYPLNĚNÍ'!$I657,"")</f>
        <v/>
      </c>
      <c r="T657" s="93" t="str">
        <f>IF(J657+L657=0,"",ROUND((M657+'VZOR VYPLNĚNÍ'!$P657)/(L657+J657)/12,0))</f>
        <v/>
      </c>
      <c r="U657" s="94" t="str">
        <f>IF(K657=0,"",ROUND(('VZOR VYPLNĚNÍ'!$N657+'VZOR VYPLNĚNÍ'!$Q657)/'VZOR VYPLNĚNÍ'!$K657,0))</f>
        <v/>
      </c>
      <c r="V657" s="85"/>
    </row>
    <row r="658" spans="1:22" s="114" customFormat="1" ht="27.75" customHeight="1">
      <c r="A658" s="236"/>
      <c r="B658" s="237"/>
      <c r="C658" s="238"/>
      <c r="D658" s="70" t="str">
        <f>IFERROR(VLOOKUP(C658,NM06!$A$2:$B$176,2,0),"")</f>
        <v/>
      </c>
      <c r="E658" s="239"/>
      <c r="F658" s="70" t="str">
        <f>IFERROR(VLOOKUP('VZOR VYPLNĚNÍ'!$E658,'Číselník nástrojů'!$A$2:$D$569,4,0),"")</f>
        <v/>
      </c>
      <c r="G658" s="90"/>
      <c r="H658" s="240"/>
      <c r="I658" s="256"/>
      <c r="J658" s="242"/>
      <c r="K658" s="242"/>
      <c r="L658" s="243"/>
      <c r="M658" s="250"/>
      <c r="N658" s="251"/>
      <c r="O658" s="252"/>
      <c r="P658" s="253"/>
      <c r="Q658" s="254"/>
      <c r="R658" s="255"/>
      <c r="S658" s="92" t="str">
        <f>IFERROR(('VZOR VYPLNĚNÍ'!$O658+'VZOR VYPLNĚNÍ'!$R658)/'VZOR VYPLNĚNÍ'!$I658,"")</f>
        <v/>
      </c>
      <c r="T658" s="93" t="str">
        <f>IF(J658+L658=0,"",ROUND((M658+'VZOR VYPLNĚNÍ'!$P658)/(L658+J658)/12,0))</f>
        <v/>
      </c>
      <c r="U658" s="94" t="str">
        <f>IF(K658=0,"",ROUND(('VZOR VYPLNĚNÍ'!$N658+'VZOR VYPLNĚNÍ'!$Q658)/'VZOR VYPLNĚNÍ'!$K658,0))</f>
        <v/>
      </c>
      <c r="V658" s="85"/>
    </row>
    <row r="659" spans="1:22" s="114" customFormat="1" ht="27.75" customHeight="1">
      <c r="A659" s="236"/>
      <c r="B659" s="237"/>
      <c r="C659" s="238"/>
      <c r="D659" s="70" t="str">
        <f>IFERROR(VLOOKUP(C659,NM06!$A$2:$B$176,2,0),"")</f>
        <v/>
      </c>
      <c r="E659" s="239"/>
      <c r="F659" s="70" t="str">
        <f>IFERROR(VLOOKUP('VZOR VYPLNĚNÍ'!$E659,'Číselník nástrojů'!$A$2:$D$569,4,0),"")</f>
        <v/>
      </c>
      <c r="G659" s="90"/>
      <c r="H659" s="240"/>
      <c r="I659" s="256"/>
      <c r="J659" s="242"/>
      <c r="K659" s="242"/>
      <c r="L659" s="243"/>
      <c r="M659" s="250"/>
      <c r="N659" s="251"/>
      <c r="O659" s="252"/>
      <c r="P659" s="253"/>
      <c r="Q659" s="254"/>
      <c r="R659" s="255"/>
      <c r="S659" s="92" t="str">
        <f>IFERROR(('VZOR VYPLNĚNÍ'!$O659+'VZOR VYPLNĚNÍ'!$R659)/'VZOR VYPLNĚNÍ'!$I659,"")</f>
        <v/>
      </c>
      <c r="T659" s="93" t="str">
        <f>IF(J659+L659=0,"",ROUND((M659+'VZOR VYPLNĚNÍ'!$P659)/(L659+J659)/12,0))</f>
        <v/>
      </c>
      <c r="U659" s="94" t="str">
        <f>IF(K659=0,"",ROUND(('VZOR VYPLNĚNÍ'!$N659+'VZOR VYPLNĚNÍ'!$Q659)/'VZOR VYPLNĚNÍ'!$K659,0))</f>
        <v/>
      </c>
      <c r="V659" s="85"/>
    </row>
    <row r="660" spans="1:22" s="114" customFormat="1" ht="27.75" customHeight="1">
      <c r="A660" s="236"/>
      <c r="B660" s="237"/>
      <c r="C660" s="238"/>
      <c r="D660" s="70" t="str">
        <f>IFERROR(VLOOKUP(C660,NM06!$A$2:$B$176,2,0),"")</f>
        <v/>
      </c>
      <c r="E660" s="239"/>
      <c r="F660" s="70" t="str">
        <f>IFERROR(VLOOKUP('VZOR VYPLNĚNÍ'!$E660,'Číselník nástrojů'!$A$2:$D$569,4,0),"")</f>
        <v/>
      </c>
      <c r="G660" s="90"/>
      <c r="H660" s="240"/>
      <c r="I660" s="256"/>
      <c r="J660" s="242"/>
      <c r="K660" s="242"/>
      <c r="L660" s="243"/>
      <c r="M660" s="250"/>
      <c r="N660" s="251"/>
      <c r="O660" s="252"/>
      <c r="P660" s="253"/>
      <c r="Q660" s="254"/>
      <c r="R660" s="255"/>
      <c r="S660" s="92" t="str">
        <f>IFERROR(('VZOR VYPLNĚNÍ'!$O660+'VZOR VYPLNĚNÍ'!$R660)/'VZOR VYPLNĚNÍ'!$I660,"")</f>
        <v/>
      </c>
      <c r="T660" s="93" t="str">
        <f>IF(J660+L660=0,"",ROUND((M660+'VZOR VYPLNĚNÍ'!$P660)/(L660+J660)/12,0))</f>
        <v/>
      </c>
      <c r="U660" s="94" t="str">
        <f>IF(K660=0,"",ROUND(('VZOR VYPLNĚNÍ'!$N660+'VZOR VYPLNĚNÍ'!$Q660)/'VZOR VYPLNĚNÍ'!$K660,0))</f>
        <v/>
      </c>
      <c r="V660" s="85"/>
    </row>
    <row r="661" spans="1:22" s="114" customFormat="1" ht="27.75" customHeight="1">
      <c r="A661" s="236"/>
      <c r="B661" s="237"/>
      <c r="C661" s="238"/>
      <c r="D661" s="70" t="str">
        <f>IFERROR(VLOOKUP(C661,NM06!$A$2:$B$176,2,0),"")</f>
        <v/>
      </c>
      <c r="E661" s="239"/>
      <c r="F661" s="70" t="str">
        <f>IFERROR(VLOOKUP('VZOR VYPLNĚNÍ'!$E661,'Číselník nástrojů'!$A$2:$D$569,4,0),"")</f>
        <v/>
      </c>
      <c r="G661" s="90"/>
      <c r="H661" s="240"/>
      <c r="I661" s="256"/>
      <c r="J661" s="242"/>
      <c r="K661" s="242"/>
      <c r="L661" s="243"/>
      <c r="M661" s="250"/>
      <c r="N661" s="251"/>
      <c r="O661" s="252"/>
      <c r="P661" s="253"/>
      <c r="Q661" s="254"/>
      <c r="R661" s="255"/>
      <c r="S661" s="92" t="str">
        <f>IFERROR(('VZOR VYPLNĚNÍ'!$O661+'VZOR VYPLNĚNÍ'!$R661)/'VZOR VYPLNĚNÍ'!$I661,"")</f>
        <v/>
      </c>
      <c r="T661" s="93" t="str">
        <f>IF(J661+L661=0,"",ROUND((M661+'VZOR VYPLNĚNÍ'!$P661)/(L661+J661)/12,0))</f>
        <v/>
      </c>
      <c r="U661" s="94" t="str">
        <f>IF(K661=0,"",ROUND(('VZOR VYPLNĚNÍ'!$N661+'VZOR VYPLNĚNÍ'!$Q661)/'VZOR VYPLNĚNÍ'!$K661,0))</f>
        <v/>
      </c>
      <c r="V661" s="85"/>
    </row>
    <row r="662" spans="1:22" s="114" customFormat="1" ht="27.75" customHeight="1">
      <c r="A662" s="236"/>
      <c r="B662" s="237"/>
      <c r="C662" s="238"/>
      <c r="D662" s="70" t="str">
        <f>IFERROR(VLOOKUP(C662,NM06!$A$2:$B$176,2,0),"")</f>
        <v/>
      </c>
      <c r="E662" s="239"/>
      <c r="F662" s="70" t="str">
        <f>IFERROR(VLOOKUP('VZOR VYPLNĚNÍ'!$E662,'Číselník nástrojů'!$A$2:$D$569,4,0),"")</f>
        <v/>
      </c>
      <c r="G662" s="90"/>
      <c r="H662" s="240"/>
      <c r="I662" s="256"/>
      <c r="J662" s="242"/>
      <c r="K662" s="242"/>
      <c r="L662" s="243"/>
      <c r="M662" s="250"/>
      <c r="N662" s="251"/>
      <c r="O662" s="252"/>
      <c r="P662" s="253"/>
      <c r="Q662" s="254"/>
      <c r="R662" s="255"/>
      <c r="S662" s="92" t="str">
        <f>IFERROR(('VZOR VYPLNĚNÍ'!$O662+'VZOR VYPLNĚNÍ'!$R662)/'VZOR VYPLNĚNÍ'!$I662,"")</f>
        <v/>
      </c>
      <c r="T662" s="93" t="str">
        <f>IF(J662+L662=0,"",ROUND((M662+'VZOR VYPLNĚNÍ'!$P662)/(L662+J662)/12,0))</f>
        <v/>
      </c>
      <c r="U662" s="94" t="str">
        <f>IF(K662=0,"",ROUND(('VZOR VYPLNĚNÍ'!$N662+'VZOR VYPLNĚNÍ'!$Q662)/'VZOR VYPLNĚNÍ'!$K662,0))</f>
        <v/>
      </c>
      <c r="V662" s="85"/>
    </row>
    <row r="663" spans="1:22" s="114" customFormat="1" ht="27.75" customHeight="1">
      <c r="A663" s="236"/>
      <c r="B663" s="237"/>
      <c r="C663" s="238"/>
      <c r="D663" s="70" t="str">
        <f>IFERROR(VLOOKUP(C663,NM06!$A$2:$B$176,2,0),"")</f>
        <v/>
      </c>
      <c r="E663" s="239"/>
      <c r="F663" s="70" t="str">
        <f>IFERROR(VLOOKUP('VZOR VYPLNĚNÍ'!$E663,'Číselník nástrojů'!$A$2:$D$569,4,0),"")</f>
        <v/>
      </c>
      <c r="G663" s="90"/>
      <c r="H663" s="240"/>
      <c r="I663" s="256"/>
      <c r="J663" s="242"/>
      <c r="K663" s="242"/>
      <c r="L663" s="243"/>
      <c r="M663" s="250"/>
      <c r="N663" s="251"/>
      <c r="O663" s="252"/>
      <c r="P663" s="253"/>
      <c r="Q663" s="254"/>
      <c r="R663" s="255"/>
      <c r="S663" s="92" t="str">
        <f>IFERROR(('VZOR VYPLNĚNÍ'!$O663+'VZOR VYPLNĚNÍ'!$R663)/'VZOR VYPLNĚNÍ'!$I663,"")</f>
        <v/>
      </c>
      <c r="T663" s="93" t="str">
        <f>IF(J663+L663=0,"",ROUND((M663+'VZOR VYPLNĚNÍ'!$P663)/(L663+J663)/12,0))</f>
        <v/>
      </c>
      <c r="U663" s="94" t="str">
        <f>IF(K663=0,"",ROUND(('VZOR VYPLNĚNÍ'!$N663+'VZOR VYPLNĚNÍ'!$Q663)/'VZOR VYPLNĚNÍ'!$K663,0))</f>
        <v/>
      </c>
      <c r="V663" s="85"/>
    </row>
    <row r="664" spans="1:22" s="114" customFormat="1" ht="27.75" customHeight="1">
      <c r="A664" s="236"/>
      <c r="B664" s="237"/>
      <c r="C664" s="238"/>
      <c r="D664" s="70" t="str">
        <f>IFERROR(VLOOKUP(C664,NM06!$A$2:$B$176,2,0),"")</f>
        <v/>
      </c>
      <c r="E664" s="239"/>
      <c r="F664" s="70" t="str">
        <f>IFERROR(VLOOKUP('VZOR VYPLNĚNÍ'!$E664,'Číselník nástrojů'!$A$2:$D$569,4,0),"")</f>
        <v/>
      </c>
      <c r="G664" s="90"/>
      <c r="H664" s="240"/>
      <c r="I664" s="256"/>
      <c r="J664" s="242"/>
      <c r="K664" s="242"/>
      <c r="L664" s="243"/>
      <c r="M664" s="250"/>
      <c r="N664" s="251"/>
      <c r="O664" s="252"/>
      <c r="P664" s="253"/>
      <c r="Q664" s="254"/>
      <c r="R664" s="255"/>
      <c r="S664" s="92" t="str">
        <f>IFERROR(('VZOR VYPLNĚNÍ'!$O664+'VZOR VYPLNĚNÍ'!$R664)/'VZOR VYPLNĚNÍ'!$I664,"")</f>
        <v/>
      </c>
      <c r="T664" s="93" t="str">
        <f>IF(J664+L664=0,"",ROUND((M664+'VZOR VYPLNĚNÍ'!$P664)/(L664+J664)/12,0))</f>
        <v/>
      </c>
      <c r="U664" s="94" t="str">
        <f>IF(K664=0,"",ROUND(('VZOR VYPLNĚNÍ'!$N664+'VZOR VYPLNĚNÍ'!$Q664)/'VZOR VYPLNĚNÍ'!$K664,0))</f>
        <v/>
      </c>
      <c r="V664" s="85"/>
    </row>
    <row r="665" spans="1:22" s="114" customFormat="1" ht="27.75" customHeight="1">
      <c r="A665" s="236"/>
      <c r="B665" s="237"/>
      <c r="C665" s="238"/>
      <c r="D665" s="70" t="str">
        <f>IFERROR(VLOOKUP(C665,NM06!$A$2:$B$176,2,0),"")</f>
        <v/>
      </c>
      <c r="E665" s="239"/>
      <c r="F665" s="70" t="str">
        <f>IFERROR(VLOOKUP('VZOR VYPLNĚNÍ'!$E665,'Číselník nástrojů'!$A$2:$D$569,4,0),"")</f>
        <v/>
      </c>
      <c r="G665" s="90"/>
      <c r="H665" s="240"/>
      <c r="I665" s="256"/>
      <c r="J665" s="242"/>
      <c r="K665" s="242"/>
      <c r="L665" s="243"/>
      <c r="M665" s="250"/>
      <c r="N665" s="251"/>
      <c r="O665" s="252"/>
      <c r="P665" s="253"/>
      <c r="Q665" s="254"/>
      <c r="R665" s="255"/>
      <c r="S665" s="92" t="str">
        <f>IFERROR(('VZOR VYPLNĚNÍ'!$O665+'VZOR VYPLNĚNÍ'!$R665)/'VZOR VYPLNĚNÍ'!$I665,"")</f>
        <v/>
      </c>
      <c r="T665" s="93" t="str">
        <f>IF(J665+L665=0,"",ROUND((M665+'VZOR VYPLNĚNÍ'!$P665)/(L665+J665)/12,0))</f>
        <v/>
      </c>
      <c r="U665" s="94" t="str">
        <f>IF(K665=0,"",ROUND(('VZOR VYPLNĚNÍ'!$N665+'VZOR VYPLNĚNÍ'!$Q665)/'VZOR VYPLNĚNÍ'!$K665,0))</f>
        <v/>
      </c>
      <c r="V665" s="85"/>
    </row>
    <row r="666" spans="1:22" s="114" customFormat="1" ht="27.75" customHeight="1">
      <c r="A666" s="236"/>
      <c r="B666" s="237"/>
      <c r="C666" s="238"/>
      <c r="D666" s="70" t="str">
        <f>IFERROR(VLOOKUP(C666,NM06!$A$2:$B$176,2,0),"")</f>
        <v/>
      </c>
      <c r="E666" s="239"/>
      <c r="F666" s="70" t="str">
        <f>IFERROR(VLOOKUP('VZOR VYPLNĚNÍ'!$E666,'Číselník nástrojů'!$A$2:$D$569,4,0),"")</f>
        <v/>
      </c>
      <c r="G666" s="90"/>
      <c r="H666" s="240"/>
      <c r="I666" s="256"/>
      <c r="J666" s="242"/>
      <c r="K666" s="242"/>
      <c r="L666" s="243"/>
      <c r="M666" s="250"/>
      <c r="N666" s="251"/>
      <c r="O666" s="252"/>
      <c r="P666" s="253"/>
      <c r="Q666" s="254"/>
      <c r="R666" s="255"/>
      <c r="S666" s="92" t="str">
        <f>IFERROR(('VZOR VYPLNĚNÍ'!$O666+'VZOR VYPLNĚNÍ'!$R666)/'VZOR VYPLNĚNÍ'!$I666,"")</f>
        <v/>
      </c>
      <c r="T666" s="93" t="str">
        <f>IF(J666+L666=0,"",ROUND((M666+'VZOR VYPLNĚNÍ'!$P666)/(L666+J666)/12,0))</f>
        <v/>
      </c>
      <c r="U666" s="94" t="str">
        <f>IF(K666=0,"",ROUND(('VZOR VYPLNĚNÍ'!$N666+'VZOR VYPLNĚNÍ'!$Q666)/'VZOR VYPLNĚNÍ'!$K666,0))</f>
        <v/>
      </c>
      <c r="V666" s="85"/>
    </row>
    <row r="667" spans="1:22" s="114" customFormat="1" ht="27.75" customHeight="1">
      <c r="A667" s="236"/>
      <c r="B667" s="237"/>
      <c r="C667" s="238"/>
      <c r="D667" s="70" t="str">
        <f>IFERROR(VLOOKUP(C667,NM06!$A$2:$B$176,2,0),"")</f>
        <v/>
      </c>
      <c r="E667" s="239"/>
      <c r="F667" s="70" t="str">
        <f>IFERROR(VLOOKUP('VZOR VYPLNĚNÍ'!$E667,'Číselník nástrojů'!$A$2:$D$569,4,0),"")</f>
        <v/>
      </c>
      <c r="G667" s="90"/>
      <c r="H667" s="240"/>
      <c r="I667" s="256"/>
      <c r="J667" s="242"/>
      <c r="K667" s="242"/>
      <c r="L667" s="243"/>
      <c r="M667" s="250"/>
      <c r="N667" s="251"/>
      <c r="O667" s="252"/>
      <c r="P667" s="253"/>
      <c r="Q667" s="254"/>
      <c r="R667" s="255"/>
      <c r="S667" s="92" t="str">
        <f>IFERROR(('VZOR VYPLNĚNÍ'!$O667+'VZOR VYPLNĚNÍ'!$R667)/'VZOR VYPLNĚNÍ'!$I667,"")</f>
        <v/>
      </c>
      <c r="T667" s="93" t="str">
        <f>IF(J667+L667=0,"",ROUND((M667+'VZOR VYPLNĚNÍ'!$P667)/(L667+J667)/12,0))</f>
        <v/>
      </c>
      <c r="U667" s="94" t="str">
        <f>IF(K667=0,"",ROUND(('VZOR VYPLNĚNÍ'!$N667+'VZOR VYPLNĚNÍ'!$Q667)/'VZOR VYPLNĚNÍ'!$K667,0))</f>
        <v/>
      </c>
      <c r="V667" s="85"/>
    </row>
    <row r="668" spans="1:22" s="114" customFormat="1" ht="27.75" customHeight="1">
      <c r="A668" s="236"/>
      <c r="B668" s="237"/>
      <c r="C668" s="238"/>
      <c r="D668" s="70" t="str">
        <f>IFERROR(VLOOKUP(C668,NM06!$A$2:$B$176,2,0),"")</f>
        <v/>
      </c>
      <c r="E668" s="239"/>
      <c r="F668" s="70" t="str">
        <f>IFERROR(VLOOKUP('VZOR VYPLNĚNÍ'!$E668,'Číselník nástrojů'!$A$2:$D$569,4,0),"")</f>
        <v/>
      </c>
      <c r="G668" s="90"/>
      <c r="H668" s="240"/>
      <c r="I668" s="256"/>
      <c r="J668" s="242"/>
      <c r="K668" s="242"/>
      <c r="L668" s="243"/>
      <c r="M668" s="250"/>
      <c r="N668" s="251"/>
      <c r="O668" s="252"/>
      <c r="P668" s="253"/>
      <c r="Q668" s="254"/>
      <c r="R668" s="255"/>
      <c r="S668" s="92" t="str">
        <f>IFERROR(('VZOR VYPLNĚNÍ'!$O668+'VZOR VYPLNĚNÍ'!$R668)/'VZOR VYPLNĚNÍ'!$I668,"")</f>
        <v/>
      </c>
      <c r="T668" s="93" t="str">
        <f>IF(J668+L668=0,"",ROUND((M668+'VZOR VYPLNĚNÍ'!$P668)/(L668+J668)/12,0))</f>
        <v/>
      </c>
      <c r="U668" s="94" t="str">
        <f>IF(K668=0,"",ROUND(('VZOR VYPLNĚNÍ'!$N668+'VZOR VYPLNĚNÍ'!$Q668)/'VZOR VYPLNĚNÍ'!$K668,0))</f>
        <v/>
      </c>
      <c r="V668" s="85"/>
    </row>
    <row r="669" spans="1:22" s="114" customFormat="1" ht="27.75" customHeight="1">
      <c r="A669" s="236"/>
      <c r="B669" s="237"/>
      <c r="C669" s="238"/>
      <c r="D669" s="70" t="str">
        <f>IFERROR(VLOOKUP(C669,NM06!$A$2:$B$176,2,0),"")</f>
        <v/>
      </c>
      <c r="E669" s="239"/>
      <c r="F669" s="70" t="str">
        <f>IFERROR(VLOOKUP('VZOR VYPLNĚNÍ'!$E669,'Číselník nástrojů'!$A$2:$D$569,4,0),"")</f>
        <v/>
      </c>
      <c r="G669" s="90"/>
      <c r="H669" s="240"/>
      <c r="I669" s="256"/>
      <c r="J669" s="242"/>
      <c r="K669" s="242"/>
      <c r="L669" s="243"/>
      <c r="M669" s="250"/>
      <c r="N669" s="251"/>
      <c r="O669" s="252"/>
      <c r="P669" s="253"/>
      <c r="Q669" s="254"/>
      <c r="R669" s="255"/>
      <c r="S669" s="92" t="str">
        <f>IFERROR(('VZOR VYPLNĚNÍ'!$O669+'VZOR VYPLNĚNÍ'!$R669)/'VZOR VYPLNĚNÍ'!$I669,"")</f>
        <v/>
      </c>
      <c r="T669" s="93" t="str">
        <f>IF(J669+L669=0,"",ROUND((M669+'VZOR VYPLNĚNÍ'!$P669)/(L669+J669)/12,0))</f>
        <v/>
      </c>
      <c r="U669" s="94" t="str">
        <f>IF(K669=0,"",ROUND(('VZOR VYPLNĚNÍ'!$N669+'VZOR VYPLNĚNÍ'!$Q669)/'VZOR VYPLNĚNÍ'!$K669,0))</f>
        <v/>
      </c>
      <c r="V669" s="85"/>
    </row>
    <row r="670" spans="1:22" s="114" customFormat="1" ht="27.75" customHeight="1">
      <c r="A670" s="236"/>
      <c r="B670" s="237"/>
      <c r="C670" s="238"/>
      <c r="D670" s="70" t="str">
        <f>IFERROR(VLOOKUP(C670,NM06!$A$2:$B$176,2,0),"")</f>
        <v/>
      </c>
      <c r="E670" s="239"/>
      <c r="F670" s="70" t="str">
        <f>IFERROR(VLOOKUP('VZOR VYPLNĚNÍ'!$E670,'Číselník nástrojů'!$A$2:$D$569,4,0),"")</f>
        <v/>
      </c>
      <c r="G670" s="90"/>
      <c r="H670" s="240"/>
      <c r="I670" s="256"/>
      <c r="J670" s="242"/>
      <c r="K670" s="242"/>
      <c r="L670" s="243"/>
      <c r="M670" s="250"/>
      <c r="N670" s="251"/>
      <c r="O670" s="252"/>
      <c r="P670" s="253"/>
      <c r="Q670" s="254"/>
      <c r="R670" s="255"/>
      <c r="S670" s="92" t="str">
        <f>IFERROR(('VZOR VYPLNĚNÍ'!$O670+'VZOR VYPLNĚNÍ'!$R670)/'VZOR VYPLNĚNÍ'!$I670,"")</f>
        <v/>
      </c>
      <c r="T670" s="93" t="str">
        <f>IF(J670+L670=0,"",ROUND((M670+'VZOR VYPLNĚNÍ'!$P670)/(L670+J670)/12,0))</f>
        <v/>
      </c>
      <c r="U670" s="94" t="str">
        <f>IF(K670=0,"",ROUND(('VZOR VYPLNĚNÍ'!$N670+'VZOR VYPLNĚNÍ'!$Q670)/'VZOR VYPLNĚNÍ'!$K670,0))</f>
        <v/>
      </c>
      <c r="V670" s="85"/>
    </row>
    <row r="671" spans="1:22" s="114" customFormat="1" ht="27.75" customHeight="1">
      <c r="A671" s="236"/>
      <c r="B671" s="237"/>
      <c r="C671" s="238"/>
      <c r="D671" s="70" t="str">
        <f>IFERROR(VLOOKUP(C671,NM06!$A$2:$B$176,2,0),"")</f>
        <v/>
      </c>
      <c r="E671" s="239"/>
      <c r="F671" s="70" t="str">
        <f>IFERROR(VLOOKUP('VZOR VYPLNĚNÍ'!$E671,'Číselník nástrojů'!$A$2:$D$569,4,0),"")</f>
        <v/>
      </c>
      <c r="G671" s="90"/>
      <c r="H671" s="240"/>
      <c r="I671" s="256"/>
      <c r="J671" s="242"/>
      <c r="K671" s="242"/>
      <c r="L671" s="243"/>
      <c r="M671" s="250"/>
      <c r="N671" s="251"/>
      <c r="O671" s="252"/>
      <c r="P671" s="253"/>
      <c r="Q671" s="254"/>
      <c r="R671" s="255"/>
      <c r="S671" s="92" t="str">
        <f>IFERROR(('VZOR VYPLNĚNÍ'!$O671+'VZOR VYPLNĚNÍ'!$R671)/'VZOR VYPLNĚNÍ'!$I671,"")</f>
        <v/>
      </c>
      <c r="T671" s="93" t="str">
        <f>IF(J671+L671=0,"",ROUND((M671+'VZOR VYPLNĚNÍ'!$P671)/(L671+J671)/12,0))</f>
        <v/>
      </c>
      <c r="U671" s="94" t="str">
        <f>IF(K671=0,"",ROUND(('VZOR VYPLNĚNÍ'!$N671+'VZOR VYPLNĚNÍ'!$Q671)/'VZOR VYPLNĚNÍ'!$K671,0))</f>
        <v/>
      </c>
      <c r="V671" s="85"/>
    </row>
    <row r="672" spans="1:22" s="114" customFormat="1" ht="27.75" customHeight="1">
      <c r="A672" s="236"/>
      <c r="B672" s="237"/>
      <c r="C672" s="238"/>
      <c r="D672" s="70" t="str">
        <f>IFERROR(VLOOKUP(C672,NM06!$A$2:$B$176,2,0),"")</f>
        <v/>
      </c>
      <c r="E672" s="239"/>
      <c r="F672" s="70" t="str">
        <f>IFERROR(VLOOKUP('VZOR VYPLNĚNÍ'!$E672,'Číselník nástrojů'!$A$2:$D$569,4,0),"")</f>
        <v/>
      </c>
      <c r="G672" s="90"/>
      <c r="H672" s="240"/>
      <c r="I672" s="256"/>
      <c r="J672" s="242"/>
      <c r="K672" s="242"/>
      <c r="L672" s="243"/>
      <c r="M672" s="250"/>
      <c r="N672" s="251"/>
      <c r="O672" s="252"/>
      <c r="P672" s="253"/>
      <c r="Q672" s="254"/>
      <c r="R672" s="255"/>
      <c r="S672" s="92" t="str">
        <f>IFERROR(('VZOR VYPLNĚNÍ'!$O672+'VZOR VYPLNĚNÍ'!$R672)/'VZOR VYPLNĚNÍ'!$I672,"")</f>
        <v/>
      </c>
      <c r="T672" s="93" t="str">
        <f>IF(J672+L672=0,"",ROUND((M672+'VZOR VYPLNĚNÍ'!$P672)/(L672+J672)/12,0))</f>
        <v/>
      </c>
      <c r="U672" s="94" t="str">
        <f>IF(K672=0,"",ROUND(('VZOR VYPLNĚNÍ'!$N672+'VZOR VYPLNĚNÍ'!$Q672)/'VZOR VYPLNĚNÍ'!$K672,0))</f>
        <v/>
      </c>
      <c r="V672" s="85"/>
    </row>
    <row r="673" spans="1:22" s="114" customFormat="1" ht="27.75" customHeight="1">
      <c r="A673" s="236"/>
      <c r="B673" s="237"/>
      <c r="C673" s="238"/>
      <c r="D673" s="70" t="str">
        <f>IFERROR(VLOOKUP(C673,NM06!$A$2:$B$176,2,0),"")</f>
        <v/>
      </c>
      <c r="E673" s="239"/>
      <c r="F673" s="70" t="str">
        <f>IFERROR(VLOOKUP('VZOR VYPLNĚNÍ'!$E673,'Číselník nástrojů'!$A$2:$D$569,4,0),"")</f>
        <v/>
      </c>
      <c r="G673" s="90"/>
      <c r="H673" s="240"/>
      <c r="I673" s="256"/>
      <c r="J673" s="242"/>
      <c r="K673" s="242"/>
      <c r="L673" s="243"/>
      <c r="M673" s="250"/>
      <c r="N673" s="251"/>
      <c r="O673" s="252"/>
      <c r="P673" s="253"/>
      <c r="Q673" s="254"/>
      <c r="R673" s="255"/>
      <c r="S673" s="92" t="str">
        <f>IFERROR(('VZOR VYPLNĚNÍ'!$O673+'VZOR VYPLNĚNÍ'!$R673)/'VZOR VYPLNĚNÍ'!$I673,"")</f>
        <v/>
      </c>
      <c r="T673" s="93" t="str">
        <f>IF(J673+L673=0,"",ROUND((M673+'VZOR VYPLNĚNÍ'!$P673)/(L673+J673)/12,0))</f>
        <v/>
      </c>
      <c r="U673" s="94" t="str">
        <f>IF(K673=0,"",ROUND(('VZOR VYPLNĚNÍ'!$N673+'VZOR VYPLNĚNÍ'!$Q673)/'VZOR VYPLNĚNÍ'!$K673,0))</f>
        <v/>
      </c>
      <c r="V673" s="85"/>
    </row>
    <row r="674" spans="1:22" s="114" customFormat="1" ht="27.75" customHeight="1">
      <c r="A674" s="236"/>
      <c r="B674" s="237"/>
      <c r="C674" s="238"/>
      <c r="D674" s="70" t="str">
        <f>IFERROR(VLOOKUP(C674,NM06!$A$2:$B$176,2,0),"")</f>
        <v/>
      </c>
      <c r="E674" s="239"/>
      <c r="F674" s="70" t="str">
        <f>IFERROR(VLOOKUP('VZOR VYPLNĚNÍ'!$E674,'Číselník nástrojů'!$A$2:$D$569,4,0),"")</f>
        <v/>
      </c>
      <c r="G674" s="90"/>
      <c r="H674" s="240"/>
      <c r="I674" s="256"/>
      <c r="J674" s="242"/>
      <c r="K674" s="242"/>
      <c r="L674" s="243"/>
      <c r="M674" s="250"/>
      <c r="N674" s="251"/>
      <c r="O674" s="252"/>
      <c r="P674" s="253"/>
      <c r="Q674" s="254"/>
      <c r="R674" s="255"/>
      <c r="S674" s="92" t="str">
        <f>IFERROR(('VZOR VYPLNĚNÍ'!$O674+'VZOR VYPLNĚNÍ'!$R674)/'VZOR VYPLNĚNÍ'!$I674,"")</f>
        <v/>
      </c>
      <c r="T674" s="93" t="str">
        <f>IF(J674+L674=0,"",ROUND((M674+'VZOR VYPLNĚNÍ'!$P674)/(L674+J674)/12,0))</f>
        <v/>
      </c>
      <c r="U674" s="94" t="str">
        <f>IF(K674=0,"",ROUND(('VZOR VYPLNĚNÍ'!$N674+'VZOR VYPLNĚNÍ'!$Q674)/'VZOR VYPLNĚNÍ'!$K674,0))</f>
        <v/>
      </c>
      <c r="V674" s="85"/>
    </row>
    <row r="675" spans="1:22" s="114" customFormat="1" ht="27.75" customHeight="1">
      <c r="A675" s="236"/>
      <c r="B675" s="237"/>
      <c r="C675" s="238"/>
      <c r="D675" s="70" t="str">
        <f>IFERROR(VLOOKUP(C675,NM06!$A$2:$B$176,2,0),"")</f>
        <v/>
      </c>
      <c r="E675" s="239"/>
      <c r="F675" s="70" t="str">
        <f>IFERROR(VLOOKUP('VZOR VYPLNĚNÍ'!$E675,'Číselník nástrojů'!$A$2:$D$569,4,0),"")</f>
        <v/>
      </c>
      <c r="G675" s="90"/>
      <c r="H675" s="240"/>
      <c r="I675" s="256"/>
      <c r="J675" s="242"/>
      <c r="K675" s="242"/>
      <c r="L675" s="243"/>
      <c r="M675" s="250"/>
      <c r="N675" s="251"/>
      <c r="O675" s="252"/>
      <c r="P675" s="253"/>
      <c r="Q675" s="254"/>
      <c r="R675" s="255"/>
      <c r="S675" s="92" t="str">
        <f>IFERROR(('VZOR VYPLNĚNÍ'!$O675+'VZOR VYPLNĚNÍ'!$R675)/'VZOR VYPLNĚNÍ'!$I675,"")</f>
        <v/>
      </c>
      <c r="T675" s="93" t="str">
        <f>IF(J675+L675=0,"",ROUND((M675+'VZOR VYPLNĚNÍ'!$P675)/(L675+J675)/12,0))</f>
        <v/>
      </c>
      <c r="U675" s="94" t="str">
        <f>IF(K675=0,"",ROUND(('VZOR VYPLNĚNÍ'!$N675+'VZOR VYPLNĚNÍ'!$Q675)/'VZOR VYPLNĚNÍ'!$K675,0))</f>
        <v/>
      </c>
      <c r="V675" s="85"/>
    </row>
    <row r="676" spans="1:22" s="114" customFormat="1" ht="27.75" customHeight="1">
      <c r="A676" s="236"/>
      <c r="B676" s="237"/>
      <c r="C676" s="238"/>
      <c r="D676" s="70" t="str">
        <f>IFERROR(VLOOKUP(C676,NM06!$A$2:$B$176,2,0),"")</f>
        <v/>
      </c>
      <c r="E676" s="239"/>
      <c r="F676" s="70" t="str">
        <f>IFERROR(VLOOKUP('VZOR VYPLNĚNÍ'!$E676,'Číselník nástrojů'!$A$2:$D$569,4,0),"")</f>
        <v/>
      </c>
      <c r="G676" s="90"/>
      <c r="H676" s="240"/>
      <c r="I676" s="256"/>
      <c r="J676" s="242"/>
      <c r="K676" s="242"/>
      <c r="L676" s="243"/>
      <c r="M676" s="250"/>
      <c r="N676" s="251"/>
      <c r="O676" s="252"/>
      <c r="P676" s="253"/>
      <c r="Q676" s="254"/>
      <c r="R676" s="255"/>
      <c r="S676" s="92" t="str">
        <f>IFERROR(('VZOR VYPLNĚNÍ'!$O676+'VZOR VYPLNĚNÍ'!$R676)/'VZOR VYPLNĚNÍ'!$I676,"")</f>
        <v/>
      </c>
      <c r="T676" s="93" t="str">
        <f>IF(J676+L676=0,"",ROUND((M676+'VZOR VYPLNĚNÍ'!$P676)/(L676+J676)/12,0))</f>
        <v/>
      </c>
      <c r="U676" s="94" t="str">
        <f>IF(K676=0,"",ROUND(('VZOR VYPLNĚNÍ'!$N676+'VZOR VYPLNĚNÍ'!$Q676)/'VZOR VYPLNĚNÍ'!$K676,0))</f>
        <v/>
      </c>
      <c r="V676" s="85"/>
    </row>
    <row r="677" spans="1:22" s="114" customFormat="1" ht="27.75" customHeight="1">
      <c r="A677" s="236"/>
      <c r="B677" s="237"/>
      <c r="C677" s="238"/>
      <c r="D677" s="70" t="str">
        <f>IFERROR(VLOOKUP(C677,NM06!$A$2:$B$176,2,0),"")</f>
        <v/>
      </c>
      <c r="E677" s="239"/>
      <c r="F677" s="70" t="str">
        <f>IFERROR(VLOOKUP('VZOR VYPLNĚNÍ'!$E677,'Číselník nástrojů'!$A$2:$D$569,4,0),"")</f>
        <v/>
      </c>
      <c r="G677" s="90"/>
      <c r="H677" s="240"/>
      <c r="I677" s="256"/>
      <c r="J677" s="242"/>
      <c r="K677" s="242"/>
      <c r="L677" s="243"/>
      <c r="M677" s="250"/>
      <c r="N677" s="251"/>
      <c r="O677" s="252"/>
      <c r="P677" s="253"/>
      <c r="Q677" s="254"/>
      <c r="R677" s="255"/>
      <c r="S677" s="92" t="str">
        <f>IFERROR(('VZOR VYPLNĚNÍ'!$O677+'VZOR VYPLNĚNÍ'!$R677)/'VZOR VYPLNĚNÍ'!$I677,"")</f>
        <v/>
      </c>
      <c r="T677" s="93" t="str">
        <f>IF(J677+L677=0,"",ROUND((M677+'VZOR VYPLNĚNÍ'!$P677)/(L677+J677)/12,0))</f>
        <v/>
      </c>
      <c r="U677" s="94" t="str">
        <f>IF(K677=0,"",ROUND(('VZOR VYPLNĚNÍ'!$N677+'VZOR VYPLNĚNÍ'!$Q677)/'VZOR VYPLNĚNÍ'!$K677,0))</f>
        <v/>
      </c>
      <c r="V677" s="85"/>
    </row>
    <row r="678" spans="1:22" s="114" customFormat="1" ht="27.75" customHeight="1">
      <c r="A678" s="236"/>
      <c r="B678" s="237"/>
      <c r="C678" s="238"/>
      <c r="D678" s="70" t="str">
        <f>IFERROR(VLOOKUP(C678,NM06!$A$2:$B$176,2,0),"")</f>
        <v/>
      </c>
      <c r="E678" s="239"/>
      <c r="F678" s="70" t="str">
        <f>IFERROR(VLOOKUP('VZOR VYPLNĚNÍ'!$E678,'Číselník nástrojů'!$A$2:$D$569,4,0),"")</f>
        <v/>
      </c>
      <c r="G678" s="90"/>
      <c r="H678" s="240"/>
      <c r="I678" s="256"/>
      <c r="J678" s="242"/>
      <c r="K678" s="242"/>
      <c r="L678" s="243"/>
      <c r="M678" s="250"/>
      <c r="N678" s="251"/>
      <c r="O678" s="252"/>
      <c r="P678" s="253"/>
      <c r="Q678" s="254"/>
      <c r="R678" s="255"/>
      <c r="S678" s="92" t="str">
        <f>IFERROR(('VZOR VYPLNĚNÍ'!$O678+'VZOR VYPLNĚNÍ'!$R678)/'VZOR VYPLNĚNÍ'!$I678,"")</f>
        <v/>
      </c>
      <c r="T678" s="93" t="str">
        <f>IF(J678+L678=0,"",ROUND((M678+'VZOR VYPLNĚNÍ'!$P678)/(L678+J678)/12,0))</f>
        <v/>
      </c>
      <c r="U678" s="94" t="str">
        <f>IF(K678=0,"",ROUND(('VZOR VYPLNĚNÍ'!$N678+'VZOR VYPLNĚNÍ'!$Q678)/'VZOR VYPLNĚNÍ'!$K678,0))</f>
        <v/>
      </c>
      <c r="V678" s="85"/>
    </row>
    <row r="679" spans="1:22" s="114" customFormat="1" ht="27.75" customHeight="1">
      <c r="A679" s="236"/>
      <c r="B679" s="237"/>
      <c r="C679" s="238"/>
      <c r="D679" s="70" t="str">
        <f>IFERROR(VLOOKUP(C679,NM06!$A$2:$B$176,2,0),"")</f>
        <v/>
      </c>
      <c r="E679" s="239"/>
      <c r="F679" s="70" t="str">
        <f>IFERROR(VLOOKUP('VZOR VYPLNĚNÍ'!$E679,'Číselník nástrojů'!$A$2:$D$569,4,0),"")</f>
        <v/>
      </c>
      <c r="G679" s="90"/>
      <c r="H679" s="240"/>
      <c r="I679" s="256"/>
      <c r="J679" s="242"/>
      <c r="K679" s="242"/>
      <c r="L679" s="243"/>
      <c r="M679" s="250"/>
      <c r="N679" s="251"/>
      <c r="O679" s="252"/>
      <c r="P679" s="253"/>
      <c r="Q679" s="254"/>
      <c r="R679" s="255"/>
      <c r="S679" s="92" t="str">
        <f>IFERROR(('VZOR VYPLNĚNÍ'!$O679+'VZOR VYPLNĚNÍ'!$R679)/'VZOR VYPLNĚNÍ'!$I679,"")</f>
        <v/>
      </c>
      <c r="T679" s="93" t="str">
        <f>IF(J679+L679=0,"",ROUND((M679+'VZOR VYPLNĚNÍ'!$P679)/(L679+J679)/12,0))</f>
        <v/>
      </c>
      <c r="U679" s="94" t="str">
        <f>IF(K679=0,"",ROUND(('VZOR VYPLNĚNÍ'!$N679+'VZOR VYPLNĚNÍ'!$Q679)/'VZOR VYPLNĚNÍ'!$K679,0))</f>
        <v/>
      </c>
      <c r="V679" s="85"/>
    </row>
    <row r="680" spans="1:22" s="114" customFormat="1" ht="27.75" customHeight="1">
      <c r="A680" s="236"/>
      <c r="B680" s="237"/>
      <c r="C680" s="238"/>
      <c r="D680" s="70" t="str">
        <f>IFERROR(VLOOKUP(C680,NM06!$A$2:$B$176,2,0),"")</f>
        <v/>
      </c>
      <c r="E680" s="239"/>
      <c r="F680" s="70" t="str">
        <f>IFERROR(VLOOKUP('VZOR VYPLNĚNÍ'!$E680,'Číselník nástrojů'!$A$2:$D$569,4,0),"")</f>
        <v/>
      </c>
      <c r="G680" s="90"/>
      <c r="H680" s="240"/>
      <c r="I680" s="256"/>
      <c r="J680" s="242"/>
      <c r="K680" s="242"/>
      <c r="L680" s="243"/>
      <c r="M680" s="250"/>
      <c r="N680" s="251"/>
      <c r="O680" s="252"/>
      <c r="P680" s="253"/>
      <c r="Q680" s="254"/>
      <c r="R680" s="255"/>
      <c r="S680" s="92" t="str">
        <f>IFERROR(('VZOR VYPLNĚNÍ'!$O680+'VZOR VYPLNĚNÍ'!$R680)/'VZOR VYPLNĚNÍ'!$I680,"")</f>
        <v/>
      </c>
      <c r="T680" s="93" t="str">
        <f>IF(J680+L680=0,"",ROUND((M680+'VZOR VYPLNĚNÍ'!$P680)/(L680+J680)/12,0))</f>
        <v/>
      </c>
      <c r="U680" s="94" t="str">
        <f>IF(K680=0,"",ROUND(('VZOR VYPLNĚNÍ'!$N680+'VZOR VYPLNĚNÍ'!$Q680)/'VZOR VYPLNĚNÍ'!$K680,0))</f>
        <v/>
      </c>
      <c r="V680" s="85"/>
    </row>
    <row r="681" spans="1:22" s="114" customFormat="1" ht="27.75" customHeight="1">
      <c r="A681" s="236"/>
      <c r="B681" s="237"/>
      <c r="C681" s="238"/>
      <c r="D681" s="70" t="str">
        <f>IFERROR(VLOOKUP(C681,NM06!$A$2:$B$176,2,0),"")</f>
        <v/>
      </c>
      <c r="E681" s="239"/>
      <c r="F681" s="70" t="str">
        <f>IFERROR(VLOOKUP('VZOR VYPLNĚNÍ'!$E681,'Číselník nástrojů'!$A$2:$D$569,4,0),"")</f>
        <v/>
      </c>
      <c r="G681" s="90"/>
      <c r="H681" s="240"/>
      <c r="I681" s="256"/>
      <c r="J681" s="242"/>
      <c r="K681" s="242"/>
      <c r="L681" s="243"/>
      <c r="M681" s="250"/>
      <c r="N681" s="251"/>
      <c r="O681" s="252"/>
      <c r="P681" s="253"/>
      <c r="Q681" s="254"/>
      <c r="R681" s="255"/>
      <c r="S681" s="92" t="str">
        <f>IFERROR(('VZOR VYPLNĚNÍ'!$O681+'VZOR VYPLNĚNÍ'!$R681)/'VZOR VYPLNĚNÍ'!$I681,"")</f>
        <v/>
      </c>
      <c r="T681" s="93" t="str">
        <f>IF(J681+L681=0,"",ROUND((M681+'VZOR VYPLNĚNÍ'!$P681)/(L681+J681)/12,0))</f>
        <v/>
      </c>
      <c r="U681" s="94" t="str">
        <f>IF(K681=0,"",ROUND(('VZOR VYPLNĚNÍ'!$N681+'VZOR VYPLNĚNÍ'!$Q681)/'VZOR VYPLNĚNÍ'!$K681,0))</f>
        <v/>
      </c>
      <c r="V681" s="85"/>
    </row>
    <row r="682" spans="1:22" s="114" customFormat="1" ht="27.75" customHeight="1">
      <c r="A682" s="236"/>
      <c r="B682" s="237"/>
      <c r="C682" s="238"/>
      <c r="D682" s="70" t="str">
        <f>IFERROR(VLOOKUP(C682,NM06!$A$2:$B$176,2,0),"")</f>
        <v/>
      </c>
      <c r="E682" s="239"/>
      <c r="F682" s="70" t="str">
        <f>IFERROR(VLOOKUP('VZOR VYPLNĚNÍ'!$E682,'Číselník nástrojů'!$A$2:$D$569,4,0),"")</f>
        <v/>
      </c>
      <c r="G682" s="90"/>
      <c r="H682" s="240"/>
      <c r="I682" s="256"/>
      <c r="J682" s="242"/>
      <c r="K682" s="242"/>
      <c r="L682" s="243"/>
      <c r="M682" s="250"/>
      <c r="N682" s="251"/>
      <c r="O682" s="252"/>
      <c r="P682" s="253"/>
      <c r="Q682" s="254"/>
      <c r="R682" s="255"/>
      <c r="S682" s="92" t="str">
        <f>IFERROR(('VZOR VYPLNĚNÍ'!$O682+'VZOR VYPLNĚNÍ'!$R682)/'VZOR VYPLNĚNÍ'!$I682,"")</f>
        <v/>
      </c>
      <c r="T682" s="93" t="str">
        <f>IF(J682+L682=0,"",ROUND((M682+'VZOR VYPLNĚNÍ'!$P682)/(L682+J682)/12,0))</f>
        <v/>
      </c>
      <c r="U682" s="94" t="str">
        <f>IF(K682=0,"",ROUND(('VZOR VYPLNĚNÍ'!$N682+'VZOR VYPLNĚNÍ'!$Q682)/'VZOR VYPLNĚNÍ'!$K682,0))</f>
        <v/>
      </c>
      <c r="V682" s="85"/>
    </row>
    <row r="683" spans="1:22" s="114" customFormat="1" ht="27.75" customHeight="1">
      <c r="A683" s="236"/>
      <c r="B683" s="237"/>
      <c r="C683" s="238"/>
      <c r="D683" s="70" t="str">
        <f>IFERROR(VLOOKUP(C683,NM06!$A$2:$B$176,2,0),"")</f>
        <v/>
      </c>
      <c r="E683" s="239"/>
      <c r="F683" s="70" t="str">
        <f>IFERROR(VLOOKUP('VZOR VYPLNĚNÍ'!$E683,'Číselník nástrojů'!$A$2:$D$569,4,0),"")</f>
        <v/>
      </c>
      <c r="G683" s="90"/>
      <c r="H683" s="240"/>
      <c r="I683" s="256"/>
      <c r="J683" s="242"/>
      <c r="K683" s="242"/>
      <c r="L683" s="243"/>
      <c r="M683" s="250"/>
      <c r="N683" s="251"/>
      <c r="O683" s="252"/>
      <c r="P683" s="253"/>
      <c r="Q683" s="254"/>
      <c r="R683" s="255"/>
      <c r="S683" s="92" t="str">
        <f>IFERROR(('VZOR VYPLNĚNÍ'!$O683+'VZOR VYPLNĚNÍ'!$R683)/'VZOR VYPLNĚNÍ'!$I683,"")</f>
        <v/>
      </c>
      <c r="T683" s="93" t="str">
        <f>IF(J683+L683=0,"",ROUND((M683+'VZOR VYPLNĚNÍ'!$P683)/(L683+J683)/12,0))</f>
        <v/>
      </c>
      <c r="U683" s="94" t="str">
        <f>IF(K683=0,"",ROUND(('VZOR VYPLNĚNÍ'!$N683+'VZOR VYPLNĚNÍ'!$Q683)/'VZOR VYPLNĚNÍ'!$K683,0))</f>
        <v/>
      </c>
      <c r="V683" s="85"/>
    </row>
    <row r="684" spans="1:22" s="114" customFormat="1" ht="27.75" customHeight="1">
      <c r="A684" s="236"/>
      <c r="B684" s="237"/>
      <c r="C684" s="238"/>
      <c r="D684" s="70" t="str">
        <f>IFERROR(VLOOKUP(C684,NM06!$A$2:$B$176,2,0),"")</f>
        <v/>
      </c>
      <c r="E684" s="239"/>
      <c r="F684" s="70" t="str">
        <f>IFERROR(VLOOKUP('VZOR VYPLNĚNÍ'!$E684,'Číselník nástrojů'!$A$2:$D$569,4,0),"")</f>
        <v/>
      </c>
      <c r="G684" s="90"/>
      <c r="H684" s="240"/>
      <c r="I684" s="256"/>
      <c r="J684" s="242"/>
      <c r="K684" s="242"/>
      <c r="L684" s="243"/>
      <c r="M684" s="250"/>
      <c r="N684" s="251"/>
      <c r="O684" s="252"/>
      <c r="P684" s="253"/>
      <c r="Q684" s="254"/>
      <c r="R684" s="255"/>
      <c r="S684" s="92" t="str">
        <f>IFERROR(('VZOR VYPLNĚNÍ'!$O684+'VZOR VYPLNĚNÍ'!$R684)/'VZOR VYPLNĚNÍ'!$I684,"")</f>
        <v/>
      </c>
      <c r="T684" s="93" t="str">
        <f>IF(J684+L684=0,"",ROUND((M684+'VZOR VYPLNĚNÍ'!$P684)/(L684+J684)/12,0))</f>
        <v/>
      </c>
      <c r="U684" s="94" t="str">
        <f>IF(K684=0,"",ROUND(('VZOR VYPLNĚNÍ'!$N684+'VZOR VYPLNĚNÍ'!$Q684)/'VZOR VYPLNĚNÍ'!$K684,0))</f>
        <v/>
      </c>
      <c r="V684" s="85"/>
    </row>
    <row r="685" spans="1:22" s="114" customFormat="1" ht="27.75" customHeight="1">
      <c r="A685" s="236"/>
      <c r="B685" s="237"/>
      <c r="C685" s="238"/>
      <c r="D685" s="70" t="str">
        <f>IFERROR(VLOOKUP(C685,NM06!$A$2:$B$176,2,0),"")</f>
        <v/>
      </c>
      <c r="E685" s="239"/>
      <c r="F685" s="70" t="str">
        <f>IFERROR(VLOOKUP('VZOR VYPLNĚNÍ'!$E685,'Číselník nástrojů'!$A$2:$D$569,4,0),"")</f>
        <v/>
      </c>
      <c r="G685" s="90"/>
      <c r="H685" s="240"/>
      <c r="I685" s="256"/>
      <c r="J685" s="242"/>
      <c r="K685" s="242"/>
      <c r="L685" s="243"/>
      <c r="M685" s="250"/>
      <c r="N685" s="251"/>
      <c r="O685" s="252"/>
      <c r="P685" s="253"/>
      <c r="Q685" s="254"/>
      <c r="R685" s="255"/>
      <c r="S685" s="92" t="str">
        <f>IFERROR(('VZOR VYPLNĚNÍ'!$O685+'VZOR VYPLNĚNÍ'!$R685)/'VZOR VYPLNĚNÍ'!$I685,"")</f>
        <v/>
      </c>
      <c r="T685" s="93" t="str">
        <f>IF(J685+L685=0,"",ROUND((M685+'VZOR VYPLNĚNÍ'!$P685)/(L685+J685)/12,0))</f>
        <v/>
      </c>
      <c r="U685" s="94" t="str">
        <f>IF(K685=0,"",ROUND(('VZOR VYPLNĚNÍ'!$N685+'VZOR VYPLNĚNÍ'!$Q685)/'VZOR VYPLNĚNÍ'!$K685,0))</f>
        <v/>
      </c>
      <c r="V685" s="85"/>
    </row>
    <row r="686" spans="1:22" s="114" customFormat="1" ht="27.75" customHeight="1">
      <c r="A686" s="236"/>
      <c r="B686" s="237"/>
      <c r="C686" s="238"/>
      <c r="D686" s="70" t="str">
        <f>IFERROR(VLOOKUP(C686,NM06!$A$2:$B$176,2,0),"")</f>
        <v/>
      </c>
      <c r="E686" s="239"/>
      <c r="F686" s="70" t="str">
        <f>IFERROR(VLOOKUP('VZOR VYPLNĚNÍ'!$E686,'Číselník nástrojů'!$A$2:$D$569,4,0),"")</f>
        <v/>
      </c>
      <c r="G686" s="90"/>
      <c r="H686" s="240"/>
      <c r="I686" s="256"/>
      <c r="J686" s="242"/>
      <c r="K686" s="242"/>
      <c r="L686" s="243"/>
      <c r="M686" s="250"/>
      <c r="N686" s="251"/>
      <c r="O686" s="252"/>
      <c r="P686" s="253"/>
      <c r="Q686" s="254"/>
      <c r="R686" s="255"/>
      <c r="S686" s="92" t="str">
        <f>IFERROR(('VZOR VYPLNĚNÍ'!$O686+'VZOR VYPLNĚNÍ'!$R686)/'VZOR VYPLNĚNÍ'!$I686,"")</f>
        <v/>
      </c>
      <c r="T686" s="93" t="str">
        <f>IF(J686+L686=0,"",ROUND((M686+'VZOR VYPLNĚNÍ'!$P686)/(L686+J686)/12,0))</f>
        <v/>
      </c>
      <c r="U686" s="94" t="str">
        <f>IF(K686=0,"",ROUND(('VZOR VYPLNĚNÍ'!$N686+'VZOR VYPLNĚNÍ'!$Q686)/'VZOR VYPLNĚNÍ'!$K686,0))</f>
        <v/>
      </c>
      <c r="V686" s="85"/>
    </row>
    <row r="687" spans="1:22" s="114" customFormat="1" ht="27.75" customHeight="1">
      <c r="A687" s="236"/>
      <c r="B687" s="237"/>
      <c r="C687" s="238"/>
      <c r="D687" s="70" t="str">
        <f>IFERROR(VLOOKUP(C687,NM06!$A$2:$B$176,2,0),"")</f>
        <v/>
      </c>
      <c r="E687" s="239"/>
      <c r="F687" s="70" t="str">
        <f>IFERROR(VLOOKUP('VZOR VYPLNĚNÍ'!$E687,'Číselník nástrojů'!$A$2:$D$569,4,0),"")</f>
        <v/>
      </c>
      <c r="G687" s="90"/>
      <c r="H687" s="240"/>
      <c r="I687" s="256"/>
      <c r="J687" s="242"/>
      <c r="K687" s="242"/>
      <c r="L687" s="243"/>
      <c r="M687" s="250"/>
      <c r="N687" s="251"/>
      <c r="O687" s="252"/>
      <c r="P687" s="253"/>
      <c r="Q687" s="254"/>
      <c r="R687" s="255"/>
      <c r="S687" s="92" t="str">
        <f>IFERROR(('VZOR VYPLNĚNÍ'!$O687+'VZOR VYPLNĚNÍ'!$R687)/'VZOR VYPLNĚNÍ'!$I687,"")</f>
        <v/>
      </c>
      <c r="T687" s="93" t="str">
        <f>IF(J687+L687=0,"",ROUND((M687+'VZOR VYPLNĚNÍ'!$P687)/(L687+J687)/12,0))</f>
        <v/>
      </c>
      <c r="U687" s="94" t="str">
        <f>IF(K687=0,"",ROUND(('VZOR VYPLNĚNÍ'!$N687+'VZOR VYPLNĚNÍ'!$Q687)/'VZOR VYPLNĚNÍ'!$K687,0))</f>
        <v/>
      </c>
      <c r="V687" s="85"/>
    </row>
    <row r="688" spans="1:22" s="114" customFormat="1" ht="27.75" customHeight="1">
      <c r="A688" s="236"/>
      <c r="B688" s="237"/>
      <c r="C688" s="238"/>
      <c r="D688" s="70" t="str">
        <f>IFERROR(VLOOKUP(C688,NM06!$A$2:$B$176,2,0),"")</f>
        <v/>
      </c>
      <c r="E688" s="239"/>
      <c r="F688" s="70" t="str">
        <f>IFERROR(VLOOKUP('VZOR VYPLNĚNÍ'!$E688,'Číselník nástrojů'!$A$2:$D$569,4,0),"")</f>
        <v/>
      </c>
      <c r="G688" s="90"/>
      <c r="H688" s="240"/>
      <c r="I688" s="256"/>
      <c r="J688" s="242"/>
      <c r="K688" s="242"/>
      <c r="L688" s="243"/>
      <c r="M688" s="250"/>
      <c r="N688" s="251"/>
      <c r="O688" s="252"/>
      <c r="P688" s="253"/>
      <c r="Q688" s="254"/>
      <c r="R688" s="255"/>
      <c r="S688" s="92" t="str">
        <f>IFERROR(('VZOR VYPLNĚNÍ'!$O688+'VZOR VYPLNĚNÍ'!$R688)/'VZOR VYPLNĚNÍ'!$I688,"")</f>
        <v/>
      </c>
      <c r="T688" s="93" t="str">
        <f>IF(J688+L688=0,"",ROUND((M688+'VZOR VYPLNĚNÍ'!$P688)/(L688+J688)/12,0))</f>
        <v/>
      </c>
      <c r="U688" s="94" t="str">
        <f>IF(K688=0,"",ROUND(('VZOR VYPLNĚNÍ'!$N688+'VZOR VYPLNĚNÍ'!$Q688)/'VZOR VYPLNĚNÍ'!$K688,0))</f>
        <v/>
      </c>
      <c r="V688" s="85"/>
    </row>
    <row r="689" spans="1:22" s="114" customFormat="1" ht="27.75" customHeight="1">
      <c r="A689" s="236"/>
      <c r="B689" s="237"/>
      <c r="C689" s="238"/>
      <c r="D689" s="70" t="str">
        <f>IFERROR(VLOOKUP(C689,NM06!$A$2:$B$176,2,0),"")</f>
        <v/>
      </c>
      <c r="E689" s="239"/>
      <c r="F689" s="70" t="str">
        <f>IFERROR(VLOOKUP('VZOR VYPLNĚNÍ'!$E689,'Číselník nástrojů'!$A$2:$D$569,4,0),"")</f>
        <v/>
      </c>
      <c r="G689" s="90"/>
      <c r="H689" s="240"/>
      <c r="I689" s="256"/>
      <c r="J689" s="242"/>
      <c r="K689" s="242"/>
      <c r="L689" s="243"/>
      <c r="M689" s="250"/>
      <c r="N689" s="251"/>
      <c r="O689" s="252"/>
      <c r="P689" s="253"/>
      <c r="Q689" s="254"/>
      <c r="R689" s="255"/>
      <c r="S689" s="92" t="str">
        <f>IFERROR(('VZOR VYPLNĚNÍ'!$O689+'VZOR VYPLNĚNÍ'!$R689)/'VZOR VYPLNĚNÍ'!$I689,"")</f>
        <v/>
      </c>
      <c r="T689" s="93" t="str">
        <f>IF(J689+L689=0,"",ROUND((M689+'VZOR VYPLNĚNÍ'!$P689)/(L689+J689)/12,0))</f>
        <v/>
      </c>
      <c r="U689" s="94" t="str">
        <f>IF(K689=0,"",ROUND(('VZOR VYPLNĚNÍ'!$N689+'VZOR VYPLNĚNÍ'!$Q689)/'VZOR VYPLNĚNÍ'!$K689,0))</f>
        <v/>
      </c>
      <c r="V689" s="85"/>
    </row>
    <row r="690" spans="1:22" s="114" customFormat="1" ht="27.75" customHeight="1">
      <c r="A690" s="236"/>
      <c r="B690" s="237"/>
      <c r="C690" s="238"/>
      <c r="D690" s="70" t="str">
        <f>IFERROR(VLOOKUP(C690,NM06!$A$2:$B$176,2,0),"")</f>
        <v/>
      </c>
      <c r="E690" s="239"/>
      <c r="F690" s="70" t="str">
        <f>IFERROR(VLOOKUP('VZOR VYPLNĚNÍ'!$E690,'Číselník nástrojů'!$A$2:$D$569,4,0),"")</f>
        <v/>
      </c>
      <c r="G690" s="90"/>
      <c r="H690" s="240"/>
      <c r="I690" s="256"/>
      <c r="J690" s="242"/>
      <c r="K690" s="242"/>
      <c r="L690" s="243"/>
      <c r="M690" s="250"/>
      <c r="N690" s="251"/>
      <c r="O690" s="252"/>
      <c r="P690" s="253"/>
      <c r="Q690" s="254"/>
      <c r="R690" s="255"/>
      <c r="S690" s="92" t="str">
        <f>IFERROR(('VZOR VYPLNĚNÍ'!$O690+'VZOR VYPLNĚNÍ'!$R690)/'VZOR VYPLNĚNÍ'!$I690,"")</f>
        <v/>
      </c>
      <c r="T690" s="93" t="str">
        <f>IF(J690+L690=0,"",ROUND((M690+'VZOR VYPLNĚNÍ'!$P690)/(L690+J690)/12,0))</f>
        <v/>
      </c>
      <c r="U690" s="94" t="str">
        <f>IF(K690=0,"",ROUND(('VZOR VYPLNĚNÍ'!$N690+'VZOR VYPLNĚNÍ'!$Q690)/'VZOR VYPLNĚNÍ'!$K690,0))</f>
        <v/>
      </c>
      <c r="V690" s="85"/>
    </row>
    <row r="691" spans="1:22" s="114" customFormat="1" ht="27.75" customHeight="1">
      <c r="A691" s="236"/>
      <c r="B691" s="237"/>
      <c r="C691" s="238"/>
      <c r="D691" s="70" t="str">
        <f>IFERROR(VLOOKUP(C691,NM06!$A$2:$B$176,2,0),"")</f>
        <v/>
      </c>
      <c r="E691" s="239"/>
      <c r="F691" s="70" t="str">
        <f>IFERROR(VLOOKUP('VZOR VYPLNĚNÍ'!$E691,'Číselník nástrojů'!$A$2:$D$569,4,0),"")</f>
        <v/>
      </c>
      <c r="G691" s="90"/>
      <c r="H691" s="240"/>
      <c r="I691" s="256"/>
      <c r="J691" s="242"/>
      <c r="K691" s="242"/>
      <c r="L691" s="243"/>
      <c r="M691" s="250"/>
      <c r="N691" s="251"/>
      <c r="O691" s="252"/>
      <c r="P691" s="253"/>
      <c r="Q691" s="254"/>
      <c r="R691" s="255"/>
      <c r="S691" s="92" t="str">
        <f>IFERROR(('VZOR VYPLNĚNÍ'!$O691+'VZOR VYPLNĚNÍ'!$R691)/'VZOR VYPLNĚNÍ'!$I691,"")</f>
        <v/>
      </c>
      <c r="T691" s="93" t="str">
        <f>IF(J691+L691=0,"",ROUND((M691+'VZOR VYPLNĚNÍ'!$P691)/(L691+J691)/12,0))</f>
        <v/>
      </c>
      <c r="U691" s="94" t="str">
        <f>IF(K691=0,"",ROUND(('VZOR VYPLNĚNÍ'!$N691+'VZOR VYPLNĚNÍ'!$Q691)/'VZOR VYPLNĚNÍ'!$K691,0))</f>
        <v/>
      </c>
      <c r="V691" s="85"/>
    </row>
    <row r="692" spans="1:22" s="114" customFormat="1" ht="27.75" customHeight="1">
      <c r="A692" s="236"/>
      <c r="B692" s="237"/>
      <c r="C692" s="238"/>
      <c r="D692" s="70" t="str">
        <f>IFERROR(VLOOKUP(C692,NM06!$A$2:$B$176,2,0),"")</f>
        <v/>
      </c>
      <c r="E692" s="239"/>
      <c r="F692" s="70" t="str">
        <f>IFERROR(VLOOKUP('VZOR VYPLNĚNÍ'!$E692,'Číselník nástrojů'!$A$2:$D$569,4,0),"")</f>
        <v/>
      </c>
      <c r="G692" s="90"/>
      <c r="H692" s="240"/>
      <c r="I692" s="256"/>
      <c r="J692" s="242"/>
      <c r="K692" s="242"/>
      <c r="L692" s="243"/>
      <c r="M692" s="250"/>
      <c r="N692" s="251"/>
      <c r="O692" s="252"/>
      <c r="P692" s="253"/>
      <c r="Q692" s="254"/>
      <c r="R692" s="255"/>
      <c r="S692" s="92" t="str">
        <f>IFERROR(('VZOR VYPLNĚNÍ'!$O692+'VZOR VYPLNĚNÍ'!$R692)/'VZOR VYPLNĚNÍ'!$I692,"")</f>
        <v/>
      </c>
      <c r="T692" s="93" t="str">
        <f>IF(J692+L692=0,"",ROUND((M692+'VZOR VYPLNĚNÍ'!$P692)/(L692+J692)/12,0))</f>
        <v/>
      </c>
      <c r="U692" s="94" t="str">
        <f>IF(K692=0,"",ROUND(('VZOR VYPLNĚNÍ'!$N692+'VZOR VYPLNĚNÍ'!$Q692)/'VZOR VYPLNĚNÍ'!$K692,0))</f>
        <v/>
      </c>
      <c r="V692" s="85"/>
    </row>
    <row r="693" spans="1:22" s="114" customFormat="1" ht="27.75" customHeight="1">
      <c r="A693" s="236"/>
      <c r="B693" s="237"/>
      <c r="C693" s="238"/>
      <c r="D693" s="70" t="str">
        <f>IFERROR(VLOOKUP(C693,NM06!$A$2:$B$176,2,0),"")</f>
        <v/>
      </c>
      <c r="E693" s="239"/>
      <c r="F693" s="70" t="str">
        <f>IFERROR(VLOOKUP('VZOR VYPLNĚNÍ'!$E693,'Číselník nástrojů'!$A$2:$D$569,4,0),"")</f>
        <v/>
      </c>
      <c r="G693" s="90"/>
      <c r="H693" s="240"/>
      <c r="I693" s="256"/>
      <c r="J693" s="242"/>
      <c r="K693" s="242"/>
      <c r="L693" s="243"/>
      <c r="M693" s="250"/>
      <c r="N693" s="251"/>
      <c r="O693" s="252"/>
      <c r="P693" s="253"/>
      <c r="Q693" s="254"/>
      <c r="R693" s="255"/>
      <c r="S693" s="92" t="str">
        <f>IFERROR(('VZOR VYPLNĚNÍ'!$O693+'VZOR VYPLNĚNÍ'!$R693)/'VZOR VYPLNĚNÍ'!$I693,"")</f>
        <v/>
      </c>
      <c r="T693" s="93" t="str">
        <f>IF(J693+L693=0,"",ROUND((M693+'VZOR VYPLNĚNÍ'!$P693)/(L693+J693)/12,0))</f>
        <v/>
      </c>
      <c r="U693" s="94" t="str">
        <f>IF(K693=0,"",ROUND(('VZOR VYPLNĚNÍ'!$N693+'VZOR VYPLNĚNÍ'!$Q693)/'VZOR VYPLNĚNÍ'!$K693,0))</f>
        <v/>
      </c>
      <c r="V693" s="85"/>
    </row>
    <row r="694" spans="1:22" s="114" customFormat="1" ht="27.75" customHeight="1">
      <c r="A694" s="236"/>
      <c r="B694" s="237"/>
      <c r="C694" s="238"/>
      <c r="D694" s="70" t="str">
        <f>IFERROR(VLOOKUP(C694,NM06!$A$2:$B$176,2,0),"")</f>
        <v/>
      </c>
      <c r="E694" s="239"/>
      <c r="F694" s="70" t="str">
        <f>IFERROR(VLOOKUP('VZOR VYPLNĚNÍ'!$E694,'Číselník nástrojů'!$A$2:$D$569,4,0),"")</f>
        <v/>
      </c>
      <c r="G694" s="90"/>
      <c r="H694" s="240"/>
      <c r="I694" s="256"/>
      <c r="J694" s="242"/>
      <c r="K694" s="242"/>
      <c r="L694" s="243"/>
      <c r="M694" s="250"/>
      <c r="N694" s="251"/>
      <c r="O694" s="252"/>
      <c r="P694" s="253"/>
      <c r="Q694" s="254"/>
      <c r="R694" s="255"/>
      <c r="S694" s="92" t="str">
        <f>IFERROR(('VZOR VYPLNĚNÍ'!$O694+'VZOR VYPLNĚNÍ'!$R694)/'VZOR VYPLNĚNÍ'!$I694,"")</f>
        <v/>
      </c>
      <c r="T694" s="93" t="str">
        <f>IF(J694+L694=0,"",ROUND((M694+'VZOR VYPLNĚNÍ'!$P694)/(L694+J694)/12,0))</f>
        <v/>
      </c>
      <c r="U694" s="94" t="str">
        <f>IF(K694=0,"",ROUND(('VZOR VYPLNĚNÍ'!$N694+'VZOR VYPLNĚNÍ'!$Q694)/'VZOR VYPLNĚNÍ'!$K694,0))</f>
        <v/>
      </c>
      <c r="V694" s="85"/>
    </row>
    <row r="695" spans="1:22" s="114" customFormat="1" ht="27.75" customHeight="1">
      <c r="A695" s="236"/>
      <c r="B695" s="237"/>
      <c r="C695" s="238"/>
      <c r="D695" s="70" t="str">
        <f>IFERROR(VLOOKUP(C695,NM06!$A$2:$B$176,2,0),"")</f>
        <v/>
      </c>
      <c r="E695" s="239"/>
      <c r="F695" s="70" t="str">
        <f>IFERROR(VLOOKUP('VZOR VYPLNĚNÍ'!$E695,'Číselník nástrojů'!$A$2:$D$569,4,0),"")</f>
        <v/>
      </c>
      <c r="G695" s="90"/>
      <c r="H695" s="240"/>
      <c r="I695" s="256"/>
      <c r="J695" s="242"/>
      <c r="K695" s="242"/>
      <c r="L695" s="243"/>
      <c r="M695" s="250"/>
      <c r="N695" s="251"/>
      <c r="O695" s="252"/>
      <c r="P695" s="253"/>
      <c r="Q695" s="254"/>
      <c r="R695" s="255"/>
      <c r="S695" s="92" t="str">
        <f>IFERROR(('VZOR VYPLNĚNÍ'!$O695+'VZOR VYPLNĚNÍ'!$R695)/'VZOR VYPLNĚNÍ'!$I695,"")</f>
        <v/>
      </c>
      <c r="T695" s="93" t="str">
        <f>IF(J695+L695=0,"",ROUND((M695+'VZOR VYPLNĚNÍ'!$P695)/(L695+J695)/12,0))</f>
        <v/>
      </c>
      <c r="U695" s="94" t="str">
        <f>IF(K695=0,"",ROUND(('VZOR VYPLNĚNÍ'!$N695+'VZOR VYPLNĚNÍ'!$Q695)/'VZOR VYPLNĚNÍ'!$K695,0))</f>
        <v/>
      </c>
      <c r="V695" s="85"/>
    </row>
    <row r="696" spans="1:22" s="114" customFormat="1" ht="27.75" customHeight="1">
      <c r="A696" s="236"/>
      <c r="B696" s="237"/>
      <c r="C696" s="238"/>
      <c r="D696" s="70" t="str">
        <f>IFERROR(VLOOKUP(C696,NM06!$A$2:$B$176,2,0),"")</f>
        <v/>
      </c>
      <c r="E696" s="239"/>
      <c r="F696" s="70" t="str">
        <f>IFERROR(VLOOKUP('VZOR VYPLNĚNÍ'!$E696,'Číselník nástrojů'!$A$2:$D$569,4,0),"")</f>
        <v/>
      </c>
      <c r="G696" s="90"/>
      <c r="H696" s="240"/>
      <c r="I696" s="256"/>
      <c r="J696" s="242"/>
      <c r="K696" s="242"/>
      <c r="L696" s="243"/>
      <c r="M696" s="250"/>
      <c r="N696" s="251"/>
      <c r="O696" s="252"/>
      <c r="P696" s="253"/>
      <c r="Q696" s="254"/>
      <c r="R696" s="255"/>
      <c r="S696" s="92" t="str">
        <f>IFERROR(('VZOR VYPLNĚNÍ'!$O696+'VZOR VYPLNĚNÍ'!$R696)/'VZOR VYPLNĚNÍ'!$I696,"")</f>
        <v/>
      </c>
      <c r="T696" s="93" t="str">
        <f>IF(J696+L696=0,"",ROUND((M696+'VZOR VYPLNĚNÍ'!$P696)/(L696+J696)/12,0))</f>
        <v/>
      </c>
      <c r="U696" s="94" t="str">
        <f>IF(K696=0,"",ROUND(('VZOR VYPLNĚNÍ'!$N696+'VZOR VYPLNĚNÍ'!$Q696)/'VZOR VYPLNĚNÍ'!$K696,0))</f>
        <v/>
      </c>
      <c r="V696" s="85"/>
    </row>
    <row r="697" spans="1:22" s="114" customFormat="1" ht="27.75" customHeight="1">
      <c r="A697" s="236"/>
      <c r="B697" s="237"/>
      <c r="C697" s="238"/>
      <c r="D697" s="70" t="str">
        <f>IFERROR(VLOOKUP(C697,NM06!$A$2:$B$176,2,0),"")</f>
        <v/>
      </c>
      <c r="E697" s="239"/>
      <c r="F697" s="70" t="str">
        <f>IFERROR(VLOOKUP('VZOR VYPLNĚNÍ'!$E697,'Číselník nástrojů'!$A$2:$D$569,4,0),"")</f>
        <v/>
      </c>
      <c r="G697" s="90"/>
      <c r="H697" s="240"/>
      <c r="I697" s="256"/>
      <c r="J697" s="242"/>
      <c r="K697" s="242"/>
      <c r="L697" s="243"/>
      <c r="M697" s="250"/>
      <c r="N697" s="251"/>
      <c r="O697" s="252"/>
      <c r="P697" s="253"/>
      <c r="Q697" s="254"/>
      <c r="R697" s="255"/>
      <c r="S697" s="92" t="str">
        <f>IFERROR(('VZOR VYPLNĚNÍ'!$O697+'VZOR VYPLNĚNÍ'!$R697)/'VZOR VYPLNĚNÍ'!$I697,"")</f>
        <v/>
      </c>
      <c r="T697" s="93" t="str">
        <f>IF(J697+L697=0,"",ROUND((M697+'VZOR VYPLNĚNÍ'!$P697)/(L697+J697)/12,0))</f>
        <v/>
      </c>
      <c r="U697" s="94" t="str">
        <f>IF(K697=0,"",ROUND(('VZOR VYPLNĚNÍ'!$N697+'VZOR VYPLNĚNÍ'!$Q697)/'VZOR VYPLNĚNÍ'!$K697,0))</f>
        <v/>
      </c>
      <c r="V697" s="85"/>
    </row>
    <row r="698" spans="1:22" s="114" customFormat="1" ht="27.75" customHeight="1">
      <c r="A698" s="236"/>
      <c r="B698" s="237"/>
      <c r="C698" s="238"/>
      <c r="D698" s="70" t="str">
        <f>IFERROR(VLOOKUP(C698,NM06!$A$2:$B$176,2,0),"")</f>
        <v/>
      </c>
      <c r="E698" s="239"/>
      <c r="F698" s="70" t="str">
        <f>IFERROR(VLOOKUP('VZOR VYPLNĚNÍ'!$E698,'Číselník nástrojů'!$A$2:$D$569,4,0),"")</f>
        <v/>
      </c>
      <c r="G698" s="90"/>
      <c r="H698" s="240"/>
      <c r="I698" s="256"/>
      <c r="J698" s="242"/>
      <c r="K698" s="242"/>
      <c r="L698" s="243"/>
      <c r="M698" s="250"/>
      <c r="N698" s="251"/>
      <c r="O698" s="252"/>
      <c r="P698" s="253"/>
      <c r="Q698" s="254"/>
      <c r="R698" s="255"/>
      <c r="S698" s="92" t="str">
        <f>IFERROR(('VZOR VYPLNĚNÍ'!$O698+'VZOR VYPLNĚNÍ'!$R698)/'VZOR VYPLNĚNÍ'!$I698,"")</f>
        <v/>
      </c>
      <c r="T698" s="93" t="str">
        <f>IF(J698+L698=0,"",ROUND((M698+'VZOR VYPLNĚNÍ'!$P698)/(L698+J698)/12,0))</f>
        <v/>
      </c>
      <c r="U698" s="94" t="str">
        <f>IF(K698=0,"",ROUND(('VZOR VYPLNĚNÍ'!$N698+'VZOR VYPLNĚNÍ'!$Q698)/'VZOR VYPLNĚNÍ'!$K698,0))</f>
        <v/>
      </c>
      <c r="V698" s="85"/>
    </row>
    <row r="699" spans="1:22" s="114" customFormat="1" ht="27.75" customHeight="1">
      <c r="A699" s="236"/>
      <c r="B699" s="237"/>
      <c r="C699" s="238"/>
      <c r="D699" s="70" t="str">
        <f>IFERROR(VLOOKUP(C699,NM06!$A$2:$B$176,2,0),"")</f>
        <v/>
      </c>
      <c r="E699" s="239"/>
      <c r="F699" s="70" t="str">
        <f>IFERROR(VLOOKUP('VZOR VYPLNĚNÍ'!$E699,'Číselník nástrojů'!$A$2:$D$569,4,0),"")</f>
        <v/>
      </c>
      <c r="G699" s="90"/>
      <c r="H699" s="240"/>
      <c r="I699" s="256"/>
      <c r="J699" s="242"/>
      <c r="K699" s="242"/>
      <c r="L699" s="243"/>
      <c r="M699" s="250"/>
      <c r="N699" s="251"/>
      <c r="O699" s="252"/>
      <c r="P699" s="253"/>
      <c r="Q699" s="254"/>
      <c r="R699" s="255"/>
      <c r="S699" s="92" t="str">
        <f>IFERROR(('VZOR VYPLNĚNÍ'!$O699+'VZOR VYPLNĚNÍ'!$R699)/'VZOR VYPLNĚNÍ'!$I699,"")</f>
        <v/>
      </c>
      <c r="T699" s="93" t="str">
        <f>IF(J699+L699=0,"",ROUND((M699+'VZOR VYPLNĚNÍ'!$P699)/(L699+J699)/12,0))</f>
        <v/>
      </c>
      <c r="U699" s="94" t="str">
        <f>IF(K699=0,"",ROUND(('VZOR VYPLNĚNÍ'!$N699+'VZOR VYPLNĚNÍ'!$Q699)/'VZOR VYPLNĚNÍ'!$K699,0))</f>
        <v/>
      </c>
      <c r="V699" s="85"/>
    </row>
    <row r="700" spans="1:22" s="114" customFormat="1" ht="27.75" customHeight="1">
      <c r="A700" s="236"/>
      <c r="B700" s="237"/>
      <c r="C700" s="238"/>
      <c r="D700" s="70" t="str">
        <f>IFERROR(VLOOKUP(C700,NM06!$A$2:$B$176,2,0),"")</f>
        <v/>
      </c>
      <c r="E700" s="239"/>
      <c r="F700" s="70" t="str">
        <f>IFERROR(VLOOKUP('VZOR VYPLNĚNÍ'!$E700,'Číselník nástrojů'!$A$2:$D$569,4,0),"")</f>
        <v/>
      </c>
      <c r="G700" s="90"/>
      <c r="H700" s="240"/>
      <c r="I700" s="256"/>
      <c r="J700" s="242"/>
      <c r="K700" s="242"/>
      <c r="L700" s="243"/>
      <c r="M700" s="250"/>
      <c r="N700" s="251"/>
      <c r="O700" s="252"/>
      <c r="P700" s="253"/>
      <c r="Q700" s="254"/>
      <c r="R700" s="255"/>
      <c r="S700" s="92" t="str">
        <f>IFERROR(('VZOR VYPLNĚNÍ'!$O700+'VZOR VYPLNĚNÍ'!$R700)/'VZOR VYPLNĚNÍ'!$I700,"")</f>
        <v/>
      </c>
      <c r="T700" s="93" t="str">
        <f>IF(J700+L700=0,"",ROUND((M700+'VZOR VYPLNĚNÍ'!$P700)/(L700+J700)/12,0))</f>
        <v/>
      </c>
      <c r="U700" s="94" t="str">
        <f>IF(K700=0,"",ROUND(('VZOR VYPLNĚNÍ'!$N700+'VZOR VYPLNĚNÍ'!$Q700)/'VZOR VYPLNĚNÍ'!$K700,0))</f>
        <v/>
      </c>
      <c r="V700" s="85"/>
    </row>
    <row r="701" spans="1:22" s="114" customFormat="1" ht="27.75" customHeight="1">
      <c r="A701" s="236"/>
      <c r="B701" s="237"/>
      <c r="C701" s="238"/>
      <c r="D701" s="70" t="str">
        <f>IFERROR(VLOOKUP(C701,NM06!$A$2:$B$176,2,0),"")</f>
        <v/>
      </c>
      <c r="E701" s="239"/>
      <c r="F701" s="70" t="str">
        <f>IFERROR(VLOOKUP('VZOR VYPLNĚNÍ'!$E701,'Číselník nástrojů'!$A$2:$D$569,4,0),"")</f>
        <v/>
      </c>
      <c r="G701" s="90"/>
      <c r="H701" s="240"/>
      <c r="I701" s="256"/>
      <c r="J701" s="242"/>
      <c r="K701" s="242"/>
      <c r="L701" s="243"/>
      <c r="M701" s="250"/>
      <c r="N701" s="251"/>
      <c r="O701" s="252"/>
      <c r="P701" s="253"/>
      <c r="Q701" s="254"/>
      <c r="R701" s="255"/>
      <c r="S701" s="92" t="str">
        <f>IFERROR(('VZOR VYPLNĚNÍ'!$O701+'VZOR VYPLNĚNÍ'!$R701)/'VZOR VYPLNĚNÍ'!$I701,"")</f>
        <v/>
      </c>
      <c r="T701" s="93" t="str">
        <f>IF(J701+L701=0,"",ROUND((M701+'VZOR VYPLNĚNÍ'!$P701)/(L701+J701)/12,0))</f>
        <v/>
      </c>
      <c r="U701" s="94" t="str">
        <f>IF(K701=0,"",ROUND(('VZOR VYPLNĚNÍ'!$N701+'VZOR VYPLNĚNÍ'!$Q701)/'VZOR VYPLNĚNÍ'!$K701,0))</f>
        <v/>
      </c>
      <c r="V701" s="85"/>
    </row>
    <row r="702" spans="1:22" s="114" customFormat="1" ht="27.75" customHeight="1">
      <c r="A702" s="236"/>
      <c r="B702" s="237"/>
      <c r="C702" s="238"/>
      <c r="D702" s="70" t="str">
        <f>IFERROR(VLOOKUP(C702,NM06!$A$2:$B$176,2,0),"")</f>
        <v/>
      </c>
      <c r="E702" s="239"/>
      <c r="F702" s="70" t="str">
        <f>IFERROR(VLOOKUP('VZOR VYPLNĚNÍ'!$E702,'Číselník nástrojů'!$A$2:$D$569,4,0),"")</f>
        <v/>
      </c>
      <c r="G702" s="90"/>
      <c r="H702" s="240"/>
      <c r="I702" s="256"/>
      <c r="J702" s="242"/>
      <c r="K702" s="242"/>
      <c r="L702" s="243"/>
      <c r="M702" s="250"/>
      <c r="N702" s="251"/>
      <c r="O702" s="252"/>
      <c r="P702" s="253"/>
      <c r="Q702" s="254"/>
      <c r="R702" s="255"/>
      <c r="S702" s="92" t="str">
        <f>IFERROR(('VZOR VYPLNĚNÍ'!$O702+'VZOR VYPLNĚNÍ'!$R702)/'VZOR VYPLNĚNÍ'!$I702,"")</f>
        <v/>
      </c>
      <c r="T702" s="93" t="str">
        <f>IF(J702+L702=0,"",ROUND((M702+'VZOR VYPLNĚNÍ'!$P702)/(L702+J702)/12,0))</f>
        <v/>
      </c>
      <c r="U702" s="94" t="str">
        <f>IF(K702=0,"",ROUND(('VZOR VYPLNĚNÍ'!$N702+'VZOR VYPLNĚNÍ'!$Q702)/'VZOR VYPLNĚNÍ'!$K702,0))</f>
        <v/>
      </c>
      <c r="V702" s="85"/>
    </row>
    <row r="703" spans="1:22" s="114" customFormat="1" ht="27.75" customHeight="1">
      <c r="A703" s="236"/>
      <c r="B703" s="237"/>
      <c r="C703" s="238"/>
      <c r="D703" s="70" t="str">
        <f>IFERROR(VLOOKUP(C703,NM06!$A$2:$B$176,2,0),"")</f>
        <v/>
      </c>
      <c r="E703" s="239"/>
      <c r="F703" s="70" t="str">
        <f>IFERROR(VLOOKUP('VZOR VYPLNĚNÍ'!$E703,'Číselník nástrojů'!$A$2:$D$569,4,0),"")</f>
        <v/>
      </c>
      <c r="G703" s="90"/>
      <c r="H703" s="240"/>
      <c r="I703" s="256"/>
      <c r="J703" s="242"/>
      <c r="K703" s="242"/>
      <c r="L703" s="243"/>
      <c r="M703" s="250"/>
      <c r="N703" s="251"/>
      <c r="O703" s="252"/>
      <c r="P703" s="253"/>
      <c r="Q703" s="254"/>
      <c r="R703" s="255"/>
      <c r="S703" s="92" t="str">
        <f>IFERROR(('VZOR VYPLNĚNÍ'!$O703+'VZOR VYPLNĚNÍ'!$R703)/'VZOR VYPLNĚNÍ'!$I703,"")</f>
        <v/>
      </c>
      <c r="T703" s="93" t="str">
        <f>IF(J703+L703=0,"",ROUND((M703+'VZOR VYPLNĚNÍ'!$P703)/(L703+J703)/12,0))</f>
        <v/>
      </c>
      <c r="U703" s="94" t="str">
        <f>IF(K703=0,"",ROUND(('VZOR VYPLNĚNÍ'!$N703+'VZOR VYPLNĚNÍ'!$Q703)/'VZOR VYPLNĚNÍ'!$K703,0))</f>
        <v/>
      </c>
      <c r="V703" s="85"/>
    </row>
    <row r="704" spans="1:22" s="114" customFormat="1" ht="27.75" customHeight="1" thickBot="1">
      <c r="A704" s="257"/>
      <c r="B704" s="258"/>
      <c r="C704" s="259"/>
      <c r="D704" s="97" t="str">
        <f>IFERROR(VLOOKUP(C704,NM06!$A$2:$B$176,2,0),"")</f>
        <v/>
      </c>
      <c r="E704" s="260"/>
      <c r="F704" s="97" t="str">
        <f>IFERROR(VLOOKUP('VZOR VYPLNĚNÍ'!$E704,'Číselník nástrojů'!$A$2:$D$569,4,0),"")</f>
        <v/>
      </c>
      <c r="G704" s="97"/>
      <c r="H704" s="261"/>
      <c r="I704" s="262"/>
      <c r="J704" s="263"/>
      <c r="K704" s="263"/>
      <c r="L704" s="264"/>
      <c r="M704" s="265"/>
      <c r="N704" s="266"/>
      <c r="O704" s="267"/>
      <c r="P704" s="268"/>
      <c r="Q704" s="269"/>
      <c r="R704" s="270"/>
      <c r="S704" s="98" t="str">
        <f>IFERROR(('VZOR VYPLNĚNÍ'!$O704+'VZOR VYPLNĚNÍ'!$R704)/'VZOR VYPLNĚNÍ'!$I704,"")</f>
        <v/>
      </c>
      <c r="T704" s="99" t="str">
        <f>IF(J704+L704=0,"",ROUND((M704+'VZOR VYPLNĚNÍ'!$P704)/(L704+J704)/12,0))</f>
        <v/>
      </c>
      <c r="U704" s="100" t="str">
        <f>IF(K704=0,"",ROUND(('VZOR VYPLNĚNÍ'!$N704+'VZOR VYPLNĚNÍ'!$Q704)/'VZOR VYPLNĚNÍ'!$K704,0))</f>
        <v/>
      </c>
      <c r="V704" s="101"/>
    </row>
  </sheetData>
  <sheetProtection algorithmName="SHA-512" hashValue="zGx7aa6lsyzdTGNrosUZ1YziXdCyny1LUtcUH8cgWNg6EALZKe1FWCPLz10h//3NEfahYreMhe93yqMh/DCyhA==" saltValue="6MWpLSO2m+LE+PGGYTTFeg==" spinCount="100000" sheet="1" formatColumns="0" formatRows="0" sort="0" autoFilter="0"/>
  <autoFilter ref="A6:V704"/>
  <mergeCells count="1">
    <mergeCell ref="I4:U4"/>
  </mergeCells>
  <conditionalFormatting sqref="B1">
    <cfRule type="notContainsBlanks" priority="8" dxfId="7">
      <formula>LEN(TRIM(B1))&gt;0</formula>
    </cfRule>
    <cfRule type="containsBlanks" priority="9" dxfId="12">
      <formula>LEN(TRIM(B1))=0</formula>
    </cfRule>
  </conditionalFormatting>
  <conditionalFormatting sqref="D7:D704">
    <cfRule type="expression" priority="14" dxfId="8">
      <formula>C7&lt;&gt;""</formula>
    </cfRule>
    <cfRule type="expression" priority="15" dxfId="7">
      <formula>C7=""</formula>
    </cfRule>
  </conditionalFormatting>
  <conditionalFormatting sqref="F7:F12 F13:G704">
    <cfRule type="expression" priority="21" dxfId="7">
      <formula>E7=""</formula>
    </cfRule>
  </conditionalFormatting>
  <conditionalFormatting sqref="F7:F704">
    <cfRule type="expression" priority="20" dxfId="8">
      <formula>E7&lt;&gt;""</formula>
    </cfRule>
  </conditionalFormatting>
  <conditionalFormatting sqref="G7:G12">
    <cfRule type="expression" priority="5" dxfId="7">
      <formula>F7=""</formula>
    </cfRule>
  </conditionalFormatting>
  <conditionalFormatting sqref="I7:I704">
    <cfRule type="cellIs" priority="1" dxfId="6" operator="greaterThan">
      <formula>0</formula>
    </cfRule>
    <cfRule type="expression" priority="2" dxfId="2">
      <formula>H7="502*"</formula>
    </cfRule>
  </conditionalFormatting>
  <conditionalFormatting sqref="V7:V704">
    <cfRule type="expression" priority="12" dxfId="2">
      <formula>AND(A7="Změna rozpočtu",V7="")</formula>
    </cfRule>
    <cfRule type="expression" priority="13" dxfId="1">
      <formula>A7="Návrh rozpočtu"</formula>
    </cfRule>
  </conditionalFormatting>
  <conditionalFormatting sqref="V10">
    <cfRule type="expression" priority="16" dxfId="2">
      <formula>AND(A10="Změna rozpočtu",V10="")</formula>
    </cfRule>
    <cfRule type="expression" priority="17" dxfId="1">
      <formula>A10="Návrh rozpočtu"</formula>
    </cfRule>
  </conditionalFormatting>
  <dataValidations count="8">
    <dataValidation type="list" allowBlank="1" showInputMessage="1" showErrorMessage="1" promptTitle="Filtrování souhrnnu" prompt="Vyberte z rozbalovací nabídky" sqref="H2 H4">
      <formula1>INDIRECT($Z$2)</formula1>
    </dataValidation>
    <dataValidation allowBlank="1" showInputMessage="1" showErrorMessage="1" promptTitle="Vyplňuj" sqref="E6"/>
    <dataValidation type="list" allowBlank="1" showInputMessage="1" showErrorMessage="1" sqref="C7:C704">
      <formula1>INDIRECT($Z$2)</formula1>
    </dataValidation>
    <dataValidation operator="equal" allowBlank="1" showInputMessage="1" showErrorMessage="1" promptTitle="Zadejte kód nástroje" prompt="Do této buňky zadejte 5 čísel nástroje daného programu, např. 17029" sqref="E7:E704"/>
    <dataValidation type="list" allowBlank="1" showInputMessage="1" showErrorMessage="1" sqref="B5 B1">
      <formula1>'Číselník úřadů'!$A$1:$A$43</formula1>
    </dataValidation>
    <dataValidation type="list" allowBlank="1" showInputMessage="1" showErrorMessage="1" sqref="H7:H704">
      <formula1>'Seznamy pro roz. menu'!$E$1:$E$4</formula1>
    </dataValidation>
    <dataValidation type="list" allowBlank="1" showInputMessage="1" showErrorMessage="1" sqref="B7:B704">
      <formula1>'Seznamy pro roz. menu'!$C$1:$C$2</formula1>
    </dataValidation>
    <dataValidation type="list" allowBlank="1" showInputMessage="1" showErrorMessage="1" sqref="A7:A704">
      <formula1>'Seznamy pro roz. menu'!$F$1:$F$2</formula1>
    </dataValidation>
  </dataValidations>
  <pageMargins left="0.7" right="0.7" top="0.787401575" bottom="0.787401575" header="0.3" footer="0.3"/>
  <pageSetup fitToHeight="0" orientation="landscape" paperSize="9" scale="3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1">
    <tabColor rgb="FF92D050"/>
    <pageSetUpPr fitToPage="1"/>
  </sheetPr>
  <dimension ref="A1:AA704"/>
  <sheetViews>
    <sheetView tabSelected="1" zoomScale="90" zoomScaleNormal="90" workbookViewId="0" topLeftCell="A1">
      <pane ySplit="6" topLeftCell="A614" activePane="bottomLeft" state="frozen"/>
      <selection pane="topLeft" activeCell="A1" sqref="A1"/>
      <selection pane="bottomLeft" activeCell="L717" sqref="L717"/>
    </sheetView>
  </sheetViews>
  <sheetFormatPr defaultColWidth="9.140625" defaultRowHeight="15"/>
  <cols>
    <col min="1" max="1" width="21.7142857142857" style="45" customWidth="1"/>
    <col min="2" max="2" width="21.5714285714286" style="46" customWidth="1"/>
    <col min="3" max="3" width="36.8571428571429" style="229" customWidth="1"/>
    <col min="4" max="4" width="25.4285714285714" style="48" customWidth="1"/>
    <col min="5" max="5" width="9.71428571428571" style="49" customWidth="1"/>
    <col min="6" max="6" width="44.7142857142857" style="48" customWidth="1"/>
    <col min="7" max="7" width="26.4285714285714" style="48" customWidth="1"/>
    <col min="8" max="8" width="24.7142857142857" style="50" customWidth="1"/>
    <col min="9" max="9" width="12.4285714285714" style="45" customWidth="1"/>
    <col min="10" max="10" width="13" style="45" customWidth="1"/>
    <col min="11" max="11" width="12.4285714285714" style="45" customWidth="1"/>
    <col min="12" max="12" width="12.7142857142857" style="45" customWidth="1"/>
    <col min="13" max="13" width="15.1428571428571" style="51" customWidth="1"/>
    <col min="14" max="14" width="17.2857142857143" style="51" customWidth="1"/>
    <col min="15" max="16" width="15.1428571428571" style="51" customWidth="1"/>
    <col min="17" max="17" width="17.1428571428571" style="51" customWidth="1"/>
    <col min="18" max="18" width="15.1428571428571" style="51" customWidth="1"/>
    <col min="19" max="21" width="14.8571428571429" style="52" customWidth="1"/>
    <col min="22" max="22" width="14.1428571428571" style="53" customWidth="1"/>
    <col min="23" max="25" width="9.14285714285714" style="45"/>
    <col min="26" max="26" width="0" style="45" hidden="1" customWidth="1"/>
    <col min="27" max="16384" width="9.14285714285714" style="45"/>
  </cols>
  <sheetData>
    <row r="1" spans="1:22" s="56" customFormat="1" ht="40.5" customHeight="1" thickBot="1">
      <c r="A1" s="55" t="s">
        <v>878</v>
      </c>
      <c r="B1" s="54"/>
      <c r="C1" s="153" t="str">
        <f>IFERROR(VLOOKUP(B1,'Číselník úřadů'!A1:C43,3,0),"")</f>
        <v/>
      </c>
      <c r="D1" s="57"/>
      <c r="E1" s="58"/>
      <c r="G1"/>
      <c r="H1" s="148" t="s">
        <v>879</v>
      </c>
      <c r="I1" s="148" t="s">
        <v>891</v>
      </c>
      <c r="J1" s="62" t="s">
        <v>892</v>
      </c>
      <c r="K1" s="62" t="s">
        <v>893</v>
      </c>
      <c r="L1" s="62" t="s">
        <v>894</v>
      </c>
      <c r="M1" s="62" t="s">
        <v>869</v>
      </c>
      <c r="N1" s="149" t="s">
        <v>870</v>
      </c>
      <c r="O1" s="149" t="s">
        <v>871</v>
      </c>
      <c r="P1" s="62" t="s">
        <v>915</v>
      </c>
      <c r="Q1" s="149" t="s">
        <v>916</v>
      </c>
      <c r="R1" s="149" t="s">
        <v>917</v>
      </c>
      <c r="S1" s="149" t="s">
        <v>872</v>
      </c>
      <c r="T1" s="149" t="s">
        <v>914</v>
      </c>
      <c r="U1" s="62" t="s">
        <v>858</v>
      </c>
      <c r="V1" s="63" t="s">
        <v>873</v>
      </c>
    </row>
    <row r="2" spans="4:26" s="43" customFormat="1" ht="29.25" customHeight="1" thickBot="1">
      <c r="D2" s="42"/>
      <c r="G2"/>
      <c r="H2" s="152"/>
      <c r="I2" s="144">
        <f>SUMIFS(J7:J704,$C$7:$C$704,$H$2)</f>
        <v>0</v>
      </c>
      <c r="J2" s="144">
        <f>SUMIFS(K7:K704,$C$7:$C$704,$H$2)</f>
        <v>0</v>
      </c>
      <c r="K2" s="144">
        <f>SUMIFS(L7:L704,$C$7:$C$704,$H$2)</f>
        <v>0</v>
      </c>
      <c r="L2" s="145">
        <f>I2+K2</f>
        <v>0</v>
      </c>
      <c r="M2" s="144">
        <f t="shared" si="0" ref="M2:R2">SUMIFS(M7:M704,$C$7:$C$704,$H$2)</f>
        <v>0</v>
      </c>
      <c r="N2" s="146">
        <f t="shared" si="0"/>
        <v>0</v>
      </c>
      <c r="O2" s="146">
        <f t="shared" si="0"/>
        <v>0</v>
      </c>
      <c r="P2" s="146">
        <f t="shared" si="0"/>
        <v>0</v>
      </c>
      <c r="Q2" s="146">
        <f t="shared" si="0"/>
        <v>0</v>
      </c>
      <c r="R2" s="146">
        <f t="shared" si="0"/>
        <v>0</v>
      </c>
      <c r="S2" s="147">
        <f>M2+N2+O2</f>
        <v>0</v>
      </c>
      <c r="T2" s="59">
        <f>P2+Q2+R2</f>
        <v>0</v>
      </c>
      <c r="U2" s="60">
        <f>S2+T2</f>
        <v>0</v>
      </c>
      <c r="V2" s="61">
        <f>M2+O2+P2+R2</f>
        <v>0</v>
      </c>
      <c r="Z2" s="44" t="e">
        <f>VLOOKUP(B1,'Číselník úřadů'!A1:B43,2,0)</f>
        <v>#N/A</v>
      </c>
    </row>
    <row r="3" spans="4:26" s="43" customFormat="1" ht="29.25" customHeight="1">
      <c r="D3" s="42"/>
      <c r="G3"/>
      <c r="H3"/>
      <c r="I3" s="273"/>
      <c r="J3" s="273"/>
      <c r="K3" s="273"/>
      <c r="L3" s="274"/>
      <c r="M3" s="273"/>
      <c r="N3" s="275"/>
      <c r="O3" s="275"/>
      <c r="P3" s="275"/>
      <c r="Q3" s="275"/>
      <c r="R3" s="275"/>
      <c r="S3" s="276"/>
      <c r="T3" s="277"/>
      <c r="U3" s="278"/>
      <c r="V3" s="278"/>
      <c r="Z3" s="44"/>
    </row>
    <row r="4" spans="3:21" ht="15.95" customHeight="1">
      <c r="C4" s="227"/>
      <c r="I4" s="363" t="s">
        <v>905</v>
      </c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</row>
    <row r="5" spans="1:26" s="41" customFormat="1" ht="18.75" customHeight="1" thickBot="1">
      <c r="A5" s="300" t="s">
        <v>907</v>
      </c>
      <c r="C5" s="228"/>
      <c r="H5" s="226"/>
      <c r="I5" s="226">
        <v>1</v>
      </c>
      <c r="J5" s="226">
        <v>2</v>
      </c>
      <c r="K5" s="226">
        <v>3</v>
      </c>
      <c r="L5" s="226">
        <v>4</v>
      </c>
      <c r="M5" s="226">
        <v>5</v>
      </c>
      <c r="N5" s="226">
        <v>6</v>
      </c>
      <c r="O5" s="226">
        <v>7</v>
      </c>
      <c r="P5" s="226">
        <v>8</v>
      </c>
      <c r="Q5" s="226">
        <v>9</v>
      </c>
      <c r="R5" s="226">
        <v>10</v>
      </c>
      <c r="S5" s="226">
        <v>11</v>
      </c>
      <c r="T5" s="226">
        <v>12</v>
      </c>
      <c r="U5" s="226">
        <v>13</v>
      </c>
      <c r="V5" s="226">
        <v>14</v>
      </c>
      <c r="Z5" s="41" t="str">
        <f>_xlfn.CONCAT("Kapitola","_",B1)</f>
        <v>Kapitola_</v>
      </c>
    </row>
    <row r="6" spans="1:22" s="201" customFormat="1" ht="147.75" customHeight="1" thickBot="1">
      <c r="A6" s="35" t="s">
        <v>867</v>
      </c>
      <c r="B6" s="29" t="s">
        <v>262</v>
      </c>
      <c r="C6" s="29" t="s">
        <v>265</v>
      </c>
      <c r="D6" s="27" t="s">
        <v>264</v>
      </c>
      <c r="E6" s="36" t="s">
        <v>271</v>
      </c>
      <c r="F6" s="27" t="s">
        <v>263</v>
      </c>
      <c r="G6" s="27" t="s">
        <v>855</v>
      </c>
      <c r="H6" s="29" t="s">
        <v>266</v>
      </c>
      <c r="I6" s="37" t="s">
        <v>929</v>
      </c>
      <c r="J6" s="36" t="s">
        <v>888</v>
      </c>
      <c r="K6" s="36" t="s">
        <v>890</v>
      </c>
      <c r="L6" s="30" t="s">
        <v>889</v>
      </c>
      <c r="M6" s="38" t="s">
        <v>859</v>
      </c>
      <c r="N6" s="36" t="s">
        <v>899</v>
      </c>
      <c r="O6" s="39" t="s">
        <v>269</v>
      </c>
      <c r="P6" s="38" t="s">
        <v>911</v>
      </c>
      <c r="Q6" s="36" t="s">
        <v>912</v>
      </c>
      <c r="R6" s="39" t="s">
        <v>913</v>
      </c>
      <c r="S6" s="28" t="s">
        <v>880</v>
      </c>
      <c r="T6" s="29" t="s">
        <v>267</v>
      </c>
      <c r="U6" s="30" t="s">
        <v>268</v>
      </c>
      <c r="V6" s="26" t="s">
        <v>270</v>
      </c>
    </row>
    <row r="7" spans="1:27" s="114" customFormat="1" ht="27.75" customHeight="1">
      <c r="A7" s="206"/>
      <c r="B7" s="207"/>
      <c r="C7" s="302"/>
      <c r="D7" s="68" t="str">
        <f>IFERROR(VLOOKUP(C7,NM06!$A$2:$B$176,2,0),"")</f>
        <v/>
      </c>
      <c r="E7" s="212"/>
      <c r="F7" s="70" t="str">
        <f>IFERROR(VLOOKUP('Vstupní data 9_4'!$E7,'Číselník nástrojů'!$A$2:$D$569,4,0),"")</f>
        <v/>
      </c>
      <c r="G7" s="102"/>
      <c r="H7" s="215"/>
      <c r="I7" s="216"/>
      <c r="J7" s="217"/>
      <c r="K7" s="217"/>
      <c r="L7" s="218"/>
      <c r="M7" s="219"/>
      <c r="N7" s="220"/>
      <c r="O7" s="221"/>
      <c r="P7" s="222"/>
      <c r="Q7" s="223"/>
      <c r="R7" s="224"/>
      <c r="S7" s="82" t="str">
        <f>IFERROR(('Vstupní data 9_4'!$O7+'Vstupní data 9_4'!$R7)/'Vstupní data 9_4'!$I7,"")</f>
        <v/>
      </c>
      <c r="T7" s="83" t="str">
        <f>IF(J7+L7=0,"",ROUND((M7+'Vstupní data 9_4'!$P7)/(L7+J7)/12,0))</f>
        <v/>
      </c>
      <c r="U7" s="84" t="str">
        <f>IF(K7=0,"",ROUND(('Vstupní data 9_4'!$N7+'Vstupní data 9_4'!$Q7)/'Vstupní data 9_4'!$K7,0))</f>
        <v/>
      </c>
      <c r="V7" s="112"/>
      <c r="W7" s="113"/>
      <c r="X7" s="113"/>
      <c r="Y7" s="113"/>
      <c r="Z7" s="113"/>
      <c r="AA7" s="113"/>
    </row>
    <row r="8" spans="1:27" s="114" customFormat="1" ht="27.75" customHeight="1">
      <c r="A8" s="208"/>
      <c r="B8" s="209"/>
      <c r="C8" s="210"/>
      <c r="D8" s="88" t="str">
        <f>IFERROR(VLOOKUP(C8,NM06!$A$2:$B$176,2,0),"")</f>
        <v/>
      </c>
      <c r="E8" s="213"/>
      <c r="F8" s="70" t="str">
        <f>IFERROR(VLOOKUP('Vstupní data 9_4'!$E8,'Číselník nástrojů'!$A$2:$D$569,4,0),"")</f>
        <v/>
      </c>
      <c r="G8" s="117"/>
      <c r="H8" s="225"/>
      <c r="I8" s="216"/>
      <c r="J8" s="217"/>
      <c r="K8" s="217"/>
      <c r="L8" s="218"/>
      <c r="M8" s="219"/>
      <c r="N8" s="220"/>
      <c r="O8" s="221"/>
      <c r="P8" s="222"/>
      <c r="Q8" s="223"/>
      <c r="R8" s="224"/>
      <c r="S8" s="92" t="str">
        <f>IFERROR(('Vstupní data 9_4'!$O8+'Vstupní data 9_4'!$R8)/'Vstupní data 9_4'!$I8,"")</f>
        <v/>
      </c>
      <c r="T8" s="93" t="str">
        <f>IF(J8+L8=0,"",ROUND((M8+'Vstupní data 9_4'!$P8)/(L8+J8)/12,0))</f>
        <v/>
      </c>
      <c r="U8" s="94" t="str">
        <f>IF(K8=0,"",ROUND(('Vstupní data 9_4'!$N8+'Vstupní data 9_4'!$Q8)/'Vstupní data 9_4'!$K8,0))</f>
        <v/>
      </c>
      <c r="V8" s="112"/>
      <c r="W8" s="113"/>
      <c r="X8" s="113"/>
      <c r="Y8" s="113"/>
      <c r="Z8" s="113"/>
      <c r="AA8" s="113"/>
    </row>
    <row r="9" spans="1:27" s="114" customFormat="1" ht="27.75" customHeight="1">
      <c r="A9" s="208"/>
      <c r="B9" s="209"/>
      <c r="C9" s="210"/>
      <c r="D9" s="88" t="str">
        <f>IFERROR(VLOOKUP(C9,NM06!$A$2:$B$176,2,0),"")</f>
        <v/>
      </c>
      <c r="E9" s="213"/>
      <c r="F9" s="70" t="str">
        <f>IFERROR(VLOOKUP('Vstupní data 9_4'!$E9,'Číselník nástrojů'!$A$2:$D$569,4,0),"")</f>
        <v/>
      </c>
      <c r="G9" s="117"/>
      <c r="H9" s="225"/>
      <c r="I9" s="216"/>
      <c r="J9" s="217"/>
      <c r="K9" s="217"/>
      <c r="L9" s="218"/>
      <c r="M9" s="219"/>
      <c r="N9" s="220"/>
      <c r="O9" s="221"/>
      <c r="P9" s="222"/>
      <c r="Q9" s="223"/>
      <c r="R9" s="224"/>
      <c r="S9" s="92" t="str">
        <f>IFERROR(('Vstupní data 9_4'!$O9+'Vstupní data 9_4'!$R9)/'Vstupní data 9_4'!$I9,"")</f>
        <v/>
      </c>
      <c r="T9" s="93" t="str">
        <f>IF(J9+L9=0,"",ROUND((M9+'Vstupní data 9_4'!$P9)/(L9+J9)/12,0))</f>
        <v/>
      </c>
      <c r="U9" s="94" t="str">
        <f>IF(K9=0,"",ROUND(('Vstupní data 9_4'!$N9+'Vstupní data 9_4'!$Q9)/'Vstupní data 9_4'!$K9,0))</f>
        <v/>
      </c>
      <c r="V9" s="112"/>
      <c r="W9" s="113"/>
      <c r="X9" s="113"/>
      <c r="Y9" s="113"/>
      <c r="Z9" s="113"/>
      <c r="AA9" s="113"/>
    </row>
    <row r="10" spans="1:27" s="114" customFormat="1" ht="27.75" customHeight="1">
      <c r="A10" s="208"/>
      <c r="B10" s="209"/>
      <c r="C10" s="210"/>
      <c r="D10" s="88" t="str">
        <f>IFERROR(VLOOKUP(C10,NM06!$A$2:$B$176,2,0),"")</f>
        <v/>
      </c>
      <c r="E10" s="214"/>
      <c r="F10" s="70" t="str">
        <f>IFERROR(VLOOKUP('Vstupní data 9_4'!$E10,'Číselník nástrojů'!$A$2:$D$569,4,0),"")</f>
        <v/>
      </c>
      <c r="G10" s="117"/>
      <c r="H10" s="225"/>
      <c r="I10" s="216"/>
      <c r="J10" s="217"/>
      <c r="K10" s="217"/>
      <c r="L10" s="218"/>
      <c r="M10" s="219"/>
      <c r="N10" s="220"/>
      <c r="O10" s="221"/>
      <c r="P10" s="222"/>
      <c r="Q10" s="223"/>
      <c r="R10" s="224"/>
      <c r="S10" s="92" t="str">
        <f>IFERROR(('Vstupní data 9_4'!$O10+'Vstupní data 9_4'!$R10)/'Vstupní data 9_4'!$I10,"")</f>
        <v/>
      </c>
      <c r="T10" s="93" t="str">
        <f>IF(J10+L10=0,"",ROUND((M10+'Vstupní data 9_4'!$P10)/(L10+J10)/12,0))</f>
        <v/>
      </c>
      <c r="U10" s="94" t="str">
        <f>IF(K10=0,"",ROUND(('Vstupní data 9_4'!$N10+'Vstupní data 9_4'!$Q10)/'Vstupní data 9_4'!$K10,0))</f>
        <v/>
      </c>
      <c r="V10" s="112"/>
      <c r="W10" s="113"/>
      <c r="X10" s="113"/>
      <c r="Y10" s="113"/>
      <c r="Z10" s="113"/>
      <c r="AA10" s="113"/>
    </row>
    <row r="11" spans="1:27" s="114" customFormat="1" ht="27.75" customHeight="1">
      <c r="A11" s="208"/>
      <c r="B11" s="209"/>
      <c r="C11" s="211"/>
      <c r="D11" s="70" t="str">
        <f>IFERROR(VLOOKUP(C11,NM06!$A$2:$B$176,2,0),"")</f>
        <v/>
      </c>
      <c r="E11" s="214"/>
      <c r="F11" s="70" t="str">
        <f>IFERROR(VLOOKUP('Vstupní data 9_4'!$E11,'Číselník nástrojů'!$A$2:$D$569,4,0),"")</f>
        <v/>
      </c>
      <c r="G11" s="117"/>
      <c r="H11" s="225"/>
      <c r="I11" s="216"/>
      <c r="J11" s="217"/>
      <c r="K11" s="217"/>
      <c r="L11" s="218"/>
      <c r="M11" s="219"/>
      <c r="N11" s="220"/>
      <c r="O11" s="221"/>
      <c r="P11" s="222"/>
      <c r="Q11" s="223"/>
      <c r="R11" s="224"/>
      <c r="S11" s="92" t="str">
        <f>IFERROR(('Vstupní data 9_4'!$O11+'Vstupní data 9_4'!$R11)/'Vstupní data 9_4'!$I11,"")</f>
        <v/>
      </c>
      <c r="T11" s="93" t="str">
        <f>IF(J11+L11=0,"",ROUND((M11+'Vstupní data 9_4'!$P11)/(L11+J11)/12,0))</f>
        <v/>
      </c>
      <c r="U11" s="94" t="str">
        <f>IF(K11=0,"",ROUND(('Vstupní data 9_4'!$N11+'Vstupní data 9_4'!$Q11)/'Vstupní data 9_4'!$K11,0))</f>
        <v/>
      </c>
      <c r="V11" s="112"/>
      <c r="W11" s="113"/>
      <c r="X11" s="113"/>
      <c r="Y11" s="113"/>
      <c r="Z11" s="113"/>
      <c r="AA11" s="113"/>
    </row>
    <row r="12" spans="1:27" s="114" customFormat="1" ht="27.75" customHeight="1">
      <c r="A12" s="208"/>
      <c r="B12" s="209"/>
      <c r="C12" s="211"/>
      <c r="D12" s="70" t="str">
        <f>IFERROR(VLOOKUP(C12,NM06!$A$2:$B$176,2,0),"")</f>
        <v/>
      </c>
      <c r="E12" s="214"/>
      <c r="F12" s="70" t="str">
        <f>IFERROR(VLOOKUP('Vstupní data 9_4'!$E12,'Číselník nástrojů'!$A$2:$D$569,4,0),"")</f>
        <v/>
      </c>
      <c r="G12" s="117"/>
      <c r="H12" s="225"/>
      <c r="I12" s="216"/>
      <c r="J12" s="217"/>
      <c r="K12" s="217"/>
      <c r="L12" s="218"/>
      <c r="M12" s="219"/>
      <c r="N12" s="220"/>
      <c r="O12" s="221"/>
      <c r="P12" s="222"/>
      <c r="Q12" s="223"/>
      <c r="R12" s="224"/>
      <c r="S12" s="92" t="str">
        <f>IFERROR(('Vstupní data 9_4'!$O12+'Vstupní data 9_4'!$R12)/'Vstupní data 9_4'!$I12,"")</f>
        <v/>
      </c>
      <c r="T12" s="93" t="str">
        <f>IF(J12+L12=0,"",ROUND((M12+'Vstupní data 9_4'!$P12)/(L12+J12)/12,0))</f>
        <v/>
      </c>
      <c r="U12" s="94" t="str">
        <f>IF(K12=0,"",ROUND(('Vstupní data 9_4'!$N12+'Vstupní data 9_4'!$Q12)/'Vstupní data 9_4'!$K12,0))</f>
        <v/>
      </c>
      <c r="V12" s="112"/>
      <c r="W12" s="113"/>
      <c r="X12" s="113"/>
      <c r="Y12" s="113"/>
      <c r="Z12" s="113"/>
      <c r="AA12" s="113"/>
    </row>
    <row r="13" spans="1:27" s="114" customFormat="1" ht="27.75" customHeight="1">
      <c r="A13" s="208"/>
      <c r="B13" s="209"/>
      <c r="C13" s="211"/>
      <c r="D13" s="70" t="str">
        <f>IFERROR(VLOOKUP(C13,NM06!$A$2:$B$176,2,0),"")</f>
        <v/>
      </c>
      <c r="E13" s="214"/>
      <c r="F13" s="70" t="str">
        <f>IFERROR(VLOOKUP('Vstupní data 9_4'!$E13,'Číselník nástrojů'!$A$2:$D$569,4,0),"")</f>
        <v/>
      </c>
      <c r="G13" s="117"/>
      <c r="H13" s="225"/>
      <c r="I13" s="216"/>
      <c r="J13" s="217"/>
      <c r="K13" s="217"/>
      <c r="L13" s="218"/>
      <c r="M13" s="219"/>
      <c r="N13" s="220"/>
      <c r="O13" s="108"/>
      <c r="P13" s="109"/>
      <c r="Q13" s="110"/>
      <c r="R13" s="111"/>
      <c r="S13" s="92" t="str">
        <f>IFERROR(('Vstupní data 9_4'!$O13+'Vstupní data 9_4'!$R13)/'Vstupní data 9_4'!$I13,"")</f>
        <v/>
      </c>
      <c r="T13" s="93" t="str">
        <f>IF(J13+L13=0,"",ROUND((M13+'Vstupní data 9_4'!$P13)/(L13+J13)/12,0))</f>
        <v/>
      </c>
      <c r="U13" s="94" t="str">
        <f>IF(K13=0,"",ROUND(('Vstupní data 9_4'!$N13+'Vstupní data 9_4'!$Q13)/'Vstupní data 9_4'!$K13,0))</f>
        <v/>
      </c>
      <c r="V13" s="112"/>
      <c r="W13" s="113"/>
      <c r="X13" s="113"/>
      <c r="Y13" s="113"/>
      <c r="Z13" s="113"/>
      <c r="AA13" s="113"/>
    </row>
    <row r="14" spans="1:27" s="114" customFormat="1" ht="27.75" customHeight="1">
      <c r="A14" s="115"/>
      <c r="B14" s="116"/>
      <c r="C14" s="120"/>
      <c r="D14" s="70" t="str">
        <f>IFERROR(VLOOKUP(C14,NM06!$A$2:$B$176,2,0),"")</f>
        <v/>
      </c>
      <c r="E14" s="119"/>
      <c r="F14" s="70" t="str">
        <f>IFERROR(VLOOKUP('Vstupní data 9_4'!$E14,'Číselník nástrojů'!$A$2:$D$569,4,0),"")</f>
        <v/>
      </c>
      <c r="G14" s="117"/>
      <c r="H14" s="118"/>
      <c r="I14" s="103"/>
      <c r="J14" s="104"/>
      <c r="K14" s="104"/>
      <c r="L14" s="105"/>
      <c r="M14" s="106"/>
      <c r="N14" s="107"/>
      <c r="O14" s="108"/>
      <c r="P14" s="109"/>
      <c r="Q14" s="110"/>
      <c r="R14" s="111"/>
      <c r="S14" s="92" t="str">
        <f>IFERROR(('Vstupní data 9_4'!$O14+'Vstupní data 9_4'!$R14)/'Vstupní data 9_4'!$I14,"")</f>
        <v/>
      </c>
      <c r="T14" s="93" t="str">
        <f>IF(J14+L14=0,"",ROUND((M14+'Vstupní data 9_4'!$P14)/(L14+J14)/12,0))</f>
        <v/>
      </c>
      <c r="U14" s="94" t="str">
        <f>IF(K14=0,"",ROUND(('Vstupní data 9_4'!$N14+'Vstupní data 9_4'!$Q14)/'Vstupní data 9_4'!$K14,0))</f>
        <v/>
      </c>
      <c r="V14" s="112"/>
      <c r="W14" s="113"/>
      <c r="X14" s="113"/>
      <c r="Y14" s="113"/>
      <c r="Z14" s="113"/>
      <c r="AA14" s="113"/>
    </row>
    <row r="15" spans="1:27" s="114" customFormat="1" ht="27.75" customHeight="1">
      <c r="A15" s="115"/>
      <c r="B15" s="116"/>
      <c r="C15" s="120"/>
      <c r="D15" s="70" t="str">
        <f>IFERROR(VLOOKUP(C15,NM06!$A$2:$B$176,2,0),"")</f>
        <v/>
      </c>
      <c r="E15" s="119"/>
      <c r="F15" s="70" t="str">
        <f>IFERROR(VLOOKUP('Vstupní data 9_4'!$E15,'Číselník nástrojů'!$A$2:$D$569,4,0),"")</f>
        <v/>
      </c>
      <c r="G15" s="117"/>
      <c r="H15" s="118"/>
      <c r="I15" s="103"/>
      <c r="J15" s="104"/>
      <c r="K15" s="104"/>
      <c r="L15" s="105"/>
      <c r="M15" s="106"/>
      <c r="N15" s="107"/>
      <c r="O15" s="108"/>
      <c r="P15" s="109"/>
      <c r="Q15" s="110"/>
      <c r="R15" s="111"/>
      <c r="S15" s="92" t="str">
        <f>IFERROR(('Vstupní data 9_4'!$O15+'Vstupní data 9_4'!$R15)/'Vstupní data 9_4'!$I15,"")</f>
        <v/>
      </c>
      <c r="T15" s="93" t="str">
        <f>IF(J15+L15=0,"",ROUND((M15+'Vstupní data 9_4'!$P15)/(L15+J15)/12,0))</f>
        <v/>
      </c>
      <c r="U15" s="94" t="str">
        <f>IF(K15=0,"",ROUND(('Vstupní data 9_4'!$N15+'Vstupní data 9_4'!$Q15)/'Vstupní data 9_4'!$K15,0))</f>
        <v/>
      </c>
      <c r="V15" s="112"/>
      <c r="W15" s="113"/>
      <c r="X15" s="113"/>
      <c r="Y15" s="113"/>
      <c r="Z15" s="113"/>
      <c r="AA15" s="113"/>
    </row>
    <row r="16" spans="1:27" s="114" customFormat="1" ht="27.75" customHeight="1">
      <c r="A16" s="115"/>
      <c r="B16" s="116"/>
      <c r="C16" s="120"/>
      <c r="D16" s="70" t="str">
        <f>IFERROR(VLOOKUP(C16,NM06!$A$2:$B$176,2,0),"")</f>
        <v/>
      </c>
      <c r="E16" s="119"/>
      <c r="F16" s="70" t="str">
        <f>IFERROR(VLOOKUP('Vstupní data 9_4'!$E16,'Číselník nástrojů'!$A$2:$D$569,4,0),"")</f>
        <v/>
      </c>
      <c r="G16" s="117"/>
      <c r="H16" s="118"/>
      <c r="I16" s="103"/>
      <c r="J16" s="104"/>
      <c r="K16" s="104"/>
      <c r="L16" s="105"/>
      <c r="M16" s="106"/>
      <c r="N16" s="107"/>
      <c r="O16" s="108"/>
      <c r="P16" s="109"/>
      <c r="Q16" s="110"/>
      <c r="R16" s="111"/>
      <c r="S16" s="92" t="str">
        <f>IFERROR(('Vstupní data 9_4'!$O16+'Vstupní data 9_4'!$R16)/'Vstupní data 9_4'!$I16,"")</f>
        <v/>
      </c>
      <c r="T16" s="93" t="str">
        <f>IF(J16+L16=0,"",ROUND((M16+'Vstupní data 9_4'!$P16)/(L16+J16)/12,0))</f>
        <v/>
      </c>
      <c r="U16" s="94" t="str">
        <f>IF(K16=0,"",ROUND(('Vstupní data 9_4'!$N16+'Vstupní data 9_4'!$Q16)/'Vstupní data 9_4'!$K16,0))</f>
        <v/>
      </c>
      <c r="V16" s="112"/>
      <c r="W16" s="113"/>
      <c r="X16" s="113"/>
      <c r="Y16" s="113"/>
      <c r="Z16" s="113"/>
      <c r="AA16" s="113"/>
    </row>
    <row r="17" spans="1:27" s="114" customFormat="1" ht="27.75" customHeight="1">
      <c r="A17" s="115"/>
      <c r="B17" s="116"/>
      <c r="C17" s="120"/>
      <c r="D17" s="70" t="str">
        <f>IFERROR(VLOOKUP(C17,NM06!$A$2:$B$176,2,0),"")</f>
        <v/>
      </c>
      <c r="E17" s="119"/>
      <c r="F17" s="70" t="str">
        <f>IFERROR(VLOOKUP('Vstupní data 9_4'!$E17,'Číselník nástrojů'!$A$2:$D$569,4,0),"")</f>
        <v/>
      </c>
      <c r="G17" s="117"/>
      <c r="H17" s="118"/>
      <c r="I17" s="103"/>
      <c r="J17" s="104"/>
      <c r="K17" s="104"/>
      <c r="L17" s="105"/>
      <c r="M17" s="106"/>
      <c r="N17" s="107"/>
      <c r="O17" s="108"/>
      <c r="P17" s="109"/>
      <c r="Q17" s="110"/>
      <c r="R17" s="111"/>
      <c r="S17" s="92" t="str">
        <f>IFERROR(('Vstupní data 9_4'!$O17+'Vstupní data 9_4'!$R17)/'Vstupní data 9_4'!$I17,"")</f>
        <v/>
      </c>
      <c r="T17" s="93" t="str">
        <f>IF(J17+L17=0,"",ROUND((M17+'Vstupní data 9_4'!$P17)/(L17+J17)/12,0))</f>
        <v/>
      </c>
      <c r="U17" s="94" t="str">
        <f>IF(K17=0,"",ROUND(('Vstupní data 9_4'!$N17+'Vstupní data 9_4'!$Q17)/'Vstupní data 9_4'!$K17,0))</f>
        <v/>
      </c>
      <c r="V17" s="112"/>
      <c r="W17" s="113"/>
      <c r="X17" s="113"/>
      <c r="Y17" s="113"/>
      <c r="Z17" s="113"/>
      <c r="AA17" s="113"/>
    </row>
    <row r="18" spans="1:27" s="114" customFormat="1" ht="27.75" customHeight="1">
      <c r="A18" s="115"/>
      <c r="B18" s="116"/>
      <c r="C18" s="120"/>
      <c r="D18" s="70" t="str">
        <f>IFERROR(VLOOKUP(C18,NM06!$A$2:$B$176,2,0),"")</f>
        <v/>
      </c>
      <c r="E18" s="119"/>
      <c r="F18" s="70" t="str">
        <f>IFERROR(VLOOKUP('Vstupní data 9_4'!$E18,'Číselník nástrojů'!$A$2:$D$569,4,0),"")</f>
        <v/>
      </c>
      <c r="G18" s="117"/>
      <c r="H18" s="118"/>
      <c r="I18" s="103"/>
      <c r="J18" s="104"/>
      <c r="K18" s="104"/>
      <c r="L18" s="105"/>
      <c r="M18" s="106"/>
      <c r="N18" s="107"/>
      <c r="O18" s="108"/>
      <c r="P18" s="109"/>
      <c r="Q18" s="110"/>
      <c r="R18" s="111"/>
      <c r="S18" s="92" t="str">
        <f>IFERROR(('Vstupní data 9_4'!$O18+'Vstupní data 9_4'!$R18)/'Vstupní data 9_4'!$I18,"")</f>
        <v/>
      </c>
      <c r="T18" s="93" t="str">
        <f>IF(J18+L18=0,"",ROUND((M18+'Vstupní data 9_4'!$P18)/(L18+J18)/12,0))</f>
        <v/>
      </c>
      <c r="U18" s="94" t="str">
        <f>IF(K18=0,"",ROUND(('Vstupní data 9_4'!$N18+'Vstupní data 9_4'!$Q18)/'Vstupní data 9_4'!$K18,0))</f>
        <v/>
      </c>
      <c r="V18" s="112"/>
      <c r="W18" s="113"/>
      <c r="X18" s="113"/>
      <c r="Y18" s="113"/>
      <c r="Z18" s="113"/>
      <c r="AA18" s="113"/>
    </row>
    <row r="19" spans="1:27" s="114" customFormat="1" ht="27.75" customHeight="1">
      <c r="A19" s="115"/>
      <c r="B19" s="116"/>
      <c r="C19" s="120"/>
      <c r="D19" s="70" t="str">
        <f>IFERROR(VLOOKUP(C19,NM06!$A$2:$B$176,2,0),"")</f>
        <v/>
      </c>
      <c r="E19" s="119"/>
      <c r="F19" s="70" t="str">
        <f>IFERROR(VLOOKUP('Vstupní data 9_4'!$E19,'Číselník nástrojů'!$A$2:$D$569,4,0),"")</f>
        <v/>
      </c>
      <c r="G19" s="117"/>
      <c r="H19" s="118"/>
      <c r="I19" s="103"/>
      <c r="J19" s="104"/>
      <c r="K19" s="104"/>
      <c r="L19" s="105"/>
      <c r="M19" s="106"/>
      <c r="N19" s="107"/>
      <c r="O19" s="108"/>
      <c r="P19" s="109"/>
      <c r="Q19" s="110"/>
      <c r="R19" s="111"/>
      <c r="S19" s="92" t="str">
        <f>IFERROR(('Vstupní data 9_4'!$O19+'Vstupní data 9_4'!$R19)/'Vstupní data 9_4'!$I19,"")</f>
        <v/>
      </c>
      <c r="T19" s="93" t="str">
        <f>IF(J19+L19=0,"",ROUND((M19+'Vstupní data 9_4'!$P19)/(L19+J19)/12,0))</f>
        <v/>
      </c>
      <c r="U19" s="94" t="str">
        <f>IF(K19=0,"",ROUND(('Vstupní data 9_4'!$N19+'Vstupní data 9_4'!$Q19)/'Vstupní data 9_4'!$K19,0))</f>
        <v/>
      </c>
      <c r="V19" s="112"/>
      <c r="W19" s="113"/>
      <c r="X19" s="113"/>
      <c r="Y19" s="113"/>
      <c r="Z19" s="113"/>
      <c r="AA19" s="113"/>
    </row>
    <row r="20" spans="1:27" s="114" customFormat="1" ht="27.75" customHeight="1">
      <c r="A20" s="115"/>
      <c r="B20" s="116"/>
      <c r="C20" s="120"/>
      <c r="D20" s="70" t="str">
        <f>IFERROR(VLOOKUP(C20,NM06!$A$2:$B$176,2,0),"")</f>
        <v/>
      </c>
      <c r="E20" s="119"/>
      <c r="F20" s="70" t="str">
        <f>IFERROR(VLOOKUP('Vstupní data 9_4'!$E20,'Číselník nástrojů'!$A$2:$D$569,4,0),"")</f>
        <v/>
      </c>
      <c r="G20" s="117"/>
      <c r="H20" s="118"/>
      <c r="I20" s="103"/>
      <c r="J20" s="104"/>
      <c r="K20" s="104"/>
      <c r="L20" s="105"/>
      <c r="M20" s="106"/>
      <c r="N20" s="107"/>
      <c r="O20" s="108"/>
      <c r="P20" s="109"/>
      <c r="Q20" s="110"/>
      <c r="R20" s="111"/>
      <c r="S20" s="92" t="str">
        <f>IFERROR(('Vstupní data 9_4'!$O20+'Vstupní data 9_4'!$R20)/'Vstupní data 9_4'!$I20,"")</f>
        <v/>
      </c>
      <c r="T20" s="93" t="str">
        <f>IF(J20+L20=0,"",ROUND((M20+'Vstupní data 9_4'!$P20)/(L20+J20)/12,0))</f>
        <v/>
      </c>
      <c r="U20" s="94" t="str">
        <f>IF(K20=0,"",ROUND(('Vstupní data 9_4'!$N20+'Vstupní data 9_4'!$Q20)/'Vstupní data 9_4'!$K20,0))</f>
        <v/>
      </c>
      <c r="V20" s="112"/>
      <c r="W20" s="113"/>
      <c r="X20" s="113"/>
      <c r="Y20" s="113"/>
      <c r="Z20" s="113"/>
      <c r="AA20" s="113"/>
    </row>
    <row r="21" spans="1:27" s="114" customFormat="1" ht="27.75" customHeight="1">
      <c r="A21" s="115"/>
      <c r="B21" s="116"/>
      <c r="C21" s="120"/>
      <c r="D21" s="70" t="str">
        <f>IFERROR(VLOOKUP(C21,NM06!$A$2:$B$176,2,0),"")</f>
        <v/>
      </c>
      <c r="E21" s="119"/>
      <c r="F21" s="70" t="str">
        <f>IFERROR(VLOOKUP('Vstupní data 9_4'!$E21,'Číselník nástrojů'!$A$2:$D$569,4,0),"")</f>
        <v/>
      </c>
      <c r="G21" s="117"/>
      <c r="H21" s="118"/>
      <c r="I21" s="103"/>
      <c r="J21" s="104"/>
      <c r="K21" s="104"/>
      <c r="L21" s="105"/>
      <c r="M21" s="106"/>
      <c r="N21" s="107"/>
      <c r="O21" s="108"/>
      <c r="P21" s="109"/>
      <c r="Q21" s="110"/>
      <c r="R21" s="111"/>
      <c r="S21" s="92" t="str">
        <f>IFERROR(('Vstupní data 9_4'!$O21+'Vstupní data 9_4'!$R21)/'Vstupní data 9_4'!$I21,"")</f>
        <v/>
      </c>
      <c r="T21" s="93" t="str">
        <f>IF(J21+L21=0,"",ROUND((M21+'Vstupní data 9_4'!$P21)/(L21+J21)/12,0))</f>
        <v/>
      </c>
      <c r="U21" s="94" t="str">
        <f>IF(K21=0,"",ROUND(('Vstupní data 9_4'!$N21+'Vstupní data 9_4'!$Q21)/'Vstupní data 9_4'!$K21,0))</f>
        <v/>
      </c>
      <c r="V21" s="112"/>
      <c r="W21" s="113"/>
      <c r="X21" s="113"/>
      <c r="Y21" s="113"/>
      <c r="Z21" s="113"/>
      <c r="AA21" s="113"/>
    </row>
    <row r="22" spans="1:27" s="114" customFormat="1" ht="27.75" customHeight="1">
      <c r="A22" s="115"/>
      <c r="B22" s="116"/>
      <c r="C22" s="120"/>
      <c r="D22" s="70" t="str">
        <f>IFERROR(VLOOKUP(C22,NM06!$A$2:$B$176,2,0),"")</f>
        <v/>
      </c>
      <c r="E22" s="119"/>
      <c r="F22" s="70" t="str">
        <f>IFERROR(VLOOKUP('Vstupní data 9_4'!$E22,'Číselník nástrojů'!$A$2:$D$569,4,0),"")</f>
        <v/>
      </c>
      <c r="G22" s="117"/>
      <c r="H22" s="118"/>
      <c r="I22" s="103"/>
      <c r="J22" s="104"/>
      <c r="K22" s="104"/>
      <c r="L22" s="105"/>
      <c r="M22" s="106"/>
      <c r="N22" s="107"/>
      <c r="O22" s="108"/>
      <c r="P22" s="109"/>
      <c r="Q22" s="110"/>
      <c r="R22" s="111"/>
      <c r="S22" s="92" t="str">
        <f>IFERROR(('Vstupní data 9_4'!$O22+'Vstupní data 9_4'!$R22)/'Vstupní data 9_4'!$I22,"")</f>
        <v/>
      </c>
      <c r="T22" s="93" t="str">
        <f>IF(J22+L22=0,"",ROUND((M22+'Vstupní data 9_4'!$P22)/(L22+J22)/12,0))</f>
        <v/>
      </c>
      <c r="U22" s="94" t="str">
        <f>IF(K22=0,"",ROUND(('Vstupní data 9_4'!$N22+'Vstupní data 9_4'!$Q22)/'Vstupní data 9_4'!$K22,0))</f>
        <v/>
      </c>
      <c r="V22" s="112"/>
      <c r="W22" s="113"/>
      <c r="X22" s="113"/>
      <c r="Y22" s="113"/>
      <c r="Z22" s="113"/>
      <c r="AA22" s="113"/>
    </row>
    <row r="23" spans="1:27" s="114" customFormat="1" ht="27.75" customHeight="1">
      <c r="A23" s="115"/>
      <c r="B23" s="116"/>
      <c r="C23" s="120"/>
      <c r="D23" s="70" t="str">
        <f>IFERROR(VLOOKUP(C23,NM06!$A$2:$B$176,2,0),"")</f>
        <v/>
      </c>
      <c r="E23" s="119"/>
      <c r="F23" s="70" t="str">
        <f>IFERROR(VLOOKUP('Vstupní data 9_4'!$E23,'Číselník nástrojů'!$A$2:$D$569,4,0),"")</f>
        <v/>
      </c>
      <c r="G23" s="117"/>
      <c r="H23" s="118"/>
      <c r="I23" s="103"/>
      <c r="J23" s="104"/>
      <c r="K23" s="104"/>
      <c r="L23" s="105"/>
      <c r="M23" s="106"/>
      <c r="N23" s="107"/>
      <c r="O23" s="108"/>
      <c r="P23" s="109"/>
      <c r="Q23" s="110"/>
      <c r="R23" s="111"/>
      <c r="S23" s="92" t="str">
        <f>IFERROR(('Vstupní data 9_4'!$O23+'Vstupní data 9_4'!$R23)/'Vstupní data 9_4'!$I23,"")</f>
        <v/>
      </c>
      <c r="T23" s="93" t="str">
        <f>IF(J23+L23=0,"",ROUND((M23+'Vstupní data 9_4'!$P23)/(L23+J23)/12,0))</f>
        <v/>
      </c>
      <c r="U23" s="94" t="str">
        <f>IF(K23=0,"",ROUND(('Vstupní data 9_4'!$N23+'Vstupní data 9_4'!$Q23)/'Vstupní data 9_4'!$K23,0))</f>
        <v/>
      </c>
      <c r="V23" s="112"/>
      <c r="W23" s="113"/>
      <c r="X23" s="113"/>
      <c r="Y23" s="113"/>
      <c r="Z23" s="113"/>
      <c r="AA23" s="113"/>
    </row>
    <row r="24" spans="1:27" s="114" customFormat="1" ht="27.75" customHeight="1">
      <c r="A24" s="115"/>
      <c r="B24" s="116"/>
      <c r="C24" s="120"/>
      <c r="D24" s="70" t="str">
        <f>IFERROR(VLOOKUP(C24,NM06!$A$2:$B$176,2,0),"")</f>
        <v/>
      </c>
      <c r="E24" s="119"/>
      <c r="F24" s="70" t="str">
        <f>IFERROR(VLOOKUP('Vstupní data 9_4'!$E24,'Číselník nástrojů'!$A$2:$D$569,4,0),"")</f>
        <v/>
      </c>
      <c r="G24" s="117"/>
      <c r="H24" s="118"/>
      <c r="I24" s="103"/>
      <c r="J24" s="104"/>
      <c r="K24" s="104"/>
      <c r="L24" s="105"/>
      <c r="M24" s="106"/>
      <c r="N24" s="107"/>
      <c r="O24" s="108"/>
      <c r="P24" s="109"/>
      <c r="Q24" s="110"/>
      <c r="R24" s="111"/>
      <c r="S24" s="92" t="str">
        <f>IFERROR(('Vstupní data 9_4'!$O24+'Vstupní data 9_4'!$R24)/'Vstupní data 9_4'!$I24,"")</f>
        <v/>
      </c>
      <c r="T24" s="93" t="str">
        <f>IF(J24+L24=0,"",ROUND((M24+'Vstupní data 9_4'!$P24)/(L24+J24)/12,0))</f>
        <v/>
      </c>
      <c r="U24" s="94" t="str">
        <f>IF(K24=0,"",ROUND(('Vstupní data 9_4'!$N24+'Vstupní data 9_4'!$Q24)/'Vstupní data 9_4'!$K24,0))</f>
        <v/>
      </c>
      <c r="V24" s="112"/>
      <c r="W24" s="113"/>
      <c r="X24" s="113"/>
      <c r="Y24" s="113"/>
      <c r="Z24" s="113"/>
      <c r="AA24" s="113"/>
    </row>
    <row r="25" spans="1:27" s="114" customFormat="1" ht="27.75" customHeight="1">
      <c r="A25" s="115"/>
      <c r="B25" s="116"/>
      <c r="C25" s="120"/>
      <c r="D25" s="70" t="str">
        <f>IFERROR(VLOOKUP(C25,NM06!$A$2:$B$176,2,0),"")</f>
        <v/>
      </c>
      <c r="E25" s="119"/>
      <c r="F25" s="70" t="str">
        <f>IFERROR(VLOOKUP('Vstupní data 9_4'!$E25,'Číselník nástrojů'!$A$2:$D$569,4,0),"")</f>
        <v/>
      </c>
      <c r="G25" s="117"/>
      <c r="H25" s="118"/>
      <c r="I25" s="103"/>
      <c r="J25" s="104"/>
      <c r="K25" s="104"/>
      <c r="L25" s="105"/>
      <c r="M25" s="106"/>
      <c r="N25" s="107"/>
      <c r="O25" s="108"/>
      <c r="P25" s="109"/>
      <c r="Q25" s="110"/>
      <c r="R25" s="111"/>
      <c r="S25" s="92" t="str">
        <f>IFERROR(('Vstupní data 9_4'!$O25+'Vstupní data 9_4'!$R25)/'Vstupní data 9_4'!$I25,"")</f>
        <v/>
      </c>
      <c r="T25" s="93" t="str">
        <f>IF(J25+L25=0,"",ROUND((M25+'Vstupní data 9_4'!$P25)/(L25+J25)/12,0))</f>
        <v/>
      </c>
      <c r="U25" s="94" t="str">
        <f>IF(K25=0,"",ROUND(('Vstupní data 9_4'!$N25+'Vstupní data 9_4'!$Q25)/'Vstupní data 9_4'!$K25,0))</f>
        <v/>
      </c>
      <c r="V25" s="112"/>
      <c r="W25" s="113"/>
      <c r="X25" s="113"/>
      <c r="Y25" s="113"/>
      <c r="Z25" s="113"/>
      <c r="AA25" s="113"/>
    </row>
    <row r="26" spans="1:27" s="114" customFormat="1" ht="27.75" customHeight="1">
      <c r="A26" s="115"/>
      <c r="B26" s="116"/>
      <c r="C26" s="120"/>
      <c r="D26" s="70" t="str">
        <f>IFERROR(VLOOKUP(C26,NM06!$A$2:$B$176,2,0),"")</f>
        <v/>
      </c>
      <c r="E26" s="119"/>
      <c r="F26" s="70" t="str">
        <f>IFERROR(VLOOKUP('Vstupní data 9_4'!$E26,'Číselník nástrojů'!$A$2:$D$569,4,0),"")</f>
        <v/>
      </c>
      <c r="G26" s="117"/>
      <c r="H26" s="118"/>
      <c r="I26" s="103"/>
      <c r="J26" s="104"/>
      <c r="K26" s="104"/>
      <c r="L26" s="105"/>
      <c r="M26" s="106"/>
      <c r="N26" s="107"/>
      <c r="O26" s="108"/>
      <c r="P26" s="109"/>
      <c r="Q26" s="110"/>
      <c r="R26" s="111"/>
      <c r="S26" s="92" t="str">
        <f>IFERROR(('Vstupní data 9_4'!$O26+'Vstupní data 9_4'!$R26)/'Vstupní data 9_4'!$I26,"")</f>
        <v/>
      </c>
      <c r="T26" s="93" t="str">
        <f>IF(J26+L26=0,"",ROUND((M26+'Vstupní data 9_4'!$P26)/(L26+J26)/12,0))</f>
        <v/>
      </c>
      <c r="U26" s="94" t="str">
        <f>IF(K26=0,"",ROUND(('Vstupní data 9_4'!$N26+'Vstupní data 9_4'!$Q26)/'Vstupní data 9_4'!$K26,0))</f>
        <v/>
      </c>
      <c r="V26" s="112"/>
      <c r="W26" s="113"/>
      <c r="X26" s="113"/>
      <c r="Y26" s="113"/>
      <c r="Z26" s="113"/>
      <c r="AA26" s="113"/>
    </row>
    <row r="27" spans="1:27" s="114" customFormat="1" ht="27.75" customHeight="1">
      <c r="A27" s="115"/>
      <c r="B27" s="116"/>
      <c r="C27" s="120"/>
      <c r="D27" s="70" t="str">
        <f>IFERROR(VLOOKUP(C27,NM06!$A$2:$B$176,2,0),"")</f>
        <v/>
      </c>
      <c r="E27" s="119"/>
      <c r="F27" s="70" t="str">
        <f>IFERROR(VLOOKUP('Vstupní data 9_4'!$E27,'Číselník nástrojů'!$A$2:$D$569,4,0),"")</f>
        <v/>
      </c>
      <c r="G27" s="117"/>
      <c r="H27" s="118"/>
      <c r="I27" s="103"/>
      <c r="J27" s="104"/>
      <c r="K27" s="104"/>
      <c r="L27" s="105"/>
      <c r="M27" s="106"/>
      <c r="N27" s="107"/>
      <c r="O27" s="108"/>
      <c r="P27" s="109"/>
      <c r="Q27" s="110"/>
      <c r="R27" s="111"/>
      <c r="S27" s="92" t="str">
        <f>IFERROR(('Vstupní data 9_4'!$O27+'Vstupní data 9_4'!$R27)/'Vstupní data 9_4'!$I27,"")</f>
        <v/>
      </c>
      <c r="T27" s="93" t="str">
        <f>IF(J27+L27=0,"",ROUND((M27+'Vstupní data 9_4'!$P27)/(L27+J27)/12,0))</f>
        <v/>
      </c>
      <c r="U27" s="94" t="str">
        <f>IF(K27=0,"",ROUND(('Vstupní data 9_4'!$N27+'Vstupní data 9_4'!$Q27)/'Vstupní data 9_4'!$K27,0))</f>
        <v/>
      </c>
      <c r="V27" s="112"/>
      <c r="W27" s="113"/>
      <c r="X27" s="113"/>
      <c r="Y27" s="113"/>
      <c r="Z27" s="113"/>
      <c r="AA27" s="113"/>
    </row>
    <row r="28" spans="1:27" s="114" customFormat="1" ht="27.75" customHeight="1">
      <c r="A28" s="115"/>
      <c r="B28" s="116"/>
      <c r="C28" s="120"/>
      <c r="D28" s="70" t="str">
        <f>IFERROR(VLOOKUP(C28,NM06!$A$2:$B$176,2,0),"")</f>
        <v/>
      </c>
      <c r="E28" s="119"/>
      <c r="F28" s="70" t="str">
        <f>IFERROR(VLOOKUP('Vstupní data 9_4'!$E28,'Číselník nástrojů'!$A$2:$D$569,4,0),"")</f>
        <v/>
      </c>
      <c r="G28" s="117"/>
      <c r="H28" s="118"/>
      <c r="I28" s="103"/>
      <c r="J28" s="104"/>
      <c r="K28" s="104"/>
      <c r="L28" s="105"/>
      <c r="M28" s="106"/>
      <c r="N28" s="107"/>
      <c r="O28" s="108"/>
      <c r="P28" s="109"/>
      <c r="Q28" s="110"/>
      <c r="R28" s="111"/>
      <c r="S28" s="92" t="str">
        <f>IFERROR(('Vstupní data 9_4'!$O28+'Vstupní data 9_4'!$R28)/'Vstupní data 9_4'!$I28,"")</f>
        <v/>
      </c>
      <c r="T28" s="93" t="str">
        <f>IF(J28+L28=0,"",ROUND((M28+'Vstupní data 9_4'!$P28)/(L28+J28)/12,0))</f>
        <v/>
      </c>
      <c r="U28" s="94" t="str">
        <f>IF(K28=0,"",ROUND(('Vstupní data 9_4'!$N28+'Vstupní data 9_4'!$Q28)/'Vstupní data 9_4'!$K28,0))</f>
        <v/>
      </c>
      <c r="V28" s="112"/>
      <c r="W28" s="113"/>
      <c r="X28" s="113"/>
      <c r="Y28" s="113"/>
      <c r="Z28" s="113"/>
      <c r="AA28" s="113"/>
    </row>
    <row r="29" spans="1:27" s="114" customFormat="1" ht="27.75" customHeight="1">
      <c r="A29" s="115"/>
      <c r="B29" s="116"/>
      <c r="C29" s="120"/>
      <c r="D29" s="70" t="str">
        <f>IFERROR(VLOOKUP(C29,NM06!$A$2:$B$176,2,0),"")</f>
        <v/>
      </c>
      <c r="E29" s="119"/>
      <c r="F29" s="70" t="str">
        <f>IFERROR(VLOOKUP('Vstupní data 9_4'!$E29,'Číselník nástrojů'!$A$2:$D$569,4,0),"")</f>
        <v/>
      </c>
      <c r="G29" s="117"/>
      <c r="H29" s="118"/>
      <c r="I29" s="103"/>
      <c r="J29" s="104"/>
      <c r="K29" s="104"/>
      <c r="L29" s="105"/>
      <c r="M29" s="106"/>
      <c r="N29" s="107"/>
      <c r="O29" s="108"/>
      <c r="P29" s="109"/>
      <c r="Q29" s="110"/>
      <c r="R29" s="111"/>
      <c r="S29" s="92" t="str">
        <f>IFERROR(('Vstupní data 9_4'!$O29+'Vstupní data 9_4'!$R29)/'Vstupní data 9_4'!$I29,"")</f>
        <v/>
      </c>
      <c r="T29" s="93" t="str">
        <f>IF(J29+L29=0,"",ROUND((M29+'Vstupní data 9_4'!$P29)/(L29+J29)/12,0))</f>
        <v/>
      </c>
      <c r="U29" s="94" t="str">
        <f>IF(K29=0,"",ROUND(('Vstupní data 9_4'!$N29+'Vstupní data 9_4'!$Q29)/'Vstupní data 9_4'!$K29,0))</f>
        <v/>
      </c>
      <c r="V29" s="112"/>
      <c r="W29" s="113"/>
      <c r="X29" s="113"/>
      <c r="Y29" s="113"/>
      <c r="Z29" s="113"/>
      <c r="AA29" s="113"/>
    </row>
    <row r="30" spans="1:27" s="114" customFormat="1" ht="27.75" customHeight="1">
      <c r="A30" s="115"/>
      <c r="B30" s="116"/>
      <c r="C30" s="120"/>
      <c r="D30" s="70" t="str">
        <f>IFERROR(VLOOKUP(C30,NM06!$A$2:$B$176,2,0),"")</f>
        <v/>
      </c>
      <c r="E30" s="119"/>
      <c r="F30" s="70" t="str">
        <f>IFERROR(VLOOKUP('Vstupní data 9_4'!$E30,'Číselník nástrojů'!$A$2:$D$569,4,0),"")</f>
        <v/>
      </c>
      <c r="G30" s="117"/>
      <c r="H30" s="118"/>
      <c r="I30" s="103"/>
      <c r="J30" s="104"/>
      <c r="K30" s="104"/>
      <c r="L30" s="105"/>
      <c r="M30" s="106"/>
      <c r="N30" s="107"/>
      <c r="O30" s="108"/>
      <c r="P30" s="109"/>
      <c r="Q30" s="110"/>
      <c r="R30" s="111"/>
      <c r="S30" s="92" t="str">
        <f>IFERROR(('Vstupní data 9_4'!$O30+'Vstupní data 9_4'!$R30)/'Vstupní data 9_4'!$I30,"")</f>
        <v/>
      </c>
      <c r="T30" s="93" t="str">
        <f>IF(J30+L30=0,"",ROUND((M30+'Vstupní data 9_4'!$P30)/(L30+J30)/12,0))</f>
        <v/>
      </c>
      <c r="U30" s="94" t="str">
        <f>IF(K30=0,"",ROUND(('Vstupní data 9_4'!$N30+'Vstupní data 9_4'!$Q30)/'Vstupní data 9_4'!$K30,0))</f>
        <v/>
      </c>
      <c r="V30" s="112"/>
      <c r="W30" s="113"/>
      <c r="X30" s="113"/>
      <c r="Y30" s="113"/>
      <c r="Z30" s="113"/>
      <c r="AA30" s="113"/>
    </row>
    <row r="31" spans="1:27" s="114" customFormat="1" ht="27.75" customHeight="1">
      <c r="A31" s="115"/>
      <c r="B31" s="116"/>
      <c r="C31" s="120"/>
      <c r="D31" s="70" t="str">
        <f>IFERROR(VLOOKUP(C31,NM06!$A$2:$B$176,2,0),"")</f>
        <v/>
      </c>
      <c r="E31" s="119"/>
      <c r="F31" s="70" t="str">
        <f>IFERROR(VLOOKUP('Vstupní data 9_4'!$E31,'Číselník nástrojů'!$A$2:$D$569,4,0),"")</f>
        <v/>
      </c>
      <c r="G31" s="117"/>
      <c r="H31" s="118"/>
      <c r="I31" s="103"/>
      <c r="J31" s="104"/>
      <c r="K31" s="104"/>
      <c r="L31" s="105"/>
      <c r="M31" s="106"/>
      <c r="N31" s="107"/>
      <c r="O31" s="108"/>
      <c r="P31" s="109"/>
      <c r="Q31" s="110"/>
      <c r="R31" s="111"/>
      <c r="S31" s="92" t="str">
        <f>IFERROR(('Vstupní data 9_4'!$O31+'Vstupní data 9_4'!$R31)/'Vstupní data 9_4'!$I31,"")</f>
        <v/>
      </c>
      <c r="T31" s="93" t="str">
        <f>IF(J31+L31=0,"",ROUND((M31+'Vstupní data 9_4'!$P31)/(L31+J31)/12,0))</f>
        <v/>
      </c>
      <c r="U31" s="94" t="str">
        <f>IF(K31=0,"",ROUND(('Vstupní data 9_4'!$N31+'Vstupní data 9_4'!$Q31)/'Vstupní data 9_4'!$K31,0))</f>
        <v/>
      </c>
      <c r="V31" s="112"/>
      <c r="W31" s="113"/>
      <c r="X31" s="113"/>
      <c r="Y31" s="113"/>
      <c r="Z31" s="113"/>
      <c r="AA31" s="113"/>
    </row>
    <row r="32" spans="1:27" s="114" customFormat="1" ht="27.75" customHeight="1">
      <c r="A32" s="115"/>
      <c r="B32" s="116"/>
      <c r="C32" s="120"/>
      <c r="D32" s="70" t="str">
        <f>IFERROR(VLOOKUP(C32,NM06!$A$2:$B$176,2,0),"")</f>
        <v/>
      </c>
      <c r="E32" s="119"/>
      <c r="F32" s="70" t="str">
        <f>IFERROR(VLOOKUP('Vstupní data 9_4'!$E32,'Číselník nástrojů'!$A$2:$D$569,4,0),"")</f>
        <v/>
      </c>
      <c r="G32" s="117"/>
      <c r="H32" s="118"/>
      <c r="I32" s="103"/>
      <c r="J32" s="104"/>
      <c r="K32" s="104"/>
      <c r="L32" s="105"/>
      <c r="M32" s="106"/>
      <c r="N32" s="107"/>
      <c r="O32" s="108"/>
      <c r="P32" s="109"/>
      <c r="Q32" s="110"/>
      <c r="R32" s="111"/>
      <c r="S32" s="92" t="str">
        <f>IFERROR(('Vstupní data 9_4'!$O32+'Vstupní data 9_4'!$R32)/'Vstupní data 9_4'!$I32,"")</f>
        <v/>
      </c>
      <c r="T32" s="93" t="str">
        <f>IF(J32+L32=0,"",ROUND((M32+'Vstupní data 9_4'!$P32)/(L32+J32)/12,0))</f>
        <v/>
      </c>
      <c r="U32" s="94" t="str">
        <f>IF(K32=0,"",ROUND(('Vstupní data 9_4'!$N32+'Vstupní data 9_4'!$Q32)/'Vstupní data 9_4'!$K32,0))</f>
        <v/>
      </c>
      <c r="V32" s="112"/>
      <c r="W32" s="113"/>
      <c r="X32" s="113"/>
      <c r="Y32" s="113"/>
      <c r="Z32" s="113"/>
      <c r="AA32" s="113"/>
    </row>
    <row r="33" spans="1:27" s="114" customFormat="1" ht="27.75" customHeight="1">
      <c r="A33" s="115"/>
      <c r="B33" s="116"/>
      <c r="C33" s="120"/>
      <c r="D33" s="70" t="str">
        <f>IFERROR(VLOOKUP(C33,NM06!$A$2:$B$176,2,0),"")</f>
        <v/>
      </c>
      <c r="E33" s="119"/>
      <c r="F33" s="70" t="str">
        <f>IFERROR(VLOOKUP('Vstupní data 9_4'!$E33,'Číselník nástrojů'!$A$2:$D$569,4,0),"")</f>
        <v/>
      </c>
      <c r="G33" s="117"/>
      <c r="H33" s="118"/>
      <c r="I33" s="103"/>
      <c r="J33" s="104"/>
      <c r="K33" s="104"/>
      <c r="L33" s="105"/>
      <c r="M33" s="106"/>
      <c r="N33" s="107"/>
      <c r="O33" s="108"/>
      <c r="P33" s="109"/>
      <c r="Q33" s="110"/>
      <c r="R33" s="111"/>
      <c r="S33" s="92" t="str">
        <f>IFERROR(('Vstupní data 9_4'!$O33+'Vstupní data 9_4'!$R33)/'Vstupní data 9_4'!$I33,"")</f>
        <v/>
      </c>
      <c r="T33" s="93" t="str">
        <f>IF(J33+L33=0,"",ROUND((M33+'Vstupní data 9_4'!$P33)/(L33+J33)/12,0))</f>
        <v/>
      </c>
      <c r="U33" s="94" t="str">
        <f>IF(K33=0,"",ROUND(('Vstupní data 9_4'!$N33+'Vstupní data 9_4'!$Q33)/'Vstupní data 9_4'!$K33,0))</f>
        <v/>
      </c>
      <c r="V33" s="112"/>
      <c r="W33" s="113"/>
      <c r="X33" s="113"/>
      <c r="Y33" s="113"/>
      <c r="Z33" s="113"/>
      <c r="AA33" s="113"/>
    </row>
    <row r="34" spans="1:27" s="114" customFormat="1" ht="27.75" customHeight="1">
      <c r="A34" s="115"/>
      <c r="B34" s="116"/>
      <c r="C34" s="120"/>
      <c r="D34" s="70" t="str">
        <f>IFERROR(VLOOKUP(C34,NM06!$A$2:$B$176,2,0),"")</f>
        <v/>
      </c>
      <c r="E34" s="119"/>
      <c r="F34" s="70" t="str">
        <f>IFERROR(VLOOKUP('Vstupní data 9_4'!$E34,'Číselník nástrojů'!$A$2:$D$569,4,0),"")</f>
        <v/>
      </c>
      <c r="G34" s="117"/>
      <c r="H34" s="118"/>
      <c r="I34" s="103"/>
      <c r="J34" s="104"/>
      <c r="K34" s="104"/>
      <c r="L34" s="105"/>
      <c r="M34" s="106"/>
      <c r="N34" s="107"/>
      <c r="O34" s="108"/>
      <c r="P34" s="109"/>
      <c r="Q34" s="110"/>
      <c r="R34" s="111"/>
      <c r="S34" s="92" t="str">
        <f>IFERROR(('Vstupní data 9_4'!$O34+'Vstupní data 9_4'!$R34)/'Vstupní data 9_4'!$I34,"")</f>
        <v/>
      </c>
      <c r="T34" s="93" t="str">
        <f>IF(J34+L34=0,"",ROUND((M34+'Vstupní data 9_4'!$P34)/(L34+J34)/12,0))</f>
        <v/>
      </c>
      <c r="U34" s="94" t="str">
        <f>IF(K34=0,"",ROUND(('Vstupní data 9_4'!$N34+'Vstupní data 9_4'!$Q34)/'Vstupní data 9_4'!$K34,0))</f>
        <v/>
      </c>
      <c r="V34" s="112"/>
      <c r="W34" s="113"/>
      <c r="X34" s="113"/>
      <c r="Y34" s="113"/>
      <c r="Z34" s="113"/>
      <c r="AA34" s="113"/>
    </row>
    <row r="35" spans="1:27" s="114" customFormat="1" ht="27.75" customHeight="1">
      <c r="A35" s="115"/>
      <c r="B35" s="116"/>
      <c r="C35" s="120"/>
      <c r="D35" s="70" t="str">
        <f>IFERROR(VLOOKUP(C35,NM06!$A$2:$B$176,2,0),"")</f>
        <v/>
      </c>
      <c r="E35" s="119"/>
      <c r="F35" s="70" t="str">
        <f>IFERROR(VLOOKUP('Vstupní data 9_4'!$E35,'Číselník nástrojů'!$A$2:$D$569,4,0),"")</f>
        <v/>
      </c>
      <c r="G35" s="117"/>
      <c r="H35" s="118"/>
      <c r="I35" s="103"/>
      <c r="J35" s="104"/>
      <c r="K35" s="104"/>
      <c r="L35" s="105"/>
      <c r="M35" s="106"/>
      <c r="N35" s="107"/>
      <c r="O35" s="108"/>
      <c r="P35" s="109"/>
      <c r="Q35" s="110"/>
      <c r="R35" s="111"/>
      <c r="S35" s="92" t="str">
        <f>IFERROR(('Vstupní data 9_4'!$O35+'Vstupní data 9_4'!$R35)/'Vstupní data 9_4'!$I35,"")</f>
        <v/>
      </c>
      <c r="T35" s="93" t="str">
        <f>IF(J35+L35=0,"",ROUND((M35+'Vstupní data 9_4'!$P35)/(L35+J35)/12,0))</f>
        <v/>
      </c>
      <c r="U35" s="94" t="str">
        <f>IF(K35=0,"",ROUND(('Vstupní data 9_4'!$N35+'Vstupní data 9_4'!$Q35)/'Vstupní data 9_4'!$K35,0))</f>
        <v/>
      </c>
      <c r="V35" s="112"/>
      <c r="W35" s="113"/>
      <c r="X35" s="113"/>
      <c r="Y35" s="113"/>
      <c r="Z35" s="113"/>
      <c r="AA35" s="113"/>
    </row>
    <row r="36" spans="1:27" s="114" customFormat="1" ht="27.75" customHeight="1">
      <c r="A36" s="115"/>
      <c r="B36" s="116"/>
      <c r="C36" s="120"/>
      <c r="D36" s="70" t="str">
        <f>IFERROR(VLOOKUP(C36,NM06!$A$2:$B$176,2,0),"")</f>
        <v/>
      </c>
      <c r="E36" s="119"/>
      <c r="F36" s="70" t="str">
        <f>IFERROR(VLOOKUP('Vstupní data 9_4'!$E36,'Číselník nástrojů'!$A$2:$D$569,4,0),"")</f>
        <v/>
      </c>
      <c r="G36" s="117"/>
      <c r="H36" s="118"/>
      <c r="I36" s="103"/>
      <c r="J36" s="104"/>
      <c r="K36" s="104"/>
      <c r="L36" s="105"/>
      <c r="M36" s="106"/>
      <c r="N36" s="107"/>
      <c r="O36" s="108"/>
      <c r="P36" s="109"/>
      <c r="Q36" s="110"/>
      <c r="R36" s="111"/>
      <c r="S36" s="92" t="str">
        <f>IFERROR(('Vstupní data 9_4'!$O36+'Vstupní data 9_4'!$R36)/'Vstupní data 9_4'!$I36,"")</f>
        <v/>
      </c>
      <c r="T36" s="93" t="str">
        <f>IF(J36+L36=0,"",ROUND((M36+'Vstupní data 9_4'!$P36)/(L36+J36)/12,0))</f>
        <v/>
      </c>
      <c r="U36" s="94" t="str">
        <f>IF(K36=0,"",ROUND(('Vstupní data 9_4'!$N36+'Vstupní data 9_4'!$Q36)/'Vstupní data 9_4'!$K36,0))</f>
        <v/>
      </c>
      <c r="V36" s="112"/>
      <c r="W36" s="113"/>
      <c r="X36" s="113"/>
      <c r="Y36" s="113"/>
      <c r="Z36" s="113"/>
      <c r="AA36" s="113"/>
    </row>
    <row r="37" spans="1:27" s="114" customFormat="1" ht="27.75" customHeight="1">
      <c r="A37" s="115"/>
      <c r="B37" s="116"/>
      <c r="C37" s="120"/>
      <c r="D37" s="70" t="str">
        <f>IFERROR(VLOOKUP(C37,NM06!$A$2:$B$176,2,0),"")</f>
        <v/>
      </c>
      <c r="E37" s="119"/>
      <c r="F37" s="70" t="str">
        <f>IFERROR(VLOOKUP('Vstupní data 9_4'!$E37,'Číselník nástrojů'!$A$2:$D$569,4,0),"")</f>
        <v/>
      </c>
      <c r="G37" s="117"/>
      <c r="H37" s="118"/>
      <c r="I37" s="103"/>
      <c r="J37" s="104"/>
      <c r="K37" s="104"/>
      <c r="L37" s="105"/>
      <c r="M37" s="106"/>
      <c r="N37" s="107"/>
      <c r="O37" s="108"/>
      <c r="P37" s="109"/>
      <c r="Q37" s="110"/>
      <c r="R37" s="111"/>
      <c r="S37" s="92" t="str">
        <f>IFERROR(('Vstupní data 9_4'!$O37+'Vstupní data 9_4'!$R37)/'Vstupní data 9_4'!$I37,"")</f>
        <v/>
      </c>
      <c r="T37" s="93" t="str">
        <f>IF(J37+L37=0,"",ROUND((M37+'Vstupní data 9_4'!$P37)/(L37+J37)/12,0))</f>
        <v/>
      </c>
      <c r="U37" s="94" t="str">
        <f>IF(K37=0,"",ROUND(('Vstupní data 9_4'!$N37+'Vstupní data 9_4'!$Q37)/'Vstupní data 9_4'!$K37,0))</f>
        <v/>
      </c>
      <c r="V37" s="112"/>
      <c r="W37" s="113"/>
      <c r="X37" s="113"/>
      <c r="Y37" s="113"/>
      <c r="Z37" s="113"/>
      <c r="AA37" s="113"/>
    </row>
    <row r="38" spans="1:27" s="114" customFormat="1" ht="27.75" customHeight="1">
      <c r="A38" s="115"/>
      <c r="B38" s="116"/>
      <c r="C38" s="120"/>
      <c r="D38" s="70" t="str">
        <f>IFERROR(VLOOKUP(C38,NM06!$A$2:$B$176,2,0),"")</f>
        <v/>
      </c>
      <c r="E38" s="119"/>
      <c r="F38" s="70" t="str">
        <f>IFERROR(VLOOKUP('Vstupní data 9_4'!$E38,'Číselník nástrojů'!$A$2:$D$569,4,0),"")</f>
        <v/>
      </c>
      <c r="G38" s="117"/>
      <c r="H38" s="118"/>
      <c r="I38" s="103"/>
      <c r="J38" s="104"/>
      <c r="K38" s="104"/>
      <c r="L38" s="105"/>
      <c r="M38" s="121"/>
      <c r="N38" s="122"/>
      <c r="O38" s="123"/>
      <c r="P38" s="124"/>
      <c r="Q38" s="125"/>
      <c r="R38" s="126"/>
      <c r="S38" s="92" t="str">
        <f>IFERROR(('Vstupní data 9_4'!$O38+'Vstupní data 9_4'!$R38)/'Vstupní data 9_4'!$I38,"")</f>
        <v/>
      </c>
      <c r="T38" s="93" t="str">
        <f>IF(J38+L38=0,"",ROUND((M38+'Vstupní data 9_4'!$P38)/(L38+J38)/12,0))</f>
        <v/>
      </c>
      <c r="U38" s="94" t="str">
        <f>IF(K38=0,"",ROUND(('Vstupní data 9_4'!$N38+'Vstupní data 9_4'!$Q38)/'Vstupní data 9_4'!$K38,0))</f>
        <v/>
      </c>
      <c r="V38" s="112"/>
      <c r="W38" s="113"/>
      <c r="X38" s="113"/>
      <c r="Y38" s="113"/>
      <c r="Z38" s="113"/>
      <c r="AA38" s="113"/>
    </row>
    <row r="39" spans="1:27" s="114" customFormat="1" ht="27.75" customHeight="1">
      <c r="A39" s="115"/>
      <c r="B39" s="116"/>
      <c r="C39" s="120"/>
      <c r="D39" s="70" t="str">
        <f>IFERROR(VLOOKUP(C39,NM06!$A$2:$B$176,2,0),"")</f>
        <v/>
      </c>
      <c r="E39" s="119"/>
      <c r="F39" s="70" t="str">
        <f>IFERROR(VLOOKUP('Vstupní data 9_4'!$E39,'Číselník nástrojů'!$A$2:$D$569,4,0),"")</f>
        <v/>
      </c>
      <c r="G39" s="117"/>
      <c r="H39" s="118"/>
      <c r="I39" s="103"/>
      <c r="J39" s="104"/>
      <c r="K39" s="104"/>
      <c r="L39" s="105"/>
      <c r="M39" s="121"/>
      <c r="N39" s="122"/>
      <c r="O39" s="123"/>
      <c r="P39" s="124"/>
      <c r="Q39" s="125"/>
      <c r="R39" s="126"/>
      <c r="S39" s="92" t="str">
        <f>IFERROR(('Vstupní data 9_4'!$O39+'Vstupní data 9_4'!$R39)/'Vstupní data 9_4'!$I39,"")</f>
        <v/>
      </c>
      <c r="T39" s="93" t="str">
        <f>IF(J39+L39=0,"",ROUND((M39+'Vstupní data 9_4'!$P39)/(L39+J39)/12,0))</f>
        <v/>
      </c>
      <c r="U39" s="94" t="str">
        <f>IF(K39=0,"",ROUND(('Vstupní data 9_4'!$N39+'Vstupní data 9_4'!$Q39)/'Vstupní data 9_4'!$K39,0))</f>
        <v/>
      </c>
      <c r="V39" s="112"/>
      <c r="W39" s="113"/>
      <c r="X39" s="113"/>
      <c r="Y39" s="113"/>
      <c r="Z39" s="113"/>
      <c r="AA39" s="113"/>
    </row>
    <row r="40" spans="1:27" s="114" customFormat="1" ht="27.75" customHeight="1">
      <c r="A40" s="115"/>
      <c r="B40" s="116"/>
      <c r="C40" s="120"/>
      <c r="D40" s="70" t="str">
        <f>IFERROR(VLOOKUP(C40,NM06!$A$2:$B$176,2,0),"")</f>
        <v/>
      </c>
      <c r="E40" s="119"/>
      <c r="F40" s="70" t="str">
        <f>IFERROR(VLOOKUP('Vstupní data 9_4'!$E40,'Číselník nástrojů'!$A$2:$D$569,4,0),"")</f>
        <v/>
      </c>
      <c r="G40" s="117"/>
      <c r="H40" s="118"/>
      <c r="I40" s="103"/>
      <c r="J40" s="104"/>
      <c r="K40" s="104"/>
      <c r="L40" s="105"/>
      <c r="M40" s="121"/>
      <c r="N40" s="122"/>
      <c r="O40" s="123"/>
      <c r="P40" s="124"/>
      <c r="Q40" s="125"/>
      <c r="R40" s="126"/>
      <c r="S40" s="92" t="str">
        <f>IFERROR(('Vstupní data 9_4'!$O40+'Vstupní data 9_4'!$R40)/'Vstupní data 9_4'!$I40,"")</f>
        <v/>
      </c>
      <c r="T40" s="93" t="str">
        <f>IF(J40+L40=0,"",ROUND((M40+'Vstupní data 9_4'!$P40)/(L40+J40)/12,0))</f>
        <v/>
      </c>
      <c r="U40" s="94" t="str">
        <f>IF(K40=0,"",ROUND(('Vstupní data 9_4'!$N40+'Vstupní data 9_4'!$Q40)/'Vstupní data 9_4'!$K40,0))</f>
        <v/>
      </c>
      <c r="V40" s="112"/>
      <c r="W40" s="113"/>
      <c r="X40" s="113"/>
      <c r="Y40" s="113"/>
      <c r="Z40" s="113"/>
      <c r="AA40" s="113"/>
    </row>
    <row r="41" spans="1:27" s="114" customFormat="1" ht="27.75" customHeight="1">
      <c r="A41" s="115"/>
      <c r="B41" s="116"/>
      <c r="C41" s="120"/>
      <c r="D41" s="70" t="str">
        <f>IFERROR(VLOOKUP(C41,NM06!$A$2:$B$176,2,0),"")</f>
        <v/>
      </c>
      <c r="E41" s="119"/>
      <c r="F41" s="70" t="str">
        <f>IFERROR(VLOOKUP('Vstupní data 9_4'!$E41,'Číselník nástrojů'!$A$2:$D$569,4,0),"")</f>
        <v/>
      </c>
      <c r="G41" s="117"/>
      <c r="H41" s="118"/>
      <c r="I41" s="103"/>
      <c r="J41" s="104"/>
      <c r="K41" s="104"/>
      <c r="L41" s="105"/>
      <c r="M41" s="121"/>
      <c r="N41" s="122"/>
      <c r="O41" s="123"/>
      <c r="P41" s="124"/>
      <c r="Q41" s="125"/>
      <c r="R41" s="126"/>
      <c r="S41" s="92" t="str">
        <f>IFERROR(('Vstupní data 9_4'!$O41+'Vstupní data 9_4'!$R41)/'Vstupní data 9_4'!$I41,"")</f>
        <v/>
      </c>
      <c r="T41" s="93" t="str">
        <f>IF(J41+L41=0,"",ROUND((M41+'Vstupní data 9_4'!$P41)/(L41+J41)/12,0))</f>
        <v/>
      </c>
      <c r="U41" s="94" t="str">
        <f>IF(K41=0,"",ROUND(('Vstupní data 9_4'!$N41+'Vstupní data 9_4'!$Q41)/'Vstupní data 9_4'!$K41,0))</f>
        <v/>
      </c>
      <c r="V41" s="112"/>
      <c r="W41" s="113"/>
      <c r="X41" s="113"/>
      <c r="Y41" s="113"/>
      <c r="Z41" s="113"/>
      <c r="AA41" s="113"/>
    </row>
    <row r="42" spans="1:27" s="114" customFormat="1" ht="27.75" customHeight="1">
      <c r="A42" s="115"/>
      <c r="B42" s="116"/>
      <c r="C42" s="120"/>
      <c r="D42" s="70" t="str">
        <f>IFERROR(VLOOKUP(C42,NM06!$A$2:$B$176,2,0),"")</f>
        <v/>
      </c>
      <c r="E42" s="119"/>
      <c r="F42" s="70" t="str">
        <f>IFERROR(VLOOKUP('Vstupní data 9_4'!$E42,'Číselník nástrojů'!$A$2:$D$569,4,0),"")</f>
        <v/>
      </c>
      <c r="G42" s="117"/>
      <c r="H42" s="118"/>
      <c r="I42" s="103"/>
      <c r="J42" s="104"/>
      <c r="K42" s="104"/>
      <c r="L42" s="105"/>
      <c r="M42" s="121"/>
      <c r="N42" s="122"/>
      <c r="O42" s="123"/>
      <c r="P42" s="124"/>
      <c r="Q42" s="125"/>
      <c r="R42" s="126"/>
      <c r="S42" s="92" t="str">
        <f>IFERROR(('Vstupní data 9_4'!$O42+'Vstupní data 9_4'!$R42)/'Vstupní data 9_4'!$I42,"")</f>
        <v/>
      </c>
      <c r="T42" s="93" t="str">
        <f>IF(J42+L42=0,"",ROUND((M42+'Vstupní data 9_4'!$P42)/(L42+J42)/12,0))</f>
        <v/>
      </c>
      <c r="U42" s="94" t="str">
        <f>IF(K42=0,"",ROUND(('Vstupní data 9_4'!$N42+'Vstupní data 9_4'!$Q42)/'Vstupní data 9_4'!$K42,0))</f>
        <v/>
      </c>
      <c r="V42" s="112"/>
      <c r="W42" s="113"/>
      <c r="X42" s="113"/>
      <c r="Y42" s="113"/>
      <c r="Z42" s="113"/>
      <c r="AA42" s="113"/>
    </row>
    <row r="43" spans="1:27" s="114" customFormat="1" ht="27.75" customHeight="1">
      <c r="A43" s="115"/>
      <c r="B43" s="116"/>
      <c r="C43" s="120"/>
      <c r="D43" s="70" t="str">
        <f>IFERROR(VLOOKUP(C43,NM06!$A$2:$B$176,2,0),"")</f>
        <v/>
      </c>
      <c r="E43" s="119"/>
      <c r="F43" s="70" t="str">
        <f>IFERROR(VLOOKUP('Vstupní data 9_4'!$E43,'Číselník nástrojů'!$A$2:$D$569,4,0),"")</f>
        <v/>
      </c>
      <c r="G43" s="117"/>
      <c r="H43" s="118"/>
      <c r="I43" s="103"/>
      <c r="J43" s="104"/>
      <c r="K43" s="104"/>
      <c r="L43" s="105"/>
      <c r="M43" s="121"/>
      <c r="N43" s="122"/>
      <c r="O43" s="123"/>
      <c r="P43" s="124"/>
      <c r="Q43" s="125"/>
      <c r="R43" s="126"/>
      <c r="S43" s="92" t="str">
        <f>IFERROR(('Vstupní data 9_4'!$O43+'Vstupní data 9_4'!$R43)/'Vstupní data 9_4'!$I43,"")</f>
        <v/>
      </c>
      <c r="T43" s="93" t="str">
        <f>IF(J43+L43=0,"",ROUND((M43+'Vstupní data 9_4'!$P43)/(L43+J43)/12,0))</f>
        <v/>
      </c>
      <c r="U43" s="94" t="str">
        <f>IF(K43=0,"",ROUND(('Vstupní data 9_4'!$N43+'Vstupní data 9_4'!$Q43)/'Vstupní data 9_4'!$K43,0))</f>
        <v/>
      </c>
      <c r="V43" s="112"/>
      <c r="W43" s="113"/>
      <c r="X43" s="113"/>
      <c r="Y43" s="113"/>
      <c r="Z43" s="113"/>
      <c r="AA43" s="113"/>
    </row>
    <row r="44" spans="1:27" s="114" customFormat="1" ht="27.75" customHeight="1">
      <c r="A44" s="115"/>
      <c r="B44" s="116"/>
      <c r="C44" s="120"/>
      <c r="D44" s="70" t="str">
        <f>IFERROR(VLOOKUP(C44,NM06!$A$2:$B$176,2,0),"")</f>
        <v/>
      </c>
      <c r="E44" s="119"/>
      <c r="F44" s="70" t="str">
        <f>IFERROR(VLOOKUP('Vstupní data 9_4'!$E44,'Číselník nástrojů'!$A$2:$D$569,4,0),"")</f>
        <v/>
      </c>
      <c r="G44" s="117"/>
      <c r="H44" s="118"/>
      <c r="I44" s="103"/>
      <c r="J44" s="104"/>
      <c r="K44" s="104"/>
      <c r="L44" s="105"/>
      <c r="M44" s="121"/>
      <c r="N44" s="122"/>
      <c r="O44" s="123"/>
      <c r="P44" s="124"/>
      <c r="Q44" s="125"/>
      <c r="R44" s="126"/>
      <c r="S44" s="92" t="str">
        <f>IFERROR(('Vstupní data 9_4'!$O44+'Vstupní data 9_4'!$R44)/'Vstupní data 9_4'!$I44,"")</f>
        <v/>
      </c>
      <c r="T44" s="93" t="str">
        <f>IF(J44+L44=0,"",ROUND((M44+'Vstupní data 9_4'!$P44)/(L44+J44)/12,0))</f>
        <v/>
      </c>
      <c r="U44" s="94" t="str">
        <f>IF(K44=0,"",ROUND(('Vstupní data 9_4'!$N44+'Vstupní data 9_4'!$Q44)/'Vstupní data 9_4'!$K44,0))</f>
        <v/>
      </c>
      <c r="V44" s="112"/>
      <c r="W44" s="113"/>
      <c r="X44" s="113"/>
      <c r="Y44" s="113"/>
      <c r="Z44" s="113"/>
      <c r="AA44" s="113"/>
    </row>
    <row r="45" spans="1:27" s="114" customFormat="1" ht="27.75" customHeight="1">
      <c r="A45" s="115"/>
      <c r="B45" s="116"/>
      <c r="C45" s="120"/>
      <c r="D45" s="70" t="str">
        <f>IFERROR(VLOOKUP(C45,NM06!$A$2:$B$176,2,0),"")</f>
        <v/>
      </c>
      <c r="E45" s="119"/>
      <c r="F45" s="70" t="str">
        <f>IFERROR(VLOOKUP('Vstupní data 9_4'!$E45,'Číselník nástrojů'!$A$2:$D$569,4,0),"")</f>
        <v/>
      </c>
      <c r="G45" s="117"/>
      <c r="H45" s="118"/>
      <c r="I45" s="103"/>
      <c r="J45" s="104"/>
      <c r="K45" s="104"/>
      <c r="L45" s="105"/>
      <c r="M45" s="121"/>
      <c r="N45" s="122"/>
      <c r="O45" s="123"/>
      <c r="P45" s="124"/>
      <c r="Q45" s="125"/>
      <c r="R45" s="126"/>
      <c r="S45" s="92" t="str">
        <f>IFERROR(('Vstupní data 9_4'!$O45+'Vstupní data 9_4'!$R45)/'Vstupní data 9_4'!$I45,"")</f>
        <v/>
      </c>
      <c r="T45" s="93" t="str">
        <f>IF(J45+L45=0,"",ROUND((M45+'Vstupní data 9_4'!$P45)/(L45+J45)/12,0))</f>
        <v/>
      </c>
      <c r="U45" s="94" t="str">
        <f>IF(K45=0,"",ROUND(('Vstupní data 9_4'!$N45+'Vstupní data 9_4'!$Q45)/'Vstupní data 9_4'!$K45,0))</f>
        <v/>
      </c>
      <c r="V45" s="112"/>
      <c r="W45" s="113"/>
      <c r="X45" s="113"/>
      <c r="Y45" s="113"/>
      <c r="Z45" s="113"/>
      <c r="AA45" s="113"/>
    </row>
    <row r="46" spans="1:27" s="114" customFormat="1" ht="27.75" customHeight="1">
      <c r="A46" s="115"/>
      <c r="B46" s="116"/>
      <c r="C46" s="120"/>
      <c r="D46" s="70" t="str">
        <f>IFERROR(VLOOKUP(C46,NM06!$A$2:$B$176,2,0),"")</f>
        <v/>
      </c>
      <c r="E46" s="119"/>
      <c r="F46" s="70" t="str">
        <f>IFERROR(VLOOKUP('Vstupní data 9_4'!$E46,'Číselník nástrojů'!$A$2:$D$569,4,0),"")</f>
        <v/>
      </c>
      <c r="G46" s="117"/>
      <c r="H46" s="118"/>
      <c r="I46" s="103"/>
      <c r="J46" s="104"/>
      <c r="K46" s="104"/>
      <c r="L46" s="105"/>
      <c r="M46" s="121"/>
      <c r="N46" s="122"/>
      <c r="O46" s="123"/>
      <c r="P46" s="124"/>
      <c r="Q46" s="125"/>
      <c r="R46" s="126"/>
      <c r="S46" s="92" t="str">
        <f>IFERROR(('Vstupní data 9_4'!$O46+'Vstupní data 9_4'!$R46)/'Vstupní data 9_4'!$I46,"")</f>
        <v/>
      </c>
      <c r="T46" s="93" t="str">
        <f>IF(J46+L46=0,"",ROUND((M46+'Vstupní data 9_4'!$P46)/(L46+J46)/12,0))</f>
        <v/>
      </c>
      <c r="U46" s="94" t="str">
        <f>IF(K46=0,"",ROUND(('Vstupní data 9_4'!$N46+'Vstupní data 9_4'!$Q46)/'Vstupní data 9_4'!$K46,0))</f>
        <v/>
      </c>
      <c r="V46" s="112"/>
      <c r="W46" s="113"/>
      <c r="X46" s="113"/>
      <c r="Y46" s="113"/>
      <c r="Z46" s="113"/>
      <c r="AA46" s="113"/>
    </row>
    <row r="47" spans="1:27" s="114" customFormat="1" ht="27.75" customHeight="1">
      <c r="A47" s="115"/>
      <c r="B47" s="116"/>
      <c r="C47" s="120"/>
      <c r="D47" s="70" t="str">
        <f>IFERROR(VLOOKUP(C47,NM06!$A$2:$B$176,2,0),"")</f>
        <v/>
      </c>
      <c r="E47" s="119"/>
      <c r="F47" s="70" t="str">
        <f>IFERROR(VLOOKUP('Vstupní data 9_4'!$E47,'Číselník nástrojů'!$A$2:$D$569,4,0),"")</f>
        <v/>
      </c>
      <c r="G47" s="117"/>
      <c r="H47" s="118"/>
      <c r="I47" s="103"/>
      <c r="J47" s="104"/>
      <c r="K47" s="104"/>
      <c r="L47" s="105"/>
      <c r="M47" s="121"/>
      <c r="N47" s="122"/>
      <c r="O47" s="123"/>
      <c r="P47" s="124"/>
      <c r="Q47" s="125"/>
      <c r="R47" s="126"/>
      <c r="S47" s="92" t="str">
        <f>IFERROR(('Vstupní data 9_4'!$O47+'Vstupní data 9_4'!$R47)/'Vstupní data 9_4'!$I47,"")</f>
        <v/>
      </c>
      <c r="T47" s="93" t="str">
        <f>IF(J47+L47=0,"",ROUND((M47+'Vstupní data 9_4'!$P47)/(L47+J47)/12,0))</f>
        <v/>
      </c>
      <c r="U47" s="94" t="str">
        <f>IF(K47=0,"",ROUND(('Vstupní data 9_4'!$N47+'Vstupní data 9_4'!$Q47)/'Vstupní data 9_4'!$K47,0))</f>
        <v/>
      </c>
      <c r="V47" s="112"/>
      <c r="W47" s="113"/>
      <c r="X47" s="113"/>
      <c r="Y47" s="113"/>
      <c r="Z47" s="113"/>
      <c r="AA47" s="113"/>
    </row>
    <row r="48" spans="1:27" s="114" customFormat="1" ht="27.75" customHeight="1">
      <c r="A48" s="115"/>
      <c r="B48" s="116"/>
      <c r="C48" s="120"/>
      <c r="D48" s="70" t="str">
        <f>IFERROR(VLOOKUP(C48,NM06!$A$2:$B$176,2,0),"")</f>
        <v/>
      </c>
      <c r="E48" s="119"/>
      <c r="F48" s="70" t="str">
        <f>IFERROR(VLOOKUP('Vstupní data 9_4'!$E48,'Číselník nástrojů'!$A$2:$D$569,4,0),"")</f>
        <v/>
      </c>
      <c r="G48" s="117"/>
      <c r="H48" s="118"/>
      <c r="I48" s="103"/>
      <c r="J48" s="104"/>
      <c r="K48" s="104"/>
      <c r="L48" s="105"/>
      <c r="M48" s="121"/>
      <c r="N48" s="122"/>
      <c r="O48" s="123"/>
      <c r="P48" s="124"/>
      <c r="Q48" s="125"/>
      <c r="R48" s="126"/>
      <c r="S48" s="92" t="str">
        <f>IFERROR(('Vstupní data 9_4'!$O48+'Vstupní data 9_4'!$R48)/'Vstupní data 9_4'!$I48,"")</f>
        <v/>
      </c>
      <c r="T48" s="93" t="str">
        <f>IF(J48+L48=0,"",ROUND((M48+'Vstupní data 9_4'!$P48)/(L48+J48)/12,0))</f>
        <v/>
      </c>
      <c r="U48" s="94" t="str">
        <f>IF(K48=0,"",ROUND(('Vstupní data 9_4'!$N48+'Vstupní data 9_4'!$Q48)/'Vstupní data 9_4'!$K48,0))</f>
        <v/>
      </c>
      <c r="V48" s="112"/>
      <c r="W48" s="113"/>
      <c r="X48" s="113"/>
      <c r="Y48" s="113"/>
      <c r="Z48" s="113"/>
      <c r="AA48" s="113"/>
    </row>
    <row r="49" spans="1:27" s="114" customFormat="1" ht="27.75" customHeight="1">
      <c r="A49" s="115"/>
      <c r="B49" s="116"/>
      <c r="C49" s="120"/>
      <c r="D49" s="70" t="str">
        <f>IFERROR(VLOOKUP(C49,NM06!$A$2:$B$176,2,0),"")</f>
        <v/>
      </c>
      <c r="E49" s="119"/>
      <c r="F49" s="70" t="str">
        <f>IFERROR(VLOOKUP('Vstupní data 9_4'!$E49,'Číselník nástrojů'!$A$2:$D$569,4,0),"")</f>
        <v/>
      </c>
      <c r="G49" s="117"/>
      <c r="H49" s="118"/>
      <c r="I49" s="103"/>
      <c r="J49" s="104"/>
      <c r="K49" s="104"/>
      <c r="L49" s="105"/>
      <c r="M49" s="121"/>
      <c r="N49" s="122"/>
      <c r="O49" s="123"/>
      <c r="P49" s="124"/>
      <c r="Q49" s="125"/>
      <c r="R49" s="126"/>
      <c r="S49" s="92" t="str">
        <f>IFERROR(('Vstupní data 9_4'!$O49+'Vstupní data 9_4'!$R49)/'Vstupní data 9_4'!$I49,"")</f>
        <v/>
      </c>
      <c r="T49" s="93" t="str">
        <f>IF(J49+L49=0,"",ROUND((M49+'Vstupní data 9_4'!$P49)/(L49+J49)/12,0))</f>
        <v/>
      </c>
      <c r="U49" s="94" t="str">
        <f>IF(K49=0,"",ROUND(('Vstupní data 9_4'!$N49+'Vstupní data 9_4'!$Q49)/'Vstupní data 9_4'!$K49,0))</f>
        <v/>
      </c>
      <c r="V49" s="112"/>
      <c r="W49" s="113"/>
      <c r="X49" s="113"/>
      <c r="Y49" s="113"/>
      <c r="Z49" s="113"/>
      <c r="AA49" s="113"/>
    </row>
    <row r="50" spans="1:27" s="114" customFormat="1" ht="27.75" customHeight="1">
      <c r="A50" s="115"/>
      <c r="B50" s="116"/>
      <c r="C50" s="120"/>
      <c r="D50" s="70" t="str">
        <f>IFERROR(VLOOKUP(C50,NM06!$A$2:$B$176,2,0),"")</f>
        <v/>
      </c>
      <c r="E50" s="119"/>
      <c r="F50" s="70" t="str">
        <f>IFERROR(VLOOKUP('Vstupní data 9_4'!$E50,'Číselník nástrojů'!$A$2:$D$569,4,0),"")</f>
        <v/>
      </c>
      <c r="G50" s="117"/>
      <c r="H50" s="118"/>
      <c r="I50" s="103"/>
      <c r="J50" s="104"/>
      <c r="K50" s="104"/>
      <c r="L50" s="105"/>
      <c r="M50" s="121"/>
      <c r="N50" s="122"/>
      <c r="O50" s="123"/>
      <c r="P50" s="124"/>
      <c r="Q50" s="125"/>
      <c r="R50" s="126"/>
      <c r="S50" s="92" t="str">
        <f>IFERROR(('Vstupní data 9_4'!$O50+'Vstupní data 9_4'!$R50)/'Vstupní data 9_4'!$I50,"")</f>
        <v/>
      </c>
      <c r="T50" s="93" t="str">
        <f>IF(J50+L50=0,"",ROUND((M50+'Vstupní data 9_4'!$P50)/(L50+J50)/12,0))</f>
        <v/>
      </c>
      <c r="U50" s="94" t="str">
        <f>IF(K50=0,"",ROUND(('Vstupní data 9_4'!$N50+'Vstupní data 9_4'!$Q50)/'Vstupní data 9_4'!$K50,0))</f>
        <v/>
      </c>
      <c r="V50" s="112"/>
      <c r="W50" s="113"/>
      <c r="X50" s="113"/>
      <c r="Y50" s="113"/>
      <c r="Z50" s="113"/>
      <c r="AA50" s="113"/>
    </row>
    <row r="51" spans="1:27" s="114" customFormat="1" ht="27.75" customHeight="1">
      <c r="A51" s="115"/>
      <c r="B51" s="116"/>
      <c r="C51" s="120"/>
      <c r="D51" s="70" t="str">
        <f>IFERROR(VLOOKUP(C51,NM06!$A$2:$B$176,2,0),"")</f>
        <v/>
      </c>
      <c r="E51" s="119"/>
      <c r="F51" s="70" t="str">
        <f>IFERROR(VLOOKUP('Vstupní data 9_4'!$E51,'Číselník nástrojů'!$A$2:$D$569,4,0),"")</f>
        <v/>
      </c>
      <c r="G51" s="117"/>
      <c r="H51" s="118"/>
      <c r="I51" s="103"/>
      <c r="J51" s="104"/>
      <c r="K51" s="104"/>
      <c r="L51" s="105"/>
      <c r="M51" s="121"/>
      <c r="N51" s="122"/>
      <c r="O51" s="123"/>
      <c r="P51" s="124"/>
      <c r="Q51" s="125"/>
      <c r="R51" s="126"/>
      <c r="S51" s="92" t="str">
        <f>IFERROR(('Vstupní data 9_4'!$O51+'Vstupní data 9_4'!$R51)/'Vstupní data 9_4'!$I51,"")</f>
        <v/>
      </c>
      <c r="T51" s="93" t="str">
        <f>IF(J51+L51=0,"",ROUND((M51+'Vstupní data 9_4'!$P51)/(L51+J51)/12,0))</f>
        <v/>
      </c>
      <c r="U51" s="94" t="str">
        <f>IF(K51=0,"",ROUND(('Vstupní data 9_4'!$N51+'Vstupní data 9_4'!$Q51)/'Vstupní data 9_4'!$K51,0))</f>
        <v/>
      </c>
      <c r="V51" s="112"/>
      <c r="W51" s="113"/>
      <c r="X51" s="113"/>
      <c r="Y51" s="113"/>
      <c r="Z51" s="113"/>
      <c r="AA51" s="113"/>
    </row>
    <row r="52" spans="1:27" s="114" customFormat="1" ht="27.75" customHeight="1">
      <c r="A52" s="115"/>
      <c r="B52" s="116"/>
      <c r="C52" s="120"/>
      <c r="D52" s="70" t="str">
        <f>IFERROR(VLOOKUP(C52,NM06!$A$2:$B$176,2,0),"")</f>
        <v/>
      </c>
      <c r="E52" s="119"/>
      <c r="F52" s="70" t="str">
        <f>IFERROR(VLOOKUP('Vstupní data 9_4'!$E52,'Číselník nástrojů'!$A$2:$D$569,4,0),"")</f>
        <v/>
      </c>
      <c r="G52" s="117"/>
      <c r="H52" s="118"/>
      <c r="I52" s="103"/>
      <c r="J52" s="104"/>
      <c r="K52" s="104"/>
      <c r="L52" s="105"/>
      <c r="M52" s="121"/>
      <c r="N52" s="122"/>
      <c r="O52" s="123"/>
      <c r="P52" s="124"/>
      <c r="Q52" s="125"/>
      <c r="R52" s="126"/>
      <c r="S52" s="92" t="str">
        <f>IFERROR(('Vstupní data 9_4'!$O52+'Vstupní data 9_4'!$R52)/'Vstupní data 9_4'!$I52,"")</f>
        <v/>
      </c>
      <c r="T52" s="93" t="str">
        <f>IF(J52+L52=0,"",ROUND((M52+'Vstupní data 9_4'!$P52)/(L52+J52)/12,0))</f>
        <v/>
      </c>
      <c r="U52" s="94" t="str">
        <f>IF(K52=0,"",ROUND(('Vstupní data 9_4'!$N52+'Vstupní data 9_4'!$Q52)/'Vstupní data 9_4'!$K52,0))</f>
        <v/>
      </c>
      <c r="V52" s="112"/>
      <c r="W52" s="113"/>
      <c r="X52" s="113"/>
      <c r="Y52" s="113"/>
      <c r="Z52" s="113"/>
      <c r="AA52" s="113"/>
    </row>
    <row r="53" spans="1:27" s="114" customFormat="1" ht="27.75" customHeight="1">
      <c r="A53" s="115"/>
      <c r="B53" s="116"/>
      <c r="C53" s="120"/>
      <c r="D53" s="70" t="str">
        <f>IFERROR(VLOOKUP(C53,NM06!$A$2:$B$176,2,0),"")</f>
        <v/>
      </c>
      <c r="E53" s="119"/>
      <c r="F53" s="70" t="str">
        <f>IFERROR(VLOOKUP('Vstupní data 9_4'!$E53,'Číselník nástrojů'!$A$2:$D$569,4,0),"")</f>
        <v/>
      </c>
      <c r="G53" s="117"/>
      <c r="H53" s="118"/>
      <c r="I53" s="103"/>
      <c r="J53" s="104"/>
      <c r="K53" s="104"/>
      <c r="L53" s="105"/>
      <c r="M53" s="121"/>
      <c r="N53" s="122"/>
      <c r="O53" s="123"/>
      <c r="P53" s="124"/>
      <c r="Q53" s="125"/>
      <c r="R53" s="126"/>
      <c r="S53" s="92" t="str">
        <f>IFERROR(('Vstupní data 9_4'!$O53+'Vstupní data 9_4'!$R53)/'Vstupní data 9_4'!$I53,"")</f>
        <v/>
      </c>
      <c r="T53" s="93" t="str">
        <f>IF(J53+L53=0,"",ROUND((M53+'Vstupní data 9_4'!$P53)/(L53+J53)/12,0))</f>
        <v/>
      </c>
      <c r="U53" s="94" t="str">
        <f>IF(K53=0,"",ROUND(('Vstupní data 9_4'!$N53+'Vstupní data 9_4'!$Q53)/'Vstupní data 9_4'!$K53,0))</f>
        <v/>
      </c>
      <c r="V53" s="112"/>
      <c r="W53" s="113"/>
      <c r="X53" s="113"/>
      <c r="Y53" s="113"/>
      <c r="Z53" s="113"/>
      <c r="AA53" s="113"/>
    </row>
    <row r="54" spans="1:27" s="114" customFormat="1" ht="27.75" customHeight="1">
      <c r="A54" s="115"/>
      <c r="B54" s="116"/>
      <c r="C54" s="120"/>
      <c r="D54" s="70" t="str">
        <f>IFERROR(VLOOKUP(C54,NM06!$A$2:$B$176,2,0),"")</f>
        <v/>
      </c>
      <c r="E54" s="119"/>
      <c r="F54" s="70" t="str">
        <f>IFERROR(VLOOKUP('Vstupní data 9_4'!$E54,'Číselník nástrojů'!$A$2:$D$569,4,0),"")</f>
        <v/>
      </c>
      <c r="G54" s="117"/>
      <c r="H54" s="118"/>
      <c r="I54" s="103"/>
      <c r="J54" s="104"/>
      <c r="K54" s="104"/>
      <c r="L54" s="105"/>
      <c r="M54" s="121"/>
      <c r="N54" s="122"/>
      <c r="O54" s="123"/>
      <c r="P54" s="124"/>
      <c r="Q54" s="125"/>
      <c r="R54" s="126"/>
      <c r="S54" s="92" t="str">
        <f>IFERROR(('Vstupní data 9_4'!$O54+'Vstupní data 9_4'!$R54)/'Vstupní data 9_4'!$I54,"")</f>
        <v/>
      </c>
      <c r="T54" s="93" t="str">
        <f>IF(J54+L54=0,"",ROUND((M54+'Vstupní data 9_4'!$P54)/(L54+J54)/12,0))</f>
        <v/>
      </c>
      <c r="U54" s="94" t="str">
        <f>IF(K54=0,"",ROUND(('Vstupní data 9_4'!$N54+'Vstupní data 9_4'!$Q54)/'Vstupní data 9_4'!$K54,0))</f>
        <v/>
      </c>
      <c r="V54" s="112"/>
      <c r="W54" s="113"/>
      <c r="X54" s="113"/>
      <c r="Y54" s="113"/>
      <c r="Z54" s="113"/>
      <c r="AA54" s="113"/>
    </row>
    <row r="55" spans="1:27" s="114" customFormat="1" ht="27.75" customHeight="1">
      <c r="A55" s="115"/>
      <c r="B55" s="116"/>
      <c r="C55" s="120"/>
      <c r="D55" s="70" t="str">
        <f>IFERROR(VLOOKUP(C55,NM06!$A$2:$B$176,2,0),"")</f>
        <v/>
      </c>
      <c r="E55" s="119"/>
      <c r="F55" s="70" t="str">
        <f>IFERROR(VLOOKUP('Vstupní data 9_4'!$E55,'Číselník nástrojů'!$A$2:$D$569,4,0),"")</f>
        <v/>
      </c>
      <c r="G55" s="117"/>
      <c r="H55" s="118"/>
      <c r="I55" s="103"/>
      <c r="J55" s="104"/>
      <c r="K55" s="104"/>
      <c r="L55" s="105"/>
      <c r="M55" s="121"/>
      <c r="N55" s="122"/>
      <c r="O55" s="123"/>
      <c r="P55" s="124"/>
      <c r="Q55" s="125"/>
      <c r="R55" s="126"/>
      <c r="S55" s="92" t="str">
        <f>IFERROR(('Vstupní data 9_4'!$O55+'Vstupní data 9_4'!$R55)/'Vstupní data 9_4'!$I55,"")</f>
        <v/>
      </c>
      <c r="T55" s="93" t="str">
        <f>IF(J55+L55=0,"",ROUND((M55+'Vstupní data 9_4'!$P55)/(L55+J55)/12,0))</f>
        <v/>
      </c>
      <c r="U55" s="94" t="str">
        <f>IF(K55=0,"",ROUND(('Vstupní data 9_4'!$N55+'Vstupní data 9_4'!$Q55)/'Vstupní data 9_4'!$K55,0))</f>
        <v/>
      </c>
      <c r="V55" s="112"/>
      <c r="W55" s="113"/>
      <c r="X55" s="113"/>
      <c r="Y55" s="113"/>
      <c r="Z55" s="113"/>
      <c r="AA55" s="113"/>
    </row>
    <row r="56" spans="1:27" s="114" customFormat="1" ht="27.75" customHeight="1">
      <c r="A56" s="115"/>
      <c r="B56" s="116"/>
      <c r="C56" s="120"/>
      <c r="D56" s="70" t="str">
        <f>IFERROR(VLOOKUP(C56,NM06!$A$2:$B$176,2,0),"")</f>
        <v/>
      </c>
      <c r="E56" s="119"/>
      <c r="F56" s="70" t="str">
        <f>IFERROR(VLOOKUP('Vstupní data 9_4'!$E56,'Číselník nástrojů'!$A$2:$D$569,4,0),"")</f>
        <v/>
      </c>
      <c r="G56" s="117"/>
      <c r="H56" s="118"/>
      <c r="I56" s="103"/>
      <c r="J56" s="104"/>
      <c r="K56" s="104"/>
      <c r="L56" s="105"/>
      <c r="M56" s="121"/>
      <c r="N56" s="122"/>
      <c r="O56" s="123"/>
      <c r="P56" s="124"/>
      <c r="Q56" s="125"/>
      <c r="R56" s="126"/>
      <c r="S56" s="92" t="str">
        <f>IFERROR(('Vstupní data 9_4'!$O56+'Vstupní data 9_4'!$R56)/'Vstupní data 9_4'!$I56,"")</f>
        <v/>
      </c>
      <c r="T56" s="93" t="str">
        <f>IF(J56+L56=0,"",ROUND((M56+'Vstupní data 9_4'!$P56)/(L56+J56)/12,0))</f>
        <v/>
      </c>
      <c r="U56" s="94" t="str">
        <f>IF(K56=0,"",ROUND(('Vstupní data 9_4'!$N56+'Vstupní data 9_4'!$Q56)/'Vstupní data 9_4'!$K56,0))</f>
        <v/>
      </c>
      <c r="V56" s="112"/>
      <c r="W56" s="113"/>
      <c r="X56" s="113"/>
      <c r="Y56" s="113"/>
      <c r="Z56" s="113"/>
      <c r="AA56" s="113"/>
    </row>
    <row r="57" spans="1:27" s="114" customFormat="1" ht="27.75" customHeight="1">
      <c r="A57" s="115"/>
      <c r="B57" s="116"/>
      <c r="C57" s="120"/>
      <c r="D57" s="70" t="str">
        <f>IFERROR(VLOOKUP(C57,NM06!$A$2:$B$176,2,0),"")</f>
        <v/>
      </c>
      <c r="E57" s="119"/>
      <c r="F57" s="70" t="str">
        <f>IFERROR(VLOOKUP('Vstupní data 9_4'!$E57,'Číselník nástrojů'!$A$2:$D$569,4,0),"")</f>
        <v/>
      </c>
      <c r="G57" s="117"/>
      <c r="H57" s="118"/>
      <c r="I57" s="103"/>
      <c r="J57" s="104"/>
      <c r="K57" s="104"/>
      <c r="L57" s="105"/>
      <c r="M57" s="121"/>
      <c r="N57" s="122"/>
      <c r="O57" s="123"/>
      <c r="P57" s="124"/>
      <c r="Q57" s="125"/>
      <c r="R57" s="126"/>
      <c r="S57" s="92" t="str">
        <f>IFERROR(('Vstupní data 9_4'!$O57+'Vstupní data 9_4'!$R57)/'Vstupní data 9_4'!$I57,"")</f>
        <v/>
      </c>
      <c r="T57" s="93" t="str">
        <f>IF(J57+L57=0,"",ROUND((M57+'Vstupní data 9_4'!$P57)/(L57+J57)/12,0))</f>
        <v/>
      </c>
      <c r="U57" s="94" t="str">
        <f>IF(K57=0,"",ROUND(('Vstupní data 9_4'!$N57+'Vstupní data 9_4'!$Q57)/'Vstupní data 9_4'!$K57,0))</f>
        <v/>
      </c>
      <c r="V57" s="112"/>
      <c r="W57" s="113"/>
      <c r="X57" s="113"/>
      <c r="Y57" s="113"/>
      <c r="Z57" s="113"/>
      <c r="AA57" s="113"/>
    </row>
    <row r="58" spans="1:27" s="114" customFormat="1" ht="27.75" customHeight="1">
      <c r="A58" s="115"/>
      <c r="B58" s="116"/>
      <c r="C58" s="120"/>
      <c r="D58" s="70" t="str">
        <f>IFERROR(VLOOKUP(C58,NM06!$A$2:$B$176,2,0),"")</f>
        <v/>
      </c>
      <c r="E58" s="119"/>
      <c r="F58" s="70" t="str">
        <f>IFERROR(VLOOKUP('Vstupní data 9_4'!$E58,'Číselník nástrojů'!$A$2:$D$569,4,0),"")</f>
        <v/>
      </c>
      <c r="G58" s="117"/>
      <c r="H58" s="118"/>
      <c r="I58" s="103"/>
      <c r="J58" s="104"/>
      <c r="K58" s="104"/>
      <c r="L58" s="105"/>
      <c r="M58" s="121"/>
      <c r="N58" s="122"/>
      <c r="O58" s="123"/>
      <c r="P58" s="124"/>
      <c r="Q58" s="125"/>
      <c r="R58" s="126"/>
      <c r="S58" s="92" t="str">
        <f>IFERROR(('Vstupní data 9_4'!$O58+'Vstupní data 9_4'!$R58)/'Vstupní data 9_4'!$I58,"")</f>
        <v/>
      </c>
      <c r="T58" s="93" t="str">
        <f>IF(J58+L58=0,"",ROUND((M58+'Vstupní data 9_4'!$P58)/(L58+J58)/12,0))</f>
        <v/>
      </c>
      <c r="U58" s="94" t="str">
        <f>IF(K58=0,"",ROUND(('Vstupní data 9_4'!$N58+'Vstupní data 9_4'!$Q58)/'Vstupní data 9_4'!$K58,0))</f>
        <v/>
      </c>
      <c r="V58" s="112"/>
      <c r="W58" s="113"/>
      <c r="X58" s="113"/>
      <c r="Y58" s="113"/>
      <c r="Z58" s="113"/>
      <c r="AA58" s="113"/>
    </row>
    <row r="59" spans="1:27" s="114" customFormat="1" ht="27.75" customHeight="1">
      <c r="A59" s="115"/>
      <c r="B59" s="116"/>
      <c r="C59" s="120"/>
      <c r="D59" s="70" t="str">
        <f>IFERROR(VLOOKUP(C59,NM06!$A$2:$B$176,2,0),"")</f>
        <v/>
      </c>
      <c r="E59" s="119"/>
      <c r="F59" s="70" t="str">
        <f>IFERROR(VLOOKUP('Vstupní data 9_4'!$E59,'Číselník nástrojů'!$A$2:$D$569,4,0),"")</f>
        <v/>
      </c>
      <c r="G59" s="117"/>
      <c r="H59" s="118"/>
      <c r="I59" s="103"/>
      <c r="J59" s="104"/>
      <c r="K59" s="104"/>
      <c r="L59" s="105"/>
      <c r="M59" s="121"/>
      <c r="N59" s="122"/>
      <c r="O59" s="123"/>
      <c r="P59" s="124"/>
      <c r="Q59" s="125"/>
      <c r="R59" s="126"/>
      <c r="S59" s="92" t="str">
        <f>IFERROR(('Vstupní data 9_4'!$O59+'Vstupní data 9_4'!$R59)/'Vstupní data 9_4'!$I59,"")</f>
        <v/>
      </c>
      <c r="T59" s="93" t="str">
        <f>IF(J59+L59=0,"",ROUND((M59+'Vstupní data 9_4'!$P59)/(L59+J59)/12,0))</f>
        <v/>
      </c>
      <c r="U59" s="94" t="str">
        <f>IF(K59=0,"",ROUND(('Vstupní data 9_4'!$N59+'Vstupní data 9_4'!$Q59)/'Vstupní data 9_4'!$K59,0))</f>
        <v/>
      </c>
      <c r="V59" s="112"/>
      <c r="W59" s="113"/>
      <c r="X59" s="113"/>
      <c r="Y59" s="113"/>
      <c r="Z59" s="113"/>
      <c r="AA59" s="113"/>
    </row>
    <row r="60" spans="1:27" s="114" customFormat="1" ht="27.75" customHeight="1">
      <c r="A60" s="115"/>
      <c r="B60" s="116"/>
      <c r="C60" s="120"/>
      <c r="D60" s="70" t="str">
        <f>IFERROR(VLOOKUP(C60,NM06!$A$2:$B$176,2,0),"")</f>
        <v/>
      </c>
      <c r="E60" s="119"/>
      <c r="F60" s="70" t="str">
        <f>IFERROR(VLOOKUP('Vstupní data 9_4'!$E60,'Číselník nástrojů'!$A$2:$D$569,4,0),"")</f>
        <v/>
      </c>
      <c r="G60" s="117"/>
      <c r="H60" s="118"/>
      <c r="I60" s="103"/>
      <c r="J60" s="104"/>
      <c r="K60" s="104"/>
      <c r="L60" s="105"/>
      <c r="M60" s="121"/>
      <c r="N60" s="122"/>
      <c r="O60" s="123"/>
      <c r="P60" s="124"/>
      <c r="Q60" s="125"/>
      <c r="R60" s="126"/>
      <c r="S60" s="92" t="str">
        <f>IFERROR(('Vstupní data 9_4'!$O60+'Vstupní data 9_4'!$R60)/'Vstupní data 9_4'!$I60,"")</f>
        <v/>
      </c>
      <c r="T60" s="93" t="str">
        <f>IF(J60+L60=0,"",ROUND((M60+'Vstupní data 9_4'!$P60)/(L60+J60)/12,0))</f>
        <v/>
      </c>
      <c r="U60" s="94" t="str">
        <f>IF(K60=0,"",ROUND(('Vstupní data 9_4'!$N60+'Vstupní data 9_4'!$Q60)/'Vstupní data 9_4'!$K60,0))</f>
        <v/>
      </c>
      <c r="V60" s="112"/>
      <c r="W60" s="113"/>
      <c r="X60" s="113"/>
      <c r="Y60" s="113"/>
      <c r="Z60" s="113"/>
      <c r="AA60" s="113"/>
    </row>
    <row r="61" spans="1:27" s="114" customFormat="1" ht="27.75" customHeight="1">
      <c r="A61" s="115"/>
      <c r="B61" s="116"/>
      <c r="C61" s="120"/>
      <c r="D61" s="70" t="str">
        <f>IFERROR(VLOOKUP(C61,NM06!$A$2:$B$176,2,0),"")</f>
        <v/>
      </c>
      <c r="E61" s="119"/>
      <c r="F61" s="70" t="str">
        <f>IFERROR(VLOOKUP('Vstupní data 9_4'!$E61,'Číselník nástrojů'!$A$2:$D$569,4,0),"")</f>
        <v/>
      </c>
      <c r="G61" s="117"/>
      <c r="H61" s="118"/>
      <c r="I61" s="103"/>
      <c r="J61" s="104"/>
      <c r="K61" s="104"/>
      <c r="L61" s="105"/>
      <c r="M61" s="121"/>
      <c r="N61" s="122"/>
      <c r="O61" s="123"/>
      <c r="P61" s="124"/>
      <c r="Q61" s="125"/>
      <c r="R61" s="126"/>
      <c r="S61" s="92" t="str">
        <f>IFERROR(('Vstupní data 9_4'!$O61+'Vstupní data 9_4'!$R61)/'Vstupní data 9_4'!$I61,"")</f>
        <v/>
      </c>
      <c r="T61" s="93" t="str">
        <f>IF(J61+L61=0,"",ROUND((M61+'Vstupní data 9_4'!$P61)/(L61+J61)/12,0))</f>
        <v/>
      </c>
      <c r="U61" s="94" t="str">
        <f>IF(K61=0,"",ROUND(('Vstupní data 9_4'!$N61+'Vstupní data 9_4'!$Q61)/'Vstupní data 9_4'!$K61,0))</f>
        <v/>
      </c>
      <c r="V61" s="112"/>
      <c r="W61" s="113"/>
      <c r="X61" s="113"/>
      <c r="Y61" s="113"/>
      <c r="Z61" s="113"/>
      <c r="AA61" s="113"/>
    </row>
    <row r="62" spans="1:27" s="114" customFormat="1" ht="27.75" customHeight="1">
      <c r="A62" s="115"/>
      <c r="B62" s="116"/>
      <c r="C62" s="120"/>
      <c r="D62" s="70" t="str">
        <f>IFERROR(VLOOKUP(C62,NM06!$A$2:$B$176,2,0),"")</f>
        <v/>
      </c>
      <c r="E62" s="119"/>
      <c r="F62" s="70" t="str">
        <f>IFERROR(VLOOKUP('Vstupní data 9_4'!$E62,'Číselník nástrojů'!$A$2:$D$569,4,0),"")</f>
        <v/>
      </c>
      <c r="G62" s="117"/>
      <c r="H62" s="118"/>
      <c r="I62" s="103"/>
      <c r="J62" s="104"/>
      <c r="K62" s="104"/>
      <c r="L62" s="105"/>
      <c r="M62" s="121"/>
      <c r="N62" s="122"/>
      <c r="O62" s="123"/>
      <c r="P62" s="124"/>
      <c r="Q62" s="125"/>
      <c r="R62" s="126"/>
      <c r="S62" s="92" t="str">
        <f>IFERROR(('Vstupní data 9_4'!$O62+'Vstupní data 9_4'!$R62)/'Vstupní data 9_4'!$I62,"")</f>
        <v/>
      </c>
      <c r="T62" s="93" t="str">
        <f>IF(J62+L62=0,"",ROUND((M62+'Vstupní data 9_4'!$P62)/(L62+J62)/12,0))</f>
        <v/>
      </c>
      <c r="U62" s="94" t="str">
        <f>IF(K62=0,"",ROUND(('Vstupní data 9_4'!$N62+'Vstupní data 9_4'!$Q62)/'Vstupní data 9_4'!$K62,0))</f>
        <v/>
      </c>
      <c r="V62" s="112"/>
      <c r="W62" s="113"/>
      <c r="X62" s="113"/>
      <c r="Y62" s="113"/>
      <c r="Z62" s="113"/>
      <c r="AA62" s="113"/>
    </row>
    <row r="63" spans="1:27" s="114" customFormat="1" ht="27.75" customHeight="1">
      <c r="A63" s="115"/>
      <c r="B63" s="116"/>
      <c r="C63" s="120"/>
      <c r="D63" s="70" t="str">
        <f>IFERROR(VLOOKUP(C63,NM06!$A$2:$B$176,2,0),"")</f>
        <v/>
      </c>
      <c r="E63" s="119"/>
      <c r="F63" s="70" t="str">
        <f>IFERROR(VLOOKUP('Vstupní data 9_4'!$E63,'Číselník nástrojů'!$A$2:$D$569,4,0),"")</f>
        <v/>
      </c>
      <c r="G63" s="117"/>
      <c r="H63" s="118"/>
      <c r="I63" s="103"/>
      <c r="J63" s="104"/>
      <c r="K63" s="104"/>
      <c r="L63" s="105"/>
      <c r="M63" s="121"/>
      <c r="N63" s="122"/>
      <c r="O63" s="123"/>
      <c r="P63" s="124"/>
      <c r="Q63" s="125"/>
      <c r="R63" s="126"/>
      <c r="S63" s="92" t="str">
        <f>IFERROR(('Vstupní data 9_4'!$O63+'Vstupní data 9_4'!$R63)/'Vstupní data 9_4'!$I63,"")</f>
        <v/>
      </c>
      <c r="T63" s="93" t="str">
        <f>IF(J63+L63=0,"",ROUND((M63+'Vstupní data 9_4'!$P63)/(L63+J63)/12,0))</f>
        <v/>
      </c>
      <c r="U63" s="94" t="str">
        <f>IF(K63=0,"",ROUND(('Vstupní data 9_4'!$N63+'Vstupní data 9_4'!$Q63)/'Vstupní data 9_4'!$K63,0))</f>
        <v/>
      </c>
      <c r="V63" s="112"/>
      <c r="W63" s="113"/>
      <c r="X63" s="113"/>
      <c r="Y63" s="113"/>
      <c r="Z63" s="113"/>
      <c r="AA63" s="113"/>
    </row>
    <row r="64" spans="1:27" s="114" customFormat="1" ht="27.75" customHeight="1">
      <c r="A64" s="115"/>
      <c r="B64" s="116"/>
      <c r="C64" s="120"/>
      <c r="D64" s="70" t="str">
        <f>IFERROR(VLOOKUP(C64,NM06!$A$2:$B$176,2,0),"")</f>
        <v/>
      </c>
      <c r="E64" s="119"/>
      <c r="F64" s="70" t="str">
        <f>IFERROR(VLOOKUP('Vstupní data 9_4'!$E64,'Číselník nástrojů'!$A$2:$D$569,4,0),"")</f>
        <v/>
      </c>
      <c r="G64" s="117"/>
      <c r="H64" s="118"/>
      <c r="I64" s="103"/>
      <c r="J64" s="104"/>
      <c r="K64" s="104"/>
      <c r="L64" s="105"/>
      <c r="M64" s="121"/>
      <c r="N64" s="122"/>
      <c r="O64" s="123"/>
      <c r="P64" s="124"/>
      <c r="Q64" s="125"/>
      <c r="R64" s="126"/>
      <c r="S64" s="92" t="str">
        <f>IFERROR(('Vstupní data 9_4'!$O64+'Vstupní data 9_4'!$R64)/'Vstupní data 9_4'!$I64,"")</f>
        <v/>
      </c>
      <c r="T64" s="93" t="str">
        <f>IF(J64+L64=0,"",ROUND((M64+'Vstupní data 9_4'!$P64)/(L64+J64)/12,0))</f>
        <v/>
      </c>
      <c r="U64" s="94" t="str">
        <f>IF(K64=0,"",ROUND(('Vstupní data 9_4'!$N64+'Vstupní data 9_4'!$Q64)/'Vstupní data 9_4'!$K64,0))</f>
        <v/>
      </c>
      <c r="V64" s="112"/>
      <c r="W64" s="113"/>
      <c r="X64" s="113"/>
      <c r="Y64" s="113"/>
      <c r="Z64" s="113"/>
      <c r="AA64" s="113"/>
    </row>
    <row r="65" spans="1:27" s="114" customFormat="1" ht="27.75" customHeight="1">
      <c r="A65" s="115"/>
      <c r="B65" s="116"/>
      <c r="C65" s="120"/>
      <c r="D65" s="70" t="str">
        <f>IFERROR(VLOOKUP(C65,NM06!$A$2:$B$176,2,0),"")</f>
        <v/>
      </c>
      <c r="E65" s="119"/>
      <c r="F65" s="70" t="str">
        <f>IFERROR(VLOOKUP('Vstupní data 9_4'!$E65,'Číselník nástrojů'!$A$2:$D$569,4,0),"")</f>
        <v/>
      </c>
      <c r="G65" s="117"/>
      <c r="H65" s="118"/>
      <c r="I65" s="103"/>
      <c r="J65" s="104"/>
      <c r="K65" s="104"/>
      <c r="L65" s="105"/>
      <c r="M65" s="121"/>
      <c r="N65" s="122"/>
      <c r="O65" s="123"/>
      <c r="P65" s="124"/>
      <c r="Q65" s="125"/>
      <c r="R65" s="126"/>
      <c r="S65" s="92" t="str">
        <f>IFERROR(('Vstupní data 9_4'!$O65+'Vstupní data 9_4'!$R65)/'Vstupní data 9_4'!$I65,"")</f>
        <v/>
      </c>
      <c r="T65" s="93" t="str">
        <f>IF(J65+L65=0,"",ROUND((M65+'Vstupní data 9_4'!$P65)/(L65+J65)/12,0))</f>
        <v/>
      </c>
      <c r="U65" s="94" t="str">
        <f>IF(K65=0,"",ROUND(('Vstupní data 9_4'!$N65+'Vstupní data 9_4'!$Q65)/'Vstupní data 9_4'!$K65,0))</f>
        <v/>
      </c>
      <c r="V65" s="112"/>
      <c r="W65" s="113"/>
      <c r="X65" s="113"/>
      <c r="Y65" s="113"/>
      <c r="Z65" s="113"/>
      <c r="AA65" s="113"/>
    </row>
    <row r="66" spans="1:27" s="114" customFormat="1" ht="27.75" customHeight="1">
      <c r="A66" s="115"/>
      <c r="B66" s="116"/>
      <c r="C66" s="120"/>
      <c r="D66" s="70" t="str">
        <f>IFERROR(VLOOKUP(C66,NM06!$A$2:$B$176,2,0),"")</f>
        <v/>
      </c>
      <c r="E66" s="119"/>
      <c r="F66" s="70" t="str">
        <f>IFERROR(VLOOKUP('Vstupní data 9_4'!$E66,'Číselník nástrojů'!$A$2:$D$569,4,0),"")</f>
        <v/>
      </c>
      <c r="G66" s="117"/>
      <c r="H66" s="118"/>
      <c r="I66" s="103"/>
      <c r="J66" s="104"/>
      <c r="K66" s="104"/>
      <c r="L66" s="105"/>
      <c r="M66" s="121"/>
      <c r="N66" s="122"/>
      <c r="O66" s="123"/>
      <c r="P66" s="124"/>
      <c r="Q66" s="125"/>
      <c r="R66" s="126"/>
      <c r="S66" s="92" t="str">
        <f>IFERROR(('Vstupní data 9_4'!$O66+'Vstupní data 9_4'!$R66)/'Vstupní data 9_4'!$I66,"")</f>
        <v/>
      </c>
      <c r="T66" s="93" t="str">
        <f>IF(J66+L66=0,"",ROUND((M66+'Vstupní data 9_4'!$P66)/(L66+J66)/12,0))</f>
        <v/>
      </c>
      <c r="U66" s="94" t="str">
        <f>IF(K66=0,"",ROUND(('Vstupní data 9_4'!$N66+'Vstupní data 9_4'!$Q66)/'Vstupní data 9_4'!$K66,0))</f>
        <v/>
      </c>
      <c r="V66" s="112"/>
      <c r="W66" s="113"/>
      <c r="X66" s="113"/>
      <c r="Y66" s="113"/>
      <c r="Z66" s="113"/>
      <c r="AA66" s="113"/>
    </row>
    <row r="67" spans="1:27" s="114" customFormat="1" ht="27.75" customHeight="1">
      <c r="A67" s="115"/>
      <c r="B67" s="116"/>
      <c r="C67" s="120"/>
      <c r="D67" s="70" t="str">
        <f>IFERROR(VLOOKUP(C67,NM06!$A$2:$B$176,2,0),"")</f>
        <v/>
      </c>
      <c r="E67" s="119"/>
      <c r="F67" s="70" t="str">
        <f>IFERROR(VLOOKUP('Vstupní data 9_4'!$E67,'Číselník nástrojů'!$A$2:$D$569,4,0),"")</f>
        <v/>
      </c>
      <c r="G67" s="117"/>
      <c r="H67" s="118"/>
      <c r="I67" s="103"/>
      <c r="J67" s="104"/>
      <c r="K67" s="104"/>
      <c r="L67" s="105"/>
      <c r="M67" s="121"/>
      <c r="N67" s="122"/>
      <c r="O67" s="123"/>
      <c r="P67" s="124"/>
      <c r="Q67" s="125"/>
      <c r="R67" s="126"/>
      <c r="S67" s="92" t="str">
        <f>IFERROR(('Vstupní data 9_4'!$O67+'Vstupní data 9_4'!$R67)/'Vstupní data 9_4'!$I67,"")</f>
        <v/>
      </c>
      <c r="T67" s="93" t="str">
        <f>IF(J67+L67=0,"",ROUND((M67+'Vstupní data 9_4'!$P67)/(L67+J67)/12,0))</f>
        <v/>
      </c>
      <c r="U67" s="94" t="str">
        <f>IF(K67=0,"",ROUND(('Vstupní data 9_4'!$N67+'Vstupní data 9_4'!$Q67)/'Vstupní data 9_4'!$K67,0))</f>
        <v/>
      </c>
      <c r="V67" s="112"/>
      <c r="W67" s="113"/>
      <c r="X67" s="113"/>
      <c r="Y67" s="113"/>
      <c r="Z67" s="113"/>
      <c r="AA67" s="113"/>
    </row>
    <row r="68" spans="1:27" s="114" customFormat="1" ht="27.75" customHeight="1">
      <c r="A68" s="115"/>
      <c r="B68" s="116"/>
      <c r="C68" s="120"/>
      <c r="D68" s="70" t="str">
        <f>IFERROR(VLOOKUP(C68,NM06!$A$2:$B$176,2,0),"")</f>
        <v/>
      </c>
      <c r="E68" s="119"/>
      <c r="F68" s="70" t="str">
        <f>IFERROR(VLOOKUP('Vstupní data 9_4'!$E68,'Číselník nástrojů'!$A$2:$D$569,4,0),"")</f>
        <v/>
      </c>
      <c r="G68" s="117"/>
      <c r="H68" s="118"/>
      <c r="I68" s="103"/>
      <c r="J68" s="104"/>
      <c r="K68" s="104"/>
      <c r="L68" s="105"/>
      <c r="M68" s="121"/>
      <c r="N68" s="122"/>
      <c r="O68" s="123"/>
      <c r="P68" s="124"/>
      <c r="Q68" s="125"/>
      <c r="R68" s="126"/>
      <c r="S68" s="92" t="str">
        <f>IFERROR(('Vstupní data 9_4'!$O68+'Vstupní data 9_4'!$R68)/'Vstupní data 9_4'!$I68,"")</f>
        <v/>
      </c>
      <c r="T68" s="93" t="str">
        <f>IF(J68+L68=0,"",ROUND((M68+'Vstupní data 9_4'!$P68)/(L68+J68)/12,0))</f>
        <v/>
      </c>
      <c r="U68" s="94" t="str">
        <f>IF(K68=0,"",ROUND(('Vstupní data 9_4'!$N68+'Vstupní data 9_4'!$Q68)/'Vstupní data 9_4'!$K68,0))</f>
        <v/>
      </c>
      <c r="V68" s="112"/>
      <c r="W68" s="113"/>
      <c r="X68" s="113"/>
      <c r="Y68" s="113"/>
      <c r="Z68" s="113"/>
      <c r="AA68" s="113"/>
    </row>
    <row r="69" spans="1:27" s="114" customFormat="1" ht="27.75" customHeight="1">
      <c r="A69" s="115"/>
      <c r="B69" s="116"/>
      <c r="C69" s="120"/>
      <c r="D69" s="70" t="str">
        <f>IFERROR(VLOOKUP(C69,NM06!$A$2:$B$176,2,0),"")</f>
        <v/>
      </c>
      <c r="E69" s="119"/>
      <c r="F69" s="70" t="str">
        <f>IFERROR(VLOOKUP('Vstupní data 9_4'!$E69,'Číselník nástrojů'!$A$2:$D$569,4,0),"")</f>
        <v/>
      </c>
      <c r="G69" s="117"/>
      <c r="H69" s="118"/>
      <c r="I69" s="103"/>
      <c r="J69" s="104"/>
      <c r="K69" s="104"/>
      <c r="L69" s="105"/>
      <c r="M69" s="121"/>
      <c r="N69" s="122"/>
      <c r="O69" s="123"/>
      <c r="P69" s="124"/>
      <c r="Q69" s="125"/>
      <c r="R69" s="126"/>
      <c r="S69" s="92" t="str">
        <f>IFERROR(('Vstupní data 9_4'!$O69+'Vstupní data 9_4'!$R69)/'Vstupní data 9_4'!$I69,"")</f>
        <v/>
      </c>
      <c r="T69" s="93" t="str">
        <f>IF(J69+L69=0,"",ROUND((M69+'Vstupní data 9_4'!$P69)/(L69+J69)/12,0))</f>
        <v/>
      </c>
      <c r="U69" s="94" t="str">
        <f>IF(K69=0,"",ROUND(('Vstupní data 9_4'!$N69+'Vstupní data 9_4'!$Q69)/'Vstupní data 9_4'!$K69,0))</f>
        <v/>
      </c>
      <c r="V69" s="112"/>
      <c r="W69" s="113"/>
      <c r="X69" s="113"/>
      <c r="Y69" s="113"/>
      <c r="Z69" s="113"/>
      <c r="AA69" s="113"/>
    </row>
    <row r="70" spans="1:27" s="114" customFormat="1" ht="27.75" customHeight="1">
      <c r="A70" s="115"/>
      <c r="B70" s="116"/>
      <c r="C70" s="120"/>
      <c r="D70" s="70" t="str">
        <f>IFERROR(VLOOKUP(C70,NM06!$A$2:$B$176,2,0),"")</f>
        <v/>
      </c>
      <c r="E70" s="119"/>
      <c r="F70" s="70" t="str">
        <f>IFERROR(VLOOKUP('Vstupní data 9_4'!$E70,'Číselník nástrojů'!$A$2:$D$569,4,0),"")</f>
        <v/>
      </c>
      <c r="G70" s="117"/>
      <c r="H70" s="118"/>
      <c r="I70" s="103"/>
      <c r="J70" s="104"/>
      <c r="K70" s="104"/>
      <c r="L70" s="105"/>
      <c r="M70" s="121"/>
      <c r="N70" s="122"/>
      <c r="O70" s="123"/>
      <c r="P70" s="124"/>
      <c r="Q70" s="125"/>
      <c r="R70" s="126"/>
      <c r="S70" s="92" t="str">
        <f>IFERROR(('Vstupní data 9_4'!$O70+'Vstupní data 9_4'!$R70)/'Vstupní data 9_4'!$I70,"")</f>
        <v/>
      </c>
      <c r="T70" s="93" t="str">
        <f>IF(J70+L70=0,"",ROUND((M70+'Vstupní data 9_4'!$P70)/(L70+J70)/12,0))</f>
        <v/>
      </c>
      <c r="U70" s="94" t="str">
        <f>IF(K70=0,"",ROUND(('Vstupní data 9_4'!$N70+'Vstupní data 9_4'!$Q70)/'Vstupní data 9_4'!$K70,0))</f>
        <v/>
      </c>
      <c r="V70" s="112"/>
      <c r="W70" s="113"/>
      <c r="X70" s="113"/>
      <c r="Y70" s="113"/>
      <c r="Z70" s="113"/>
      <c r="AA70" s="113"/>
    </row>
    <row r="71" spans="1:27" s="114" customFormat="1" ht="27.75" customHeight="1">
      <c r="A71" s="115"/>
      <c r="B71" s="116"/>
      <c r="C71" s="120"/>
      <c r="D71" s="70" t="str">
        <f>IFERROR(VLOOKUP(C71,NM06!$A$2:$B$176,2,0),"")</f>
        <v/>
      </c>
      <c r="E71" s="119"/>
      <c r="F71" s="70" t="str">
        <f>IFERROR(VLOOKUP('Vstupní data 9_4'!$E71,'Číselník nástrojů'!$A$2:$D$569,4,0),"")</f>
        <v/>
      </c>
      <c r="G71" s="117"/>
      <c r="H71" s="118"/>
      <c r="I71" s="103"/>
      <c r="J71" s="104"/>
      <c r="K71" s="104"/>
      <c r="L71" s="105"/>
      <c r="M71" s="121"/>
      <c r="N71" s="122"/>
      <c r="O71" s="123"/>
      <c r="P71" s="124"/>
      <c r="Q71" s="125"/>
      <c r="R71" s="126"/>
      <c r="S71" s="92" t="str">
        <f>IFERROR(('Vstupní data 9_4'!$O71+'Vstupní data 9_4'!$R71)/'Vstupní data 9_4'!$I71,"")</f>
        <v/>
      </c>
      <c r="T71" s="93" t="str">
        <f>IF(J71+L71=0,"",ROUND((M71+'Vstupní data 9_4'!$P71)/(L71+J71)/12,0))</f>
        <v/>
      </c>
      <c r="U71" s="94" t="str">
        <f>IF(K71=0,"",ROUND(('Vstupní data 9_4'!$N71+'Vstupní data 9_4'!$Q71)/'Vstupní data 9_4'!$K71,0))</f>
        <v/>
      </c>
      <c r="V71" s="112"/>
      <c r="W71" s="113"/>
      <c r="X71" s="113"/>
      <c r="Y71" s="113"/>
      <c r="Z71" s="113"/>
      <c r="AA71" s="113"/>
    </row>
    <row r="72" spans="1:27" s="114" customFormat="1" ht="27.75" customHeight="1">
      <c r="A72" s="115"/>
      <c r="B72" s="116"/>
      <c r="C72" s="120"/>
      <c r="D72" s="70" t="str">
        <f>IFERROR(VLOOKUP(C72,NM06!$A$2:$B$176,2,0),"")</f>
        <v/>
      </c>
      <c r="E72" s="119"/>
      <c r="F72" s="70" t="str">
        <f>IFERROR(VLOOKUP('Vstupní data 9_4'!$E72,'Číselník nástrojů'!$A$2:$D$569,4,0),"")</f>
        <v/>
      </c>
      <c r="G72" s="117"/>
      <c r="H72" s="118"/>
      <c r="I72" s="103"/>
      <c r="J72" s="104"/>
      <c r="K72" s="104"/>
      <c r="L72" s="105"/>
      <c r="M72" s="121"/>
      <c r="N72" s="122"/>
      <c r="O72" s="123"/>
      <c r="P72" s="124"/>
      <c r="Q72" s="125"/>
      <c r="R72" s="126"/>
      <c r="S72" s="92" t="str">
        <f>IFERROR(('Vstupní data 9_4'!$O72+'Vstupní data 9_4'!$R72)/'Vstupní data 9_4'!$I72,"")</f>
        <v/>
      </c>
      <c r="T72" s="93" t="str">
        <f>IF(J72+L72=0,"",ROUND((M72+'Vstupní data 9_4'!$P72)/(L72+J72)/12,0))</f>
        <v/>
      </c>
      <c r="U72" s="94" t="str">
        <f>IF(K72=0,"",ROUND(('Vstupní data 9_4'!$N72+'Vstupní data 9_4'!$Q72)/'Vstupní data 9_4'!$K72,0))</f>
        <v/>
      </c>
      <c r="V72" s="112"/>
      <c r="W72" s="113"/>
      <c r="X72" s="113"/>
      <c r="Y72" s="113"/>
      <c r="Z72" s="113"/>
      <c r="AA72" s="113"/>
    </row>
    <row r="73" spans="1:27" s="114" customFormat="1" ht="27.75" customHeight="1">
      <c r="A73" s="115"/>
      <c r="B73" s="116"/>
      <c r="C73" s="120"/>
      <c r="D73" s="70" t="str">
        <f>IFERROR(VLOOKUP(C73,NM06!$A$2:$B$176,2,0),"")</f>
        <v/>
      </c>
      <c r="E73" s="119"/>
      <c r="F73" s="70" t="str">
        <f>IFERROR(VLOOKUP('Vstupní data 9_4'!$E73,'Číselník nástrojů'!$A$2:$D$569,4,0),"")</f>
        <v/>
      </c>
      <c r="G73" s="117"/>
      <c r="H73" s="118"/>
      <c r="I73" s="103"/>
      <c r="J73" s="104"/>
      <c r="K73" s="104"/>
      <c r="L73" s="105"/>
      <c r="M73" s="121"/>
      <c r="N73" s="122"/>
      <c r="O73" s="123"/>
      <c r="P73" s="124"/>
      <c r="Q73" s="125"/>
      <c r="R73" s="126"/>
      <c r="S73" s="92" t="str">
        <f>IFERROR(('Vstupní data 9_4'!$O73+'Vstupní data 9_4'!$R73)/'Vstupní data 9_4'!$I73,"")</f>
        <v/>
      </c>
      <c r="T73" s="93" t="str">
        <f>IF(J73+L73=0,"",ROUND((M73+'Vstupní data 9_4'!$P73)/(L73+J73)/12,0))</f>
        <v/>
      </c>
      <c r="U73" s="94" t="str">
        <f>IF(K73=0,"",ROUND(('Vstupní data 9_4'!$N73+'Vstupní data 9_4'!$Q73)/'Vstupní data 9_4'!$K73,0))</f>
        <v/>
      </c>
      <c r="V73" s="112"/>
      <c r="W73" s="113"/>
      <c r="X73" s="113"/>
      <c r="Y73" s="113"/>
      <c r="Z73" s="113"/>
      <c r="AA73" s="113"/>
    </row>
    <row r="74" spans="1:27" s="114" customFormat="1" ht="27.75" customHeight="1">
      <c r="A74" s="115"/>
      <c r="B74" s="116"/>
      <c r="C74" s="120"/>
      <c r="D74" s="70" t="str">
        <f>IFERROR(VLOOKUP(C74,NM06!$A$2:$B$176,2,0),"")</f>
        <v/>
      </c>
      <c r="E74" s="119"/>
      <c r="F74" s="70" t="str">
        <f>IFERROR(VLOOKUP('Vstupní data 9_4'!$E74,'Číselník nástrojů'!$A$2:$D$569,4,0),"")</f>
        <v/>
      </c>
      <c r="G74" s="117"/>
      <c r="H74" s="118"/>
      <c r="I74" s="103"/>
      <c r="J74" s="104"/>
      <c r="K74" s="104"/>
      <c r="L74" s="105"/>
      <c r="M74" s="121"/>
      <c r="N74" s="122"/>
      <c r="O74" s="123"/>
      <c r="P74" s="124"/>
      <c r="Q74" s="125"/>
      <c r="R74" s="126"/>
      <c r="S74" s="92" t="str">
        <f>IFERROR(('Vstupní data 9_4'!$O74+'Vstupní data 9_4'!$R74)/'Vstupní data 9_4'!$I74,"")</f>
        <v/>
      </c>
      <c r="T74" s="93" t="str">
        <f>IF(J74+L74=0,"",ROUND((M74+'Vstupní data 9_4'!$P74)/(L74+J74)/12,0))</f>
        <v/>
      </c>
      <c r="U74" s="94" t="str">
        <f>IF(K74=0,"",ROUND(('Vstupní data 9_4'!$N74+'Vstupní data 9_4'!$Q74)/'Vstupní data 9_4'!$K74,0))</f>
        <v/>
      </c>
      <c r="V74" s="112"/>
      <c r="W74" s="113"/>
      <c r="X74" s="113"/>
      <c r="Y74" s="113"/>
      <c r="Z74" s="113"/>
      <c r="AA74" s="113"/>
    </row>
    <row r="75" spans="1:27" s="114" customFormat="1" ht="27.75" customHeight="1">
      <c r="A75" s="115"/>
      <c r="B75" s="116"/>
      <c r="C75" s="120"/>
      <c r="D75" s="70" t="str">
        <f>IFERROR(VLOOKUP(C75,NM06!$A$2:$B$176,2,0),"")</f>
        <v/>
      </c>
      <c r="E75" s="119"/>
      <c r="F75" s="70" t="str">
        <f>IFERROR(VLOOKUP('Vstupní data 9_4'!$E75,'Číselník nástrojů'!$A$2:$D$569,4,0),"")</f>
        <v/>
      </c>
      <c r="G75" s="117"/>
      <c r="H75" s="118"/>
      <c r="I75" s="103"/>
      <c r="J75" s="104"/>
      <c r="K75" s="104"/>
      <c r="L75" s="105"/>
      <c r="M75" s="121"/>
      <c r="N75" s="122"/>
      <c r="O75" s="123"/>
      <c r="P75" s="124"/>
      <c r="Q75" s="125"/>
      <c r="R75" s="126"/>
      <c r="S75" s="92" t="str">
        <f>IFERROR(('Vstupní data 9_4'!$O75+'Vstupní data 9_4'!$R75)/'Vstupní data 9_4'!$I75,"")</f>
        <v/>
      </c>
      <c r="T75" s="93" t="str">
        <f>IF(J75+L75=0,"",ROUND((M75+'Vstupní data 9_4'!$P75)/(L75+J75)/12,0))</f>
        <v/>
      </c>
      <c r="U75" s="94" t="str">
        <f>IF(K75=0,"",ROUND(('Vstupní data 9_4'!$N75+'Vstupní data 9_4'!$Q75)/'Vstupní data 9_4'!$K75,0))</f>
        <v/>
      </c>
      <c r="V75" s="112"/>
      <c r="W75" s="113"/>
      <c r="X75" s="113"/>
      <c r="Y75" s="113"/>
      <c r="Z75" s="113"/>
      <c r="AA75" s="113"/>
    </row>
    <row r="76" spans="1:27" s="114" customFormat="1" ht="27.75" customHeight="1">
      <c r="A76" s="115"/>
      <c r="B76" s="116"/>
      <c r="C76" s="120"/>
      <c r="D76" s="70" t="str">
        <f>IFERROR(VLOOKUP(C76,NM06!$A$2:$B$176,2,0),"")</f>
        <v/>
      </c>
      <c r="E76" s="119"/>
      <c r="F76" s="70" t="str">
        <f>IFERROR(VLOOKUP('Vstupní data 9_4'!$E76,'Číselník nástrojů'!$A$2:$D$569,4,0),"")</f>
        <v/>
      </c>
      <c r="G76" s="117"/>
      <c r="H76" s="118"/>
      <c r="I76" s="103"/>
      <c r="J76" s="104"/>
      <c r="K76" s="104"/>
      <c r="L76" s="105"/>
      <c r="M76" s="121"/>
      <c r="N76" s="122"/>
      <c r="O76" s="123"/>
      <c r="P76" s="124"/>
      <c r="Q76" s="125"/>
      <c r="R76" s="126"/>
      <c r="S76" s="92" t="str">
        <f>IFERROR(('Vstupní data 9_4'!$O76+'Vstupní data 9_4'!$R76)/'Vstupní data 9_4'!$I76,"")</f>
        <v/>
      </c>
      <c r="T76" s="93" t="str">
        <f>IF(J76+L76=0,"",ROUND((M76+'Vstupní data 9_4'!$P76)/(L76+J76)/12,0))</f>
        <v/>
      </c>
      <c r="U76" s="94" t="str">
        <f>IF(K76=0,"",ROUND(('Vstupní data 9_4'!$N76+'Vstupní data 9_4'!$Q76)/'Vstupní data 9_4'!$K76,0))</f>
        <v/>
      </c>
      <c r="V76" s="112"/>
      <c r="W76" s="113"/>
      <c r="X76" s="113"/>
      <c r="Y76" s="113"/>
      <c r="Z76" s="113"/>
      <c r="AA76" s="113"/>
    </row>
    <row r="77" spans="1:27" s="114" customFormat="1" ht="27.75" customHeight="1">
      <c r="A77" s="115"/>
      <c r="B77" s="116"/>
      <c r="C77" s="120"/>
      <c r="D77" s="70" t="str">
        <f>IFERROR(VLOOKUP(C77,NM06!$A$2:$B$176,2,0),"")</f>
        <v/>
      </c>
      <c r="E77" s="119"/>
      <c r="F77" s="70" t="str">
        <f>IFERROR(VLOOKUP('Vstupní data 9_4'!$E77,'Číselník nástrojů'!$A$2:$D$569,4,0),"")</f>
        <v/>
      </c>
      <c r="G77" s="117"/>
      <c r="H77" s="118"/>
      <c r="I77" s="103"/>
      <c r="J77" s="104"/>
      <c r="K77" s="104"/>
      <c r="L77" s="105"/>
      <c r="M77" s="121"/>
      <c r="N77" s="122"/>
      <c r="O77" s="123"/>
      <c r="P77" s="124"/>
      <c r="Q77" s="125"/>
      <c r="R77" s="126"/>
      <c r="S77" s="92" t="str">
        <f>IFERROR(('Vstupní data 9_4'!$O77+'Vstupní data 9_4'!$R77)/'Vstupní data 9_4'!$I77,"")</f>
        <v/>
      </c>
      <c r="T77" s="93" t="str">
        <f>IF(J77+L77=0,"",ROUND((M77+'Vstupní data 9_4'!$P77)/(L77+J77)/12,0))</f>
        <v/>
      </c>
      <c r="U77" s="94" t="str">
        <f>IF(K77=0,"",ROUND(('Vstupní data 9_4'!$N77+'Vstupní data 9_4'!$Q77)/'Vstupní data 9_4'!$K77,0))</f>
        <v/>
      </c>
      <c r="V77" s="112"/>
      <c r="W77" s="113"/>
      <c r="X77" s="113"/>
      <c r="Y77" s="113"/>
      <c r="Z77" s="113"/>
      <c r="AA77" s="113"/>
    </row>
    <row r="78" spans="1:27" s="114" customFormat="1" ht="27.75" customHeight="1">
      <c r="A78" s="115"/>
      <c r="B78" s="116"/>
      <c r="C78" s="120"/>
      <c r="D78" s="70" t="str">
        <f>IFERROR(VLOOKUP(C78,NM06!$A$2:$B$176,2,0),"")</f>
        <v/>
      </c>
      <c r="E78" s="119"/>
      <c r="F78" s="70" t="str">
        <f>IFERROR(VLOOKUP('Vstupní data 9_4'!$E78,'Číselník nástrojů'!$A$2:$D$569,4,0),"")</f>
        <v/>
      </c>
      <c r="G78" s="117"/>
      <c r="H78" s="118"/>
      <c r="I78" s="103"/>
      <c r="J78" s="104"/>
      <c r="K78" s="104"/>
      <c r="L78" s="105"/>
      <c r="M78" s="121"/>
      <c r="N78" s="122"/>
      <c r="O78" s="123"/>
      <c r="P78" s="124"/>
      <c r="Q78" s="125"/>
      <c r="R78" s="126"/>
      <c r="S78" s="92" t="str">
        <f>IFERROR(('Vstupní data 9_4'!$O78+'Vstupní data 9_4'!$R78)/'Vstupní data 9_4'!$I78,"")</f>
        <v/>
      </c>
      <c r="T78" s="93" t="str">
        <f>IF(J78+L78=0,"",ROUND((M78+'Vstupní data 9_4'!$P78)/(L78+J78)/12,0))</f>
        <v/>
      </c>
      <c r="U78" s="94" t="str">
        <f>IF(K78=0,"",ROUND(('Vstupní data 9_4'!$N78+'Vstupní data 9_4'!$Q78)/'Vstupní data 9_4'!$K78,0))</f>
        <v/>
      </c>
      <c r="V78" s="112"/>
      <c r="W78" s="113"/>
      <c r="X78" s="113"/>
      <c r="Y78" s="113"/>
      <c r="Z78" s="113"/>
      <c r="AA78" s="113"/>
    </row>
    <row r="79" spans="1:27" s="114" customFormat="1" ht="27.75" customHeight="1">
      <c r="A79" s="115"/>
      <c r="B79" s="116"/>
      <c r="C79" s="120"/>
      <c r="D79" s="70" t="str">
        <f>IFERROR(VLOOKUP(C79,NM06!$A$2:$B$176,2,0),"")</f>
        <v/>
      </c>
      <c r="E79" s="119"/>
      <c r="F79" s="70" t="str">
        <f>IFERROR(VLOOKUP('Vstupní data 9_4'!$E79,'Číselník nástrojů'!$A$2:$D$569,4,0),"")</f>
        <v/>
      </c>
      <c r="G79" s="117"/>
      <c r="H79" s="118"/>
      <c r="I79" s="103"/>
      <c r="J79" s="104"/>
      <c r="K79" s="104"/>
      <c r="L79" s="105"/>
      <c r="M79" s="121"/>
      <c r="N79" s="122"/>
      <c r="O79" s="123"/>
      <c r="P79" s="124"/>
      <c r="Q79" s="125"/>
      <c r="R79" s="126"/>
      <c r="S79" s="92" t="str">
        <f>IFERROR(('Vstupní data 9_4'!$O79+'Vstupní data 9_4'!$R79)/'Vstupní data 9_4'!$I79,"")</f>
        <v/>
      </c>
      <c r="T79" s="93" t="str">
        <f>IF(J79+L79=0,"",ROUND((M79+'Vstupní data 9_4'!$P79)/(L79+J79)/12,0))</f>
        <v/>
      </c>
      <c r="U79" s="94" t="str">
        <f>IF(K79=0,"",ROUND(('Vstupní data 9_4'!$N79+'Vstupní data 9_4'!$Q79)/'Vstupní data 9_4'!$K79,0))</f>
        <v/>
      </c>
      <c r="V79" s="112"/>
      <c r="W79" s="113"/>
      <c r="X79" s="113"/>
      <c r="Y79" s="113"/>
      <c r="Z79" s="113"/>
      <c r="AA79" s="113"/>
    </row>
    <row r="80" spans="1:27" s="114" customFormat="1" ht="27.75" customHeight="1">
      <c r="A80" s="115"/>
      <c r="B80" s="116"/>
      <c r="C80" s="120"/>
      <c r="D80" s="70" t="str">
        <f>IFERROR(VLOOKUP(C80,NM06!$A$2:$B$176,2,0),"")</f>
        <v/>
      </c>
      <c r="E80" s="119"/>
      <c r="F80" s="70" t="str">
        <f>IFERROR(VLOOKUP('Vstupní data 9_4'!$E80,'Číselník nástrojů'!$A$2:$D$569,4,0),"")</f>
        <v/>
      </c>
      <c r="G80" s="117"/>
      <c r="H80" s="118"/>
      <c r="I80" s="103"/>
      <c r="J80" s="104"/>
      <c r="K80" s="104"/>
      <c r="L80" s="105"/>
      <c r="M80" s="121"/>
      <c r="N80" s="122"/>
      <c r="O80" s="123"/>
      <c r="P80" s="124"/>
      <c r="Q80" s="125"/>
      <c r="R80" s="126"/>
      <c r="S80" s="92" t="str">
        <f>IFERROR(('Vstupní data 9_4'!$O80+'Vstupní data 9_4'!$R80)/'Vstupní data 9_4'!$I80,"")</f>
        <v/>
      </c>
      <c r="T80" s="93" t="str">
        <f>IF(J80+L80=0,"",ROUND((M80+'Vstupní data 9_4'!$P80)/(L80+J80)/12,0))</f>
        <v/>
      </c>
      <c r="U80" s="94" t="str">
        <f>IF(K80=0,"",ROUND(('Vstupní data 9_4'!$N80+'Vstupní data 9_4'!$Q80)/'Vstupní data 9_4'!$K80,0))</f>
        <v/>
      </c>
      <c r="V80" s="112"/>
      <c r="W80" s="113"/>
      <c r="X80" s="113"/>
      <c r="Y80" s="113"/>
      <c r="Z80" s="113"/>
      <c r="AA80" s="113"/>
    </row>
    <row r="81" spans="1:27" s="114" customFormat="1" ht="27.75" customHeight="1">
      <c r="A81" s="115"/>
      <c r="B81" s="116"/>
      <c r="C81" s="120"/>
      <c r="D81" s="70" t="str">
        <f>IFERROR(VLOOKUP(C81,NM06!$A$2:$B$176,2,0),"")</f>
        <v/>
      </c>
      <c r="E81" s="119"/>
      <c r="F81" s="70" t="str">
        <f>IFERROR(VLOOKUP('Vstupní data 9_4'!$E81,'Číselník nástrojů'!$A$2:$D$569,4,0),"")</f>
        <v/>
      </c>
      <c r="G81" s="117"/>
      <c r="H81" s="118"/>
      <c r="I81" s="103"/>
      <c r="J81" s="104"/>
      <c r="K81" s="104"/>
      <c r="L81" s="105"/>
      <c r="M81" s="121"/>
      <c r="N81" s="122"/>
      <c r="O81" s="123"/>
      <c r="P81" s="124"/>
      <c r="Q81" s="125"/>
      <c r="R81" s="126"/>
      <c r="S81" s="92" t="str">
        <f>IFERROR(('Vstupní data 9_4'!$O81+'Vstupní data 9_4'!$R81)/'Vstupní data 9_4'!$I81,"")</f>
        <v/>
      </c>
      <c r="T81" s="93" t="str">
        <f>IF(J81+L81=0,"",ROUND((M81+'Vstupní data 9_4'!$P81)/(L81+J81)/12,0))</f>
        <v/>
      </c>
      <c r="U81" s="94" t="str">
        <f>IF(K81=0,"",ROUND(('Vstupní data 9_4'!$N81+'Vstupní data 9_4'!$Q81)/'Vstupní data 9_4'!$K81,0))</f>
        <v/>
      </c>
      <c r="V81" s="112"/>
      <c r="W81" s="113"/>
      <c r="X81" s="113"/>
      <c r="Y81" s="113"/>
      <c r="Z81" s="113"/>
      <c r="AA81" s="113"/>
    </row>
    <row r="82" spans="1:27" s="114" customFormat="1" ht="27.75" customHeight="1">
      <c r="A82" s="115"/>
      <c r="B82" s="116"/>
      <c r="C82" s="120"/>
      <c r="D82" s="70" t="str">
        <f>IFERROR(VLOOKUP(C82,NM06!$A$2:$B$176,2,0),"")</f>
        <v/>
      </c>
      <c r="E82" s="119"/>
      <c r="F82" s="70" t="str">
        <f>IFERROR(VLOOKUP('Vstupní data 9_4'!$E82,'Číselník nástrojů'!$A$2:$D$569,4,0),"")</f>
        <v/>
      </c>
      <c r="G82" s="117"/>
      <c r="H82" s="118"/>
      <c r="I82" s="103"/>
      <c r="J82" s="104"/>
      <c r="K82" s="104"/>
      <c r="L82" s="105"/>
      <c r="M82" s="121"/>
      <c r="N82" s="122"/>
      <c r="O82" s="123"/>
      <c r="P82" s="124"/>
      <c r="Q82" s="125"/>
      <c r="R82" s="126"/>
      <c r="S82" s="92" t="str">
        <f>IFERROR(('Vstupní data 9_4'!$O82+'Vstupní data 9_4'!$R82)/'Vstupní data 9_4'!$I82,"")</f>
        <v/>
      </c>
      <c r="T82" s="93" t="str">
        <f>IF(J82+L82=0,"",ROUND((M82+'Vstupní data 9_4'!$P82)/(L82+J82)/12,0))</f>
        <v/>
      </c>
      <c r="U82" s="94" t="str">
        <f>IF(K82=0,"",ROUND(('Vstupní data 9_4'!$N82+'Vstupní data 9_4'!$Q82)/'Vstupní data 9_4'!$K82,0))</f>
        <v/>
      </c>
      <c r="V82" s="112"/>
      <c r="W82" s="113"/>
      <c r="X82" s="113"/>
      <c r="Y82" s="113"/>
      <c r="Z82" s="113"/>
      <c r="AA82" s="113"/>
    </row>
    <row r="83" spans="1:27" s="114" customFormat="1" ht="27.75" customHeight="1">
      <c r="A83" s="115"/>
      <c r="B83" s="116"/>
      <c r="C83" s="120"/>
      <c r="D83" s="70" t="str">
        <f>IFERROR(VLOOKUP(C83,NM06!$A$2:$B$176,2,0),"")</f>
        <v/>
      </c>
      <c r="E83" s="119"/>
      <c r="F83" s="70" t="str">
        <f>IFERROR(VLOOKUP('Vstupní data 9_4'!$E83,'Číselník nástrojů'!$A$2:$D$569,4,0),"")</f>
        <v/>
      </c>
      <c r="G83" s="117"/>
      <c r="H83" s="118"/>
      <c r="I83" s="103"/>
      <c r="J83" s="104"/>
      <c r="K83" s="104"/>
      <c r="L83" s="105"/>
      <c r="M83" s="121"/>
      <c r="N83" s="122"/>
      <c r="O83" s="123"/>
      <c r="P83" s="124"/>
      <c r="Q83" s="125"/>
      <c r="R83" s="126"/>
      <c r="S83" s="92" t="str">
        <f>IFERROR(('Vstupní data 9_4'!$O83+'Vstupní data 9_4'!$R83)/'Vstupní data 9_4'!$I83,"")</f>
        <v/>
      </c>
      <c r="T83" s="93" t="str">
        <f>IF(J83+L83=0,"",ROUND((M83+'Vstupní data 9_4'!$P83)/(L83+J83)/12,0))</f>
        <v/>
      </c>
      <c r="U83" s="94" t="str">
        <f>IF(K83=0,"",ROUND(('Vstupní data 9_4'!$N83+'Vstupní data 9_4'!$Q83)/'Vstupní data 9_4'!$K83,0))</f>
        <v/>
      </c>
      <c r="V83" s="112"/>
      <c r="W83" s="113"/>
      <c r="X83" s="113"/>
      <c r="Y83" s="113"/>
      <c r="Z83" s="113"/>
      <c r="AA83" s="113"/>
    </row>
    <row r="84" spans="1:27" s="114" customFormat="1" ht="27.75" customHeight="1">
      <c r="A84" s="115"/>
      <c r="B84" s="116"/>
      <c r="C84" s="120"/>
      <c r="D84" s="70" t="str">
        <f>IFERROR(VLOOKUP(C84,NM06!$A$2:$B$176,2,0),"")</f>
        <v/>
      </c>
      <c r="E84" s="119"/>
      <c r="F84" s="70" t="str">
        <f>IFERROR(VLOOKUP('Vstupní data 9_4'!$E84,'Číselník nástrojů'!$A$2:$D$569,4,0),"")</f>
        <v/>
      </c>
      <c r="G84" s="117"/>
      <c r="H84" s="118"/>
      <c r="I84" s="103"/>
      <c r="J84" s="104"/>
      <c r="K84" s="104"/>
      <c r="L84" s="105"/>
      <c r="M84" s="121"/>
      <c r="N84" s="122"/>
      <c r="O84" s="123"/>
      <c r="P84" s="124"/>
      <c r="Q84" s="125"/>
      <c r="R84" s="126"/>
      <c r="S84" s="92" t="str">
        <f>IFERROR(('Vstupní data 9_4'!$O84+'Vstupní data 9_4'!$R84)/'Vstupní data 9_4'!$I84,"")</f>
        <v/>
      </c>
      <c r="T84" s="93" t="str">
        <f>IF(J84+L84=0,"",ROUND((M84+'Vstupní data 9_4'!$P84)/(L84+J84)/12,0))</f>
        <v/>
      </c>
      <c r="U84" s="94" t="str">
        <f>IF(K84=0,"",ROUND(('Vstupní data 9_4'!$N84+'Vstupní data 9_4'!$Q84)/'Vstupní data 9_4'!$K84,0))</f>
        <v/>
      </c>
      <c r="V84" s="112"/>
      <c r="W84" s="113"/>
      <c r="X84" s="113"/>
      <c r="Y84" s="113"/>
      <c r="Z84" s="113"/>
      <c r="AA84" s="113"/>
    </row>
    <row r="85" spans="1:27" s="114" customFormat="1" ht="27.75" customHeight="1">
      <c r="A85" s="115"/>
      <c r="B85" s="116"/>
      <c r="C85" s="120"/>
      <c r="D85" s="70" t="str">
        <f>IFERROR(VLOOKUP(C85,NM06!$A$2:$B$176,2,0),"")</f>
        <v/>
      </c>
      <c r="E85" s="119"/>
      <c r="F85" s="70" t="str">
        <f>IFERROR(VLOOKUP('Vstupní data 9_4'!$E85,'Číselník nástrojů'!$A$2:$D$569,4,0),"")</f>
        <v/>
      </c>
      <c r="G85" s="117"/>
      <c r="H85" s="118"/>
      <c r="I85" s="103"/>
      <c r="J85" s="104"/>
      <c r="K85" s="104"/>
      <c r="L85" s="105"/>
      <c r="M85" s="121"/>
      <c r="N85" s="122"/>
      <c r="O85" s="123"/>
      <c r="P85" s="124"/>
      <c r="Q85" s="125"/>
      <c r="R85" s="126"/>
      <c r="S85" s="92" t="str">
        <f>IFERROR(('Vstupní data 9_4'!$O85+'Vstupní data 9_4'!$R85)/'Vstupní data 9_4'!$I85,"")</f>
        <v/>
      </c>
      <c r="T85" s="93" t="str">
        <f>IF(J85+L85=0,"",ROUND((M85+'Vstupní data 9_4'!$P85)/(L85+J85)/12,0))</f>
        <v/>
      </c>
      <c r="U85" s="94" t="str">
        <f>IF(K85=0,"",ROUND(('Vstupní data 9_4'!$N85+'Vstupní data 9_4'!$Q85)/'Vstupní data 9_4'!$K85,0))</f>
        <v/>
      </c>
      <c r="V85" s="112"/>
      <c r="W85" s="113"/>
      <c r="X85" s="113"/>
      <c r="Y85" s="113"/>
      <c r="Z85" s="113"/>
      <c r="AA85" s="113"/>
    </row>
    <row r="86" spans="1:27" s="114" customFormat="1" ht="27.75" customHeight="1">
      <c r="A86" s="115"/>
      <c r="B86" s="116"/>
      <c r="C86" s="120"/>
      <c r="D86" s="70" t="str">
        <f>IFERROR(VLOOKUP(C86,NM06!$A$2:$B$176,2,0),"")</f>
        <v/>
      </c>
      <c r="E86" s="119"/>
      <c r="F86" s="70" t="str">
        <f>IFERROR(VLOOKUP('Vstupní data 9_4'!$E86,'Číselník nástrojů'!$A$2:$D$569,4,0),"")</f>
        <v/>
      </c>
      <c r="G86" s="117"/>
      <c r="H86" s="118"/>
      <c r="I86" s="103"/>
      <c r="J86" s="104"/>
      <c r="K86" s="104"/>
      <c r="L86" s="105"/>
      <c r="M86" s="121"/>
      <c r="N86" s="122"/>
      <c r="O86" s="123"/>
      <c r="P86" s="124"/>
      <c r="Q86" s="125"/>
      <c r="R86" s="126"/>
      <c r="S86" s="92" t="str">
        <f>IFERROR(('Vstupní data 9_4'!$O86+'Vstupní data 9_4'!$R86)/'Vstupní data 9_4'!$I86,"")</f>
        <v/>
      </c>
      <c r="T86" s="93" t="str">
        <f>IF(J86+L86=0,"",ROUND((M86+'Vstupní data 9_4'!$P86)/(L86+J86)/12,0))</f>
        <v/>
      </c>
      <c r="U86" s="94" t="str">
        <f>IF(K86=0,"",ROUND(('Vstupní data 9_4'!$N86+'Vstupní data 9_4'!$Q86)/'Vstupní data 9_4'!$K86,0))</f>
        <v/>
      </c>
      <c r="V86" s="112"/>
      <c r="W86" s="113"/>
      <c r="X86" s="113"/>
      <c r="Y86" s="113"/>
      <c r="Z86" s="113"/>
      <c r="AA86" s="113"/>
    </row>
    <row r="87" spans="1:27" s="114" customFormat="1" ht="27.75" customHeight="1">
      <c r="A87" s="115"/>
      <c r="B87" s="116"/>
      <c r="C87" s="120"/>
      <c r="D87" s="70" t="str">
        <f>IFERROR(VLOOKUP(C87,NM06!$A$2:$B$176,2,0),"")</f>
        <v/>
      </c>
      <c r="E87" s="119"/>
      <c r="F87" s="70" t="str">
        <f>IFERROR(VLOOKUP('Vstupní data 9_4'!$E87,'Číselník nástrojů'!$A$2:$D$569,4,0),"")</f>
        <v/>
      </c>
      <c r="G87" s="117"/>
      <c r="H87" s="118"/>
      <c r="I87" s="103"/>
      <c r="J87" s="104"/>
      <c r="K87" s="104"/>
      <c r="L87" s="105"/>
      <c r="M87" s="121"/>
      <c r="N87" s="122"/>
      <c r="O87" s="123"/>
      <c r="P87" s="124"/>
      <c r="Q87" s="125"/>
      <c r="R87" s="126"/>
      <c r="S87" s="92" t="str">
        <f>IFERROR(('Vstupní data 9_4'!$O87+'Vstupní data 9_4'!$R87)/'Vstupní data 9_4'!$I87,"")</f>
        <v/>
      </c>
      <c r="T87" s="93" t="str">
        <f>IF(J87+L87=0,"",ROUND((M87+'Vstupní data 9_4'!$P87)/(L87+J87)/12,0))</f>
        <v/>
      </c>
      <c r="U87" s="94" t="str">
        <f>IF(K87=0,"",ROUND(('Vstupní data 9_4'!$N87+'Vstupní data 9_4'!$Q87)/'Vstupní data 9_4'!$K87,0))</f>
        <v/>
      </c>
      <c r="V87" s="112"/>
      <c r="W87" s="113"/>
      <c r="X87" s="113"/>
      <c r="Y87" s="113"/>
      <c r="Z87" s="113"/>
      <c r="AA87" s="113"/>
    </row>
    <row r="88" spans="1:27" s="114" customFormat="1" ht="27.75" customHeight="1">
      <c r="A88" s="115"/>
      <c r="B88" s="116"/>
      <c r="C88" s="120"/>
      <c r="D88" s="70" t="str">
        <f>IFERROR(VLOOKUP(C88,NM06!$A$2:$B$176,2,0),"")</f>
        <v/>
      </c>
      <c r="E88" s="119"/>
      <c r="F88" s="70" t="str">
        <f>IFERROR(VLOOKUP('Vstupní data 9_4'!$E88,'Číselník nástrojů'!$A$2:$D$569,4,0),"")</f>
        <v/>
      </c>
      <c r="G88" s="117"/>
      <c r="H88" s="118"/>
      <c r="I88" s="103"/>
      <c r="J88" s="104"/>
      <c r="K88" s="104"/>
      <c r="L88" s="105"/>
      <c r="M88" s="121"/>
      <c r="N88" s="122"/>
      <c r="O88" s="123"/>
      <c r="P88" s="124"/>
      <c r="Q88" s="125"/>
      <c r="R88" s="126"/>
      <c r="S88" s="92" t="str">
        <f>IFERROR(('Vstupní data 9_4'!$O88+'Vstupní data 9_4'!$R88)/'Vstupní data 9_4'!$I88,"")</f>
        <v/>
      </c>
      <c r="T88" s="93" t="str">
        <f>IF(J88+L88=0,"",ROUND((M88+'Vstupní data 9_4'!$P88)/(L88+J88)/12,0))</f>
        <v/>
      </c>
      <c r="U88" s="94" t="str">
        <f>IF(K88=0,"",ROUND(('Vstupní data 9_4'!$N88+'Vstupní data 9_4'!$Q88)/'Vstupní data 9_4'!$K88,0))</f>
        <v/>
      </c>
      <c r="V88" s="112"/>
      <c r="W88" s="113"/>
      <c r="X88" s="113"/>
      <c r="Y88" s="113"/>
      <c r="Z88" s="113"/>
      <c r="AA88" s="113"/>
    </row>
    <row r="89" spans="1:27" s="114" customFormat="1" ht="27.75" customHeight="1">
      <c r="A89" s="115"/>
      <c r="B89" s="116"/>
      <c r="C89" s="120"/>
      <c r="D89" s="70" t="str">
        <f>IFERROR(VLOOKUP(C89,NM06!$A$2:$B$176,2,0),"")</f>
        <v/>
      </c>
      <c r="E89" s="119"/>
      <c r="F89" s="70" t="str">
        <f>IFERROR(VLOOKUP('Vstupní data 9_4'!$E89,'Číselník nástrojů'!$A$2:$D$569,4,0),"")</f>
        <v/>
      </c>
      <c r="G89" s="117"/>
      <c r="H89" s="118"/>
      <c r="I89" s="103"/>
      <c r="J89" s="104"/>
      <c r="K89" s="104"/>
      <c r="L89" s="105"/>
      <c r="M89" s="121"/>
      <c r="N89" s="122"/>
      <c r="O89" s="123"/>
      <c r="P89" s="124"/>
      <c r="Q89" s="125"/>
      <c r="R89" s="126"/>
      <c r="S89" s="92" t="str">
        <f>IFERROR(('Vstupní data 9_4'!$O89+'Vstupní data 9_4'!$R89)/'Vstupní data 9_4'!$I89,"")</f>
        <v/>
      </c>
      <c r="T89" s="93" t="str">
        <f>IF(J89+L89=0,"",ROUND((M89+'Vstupní data 9_4'!$P89)/(L89+J89)/12,0))</f>
        <v/>
      </c>
      <c r="U89" s="94" t="str">
        <f>IF(K89=0,"",ROUND(('Vstupní data 9_4'!$N89+'Vstupní data 9_4'!$Q89)/'Vstupní data 9_4'!$K89,0))</f>
        <v/>
      </c>
      <c r="V89" s="112"/>
      <c r="W89" s="113"/>
      <c r="X89" s="113"/>
      <c r="Y89" s="113"/>
      <c r="Z89" s="113"/>
      <c r="AA89" s="113"/>
    </row>
    <row r="90" spans="1:27" s="114" customFormat="1" ht="27.75" customHeight="1">
      <c r="A90" s="115"/>
      <c r="B90" s="116"/>
      <c r="C90" s="120"/>
      <c r="D90" s="70" t="str">
        <f>IFERROR(VLOOKUP(C90,NM06!$A$2:$B$176,2,0),"")</f>
        <v/>
      </c>
      <c r="E90" s="119"/>
      <c r="F90" s="70" t="str">
        <f>IFERROR(VLOOKUP('Vstupní data 9_4'!$E90,'Číselník nástrojů'!$A$2:$D$569,4,0),"")</f>
        <v/>
      </c>
      <c r="G90" s="117"/>
      <c r="H90" s="118"/>
      <c r="I90" s="103"/>
      <c r="J90" s="104"/>
      <c r="K90" s="104"/>
      <c r="L90" s="105"/>
      <c r="M90" s="121"/>
      <c r="N90" s="122"/>
      <c r="O90" s="123"/>
      <c r="P90" s="124"/>
      <c r="Q90" s="125"/>
      <c r="R90" s="126"/>
      <c r="S90" s="92" t="str">
        <f>IFERROR(('Vstupní data 9_4'!$O90+'Vstupní data 9_4'!$R90)/'Vstupní data 9_4'!$I90,"")</f>
        <v/>
      </c>
      <c r="T90" s="93" t="str">
        <f>IF(J90+L90=0,"",ROUND((M90+'Vstupní data 9_4'!$P90)/(L90+J90)/12,0))</f>
        <v/>
      </c>
      <c r="U90" s="94" t="str">
        <f>IF(K90=0,"",ROUND(('Vstupní data 9_4'!$N90+'Vstupní data 9_4'!$Q90)/'Vstupní data 9_4'!$K90,0))</f>
        <v/>
      </c>
      <c r="V90" s="112"/>
      <c r="W90" s="113"/>
      <c r="X90" s="113"/>
      <c r="Y90" s="113"/>
      <c r="Z90" s="113"/>
      <c r="AA90" s="113"/>
    </row>
    <row r="91" spans="1:27" s="114" customFormat="1" ht="27.75" customHeight="1">
      <c r="A91" s="115"/>
      <c r="B91" s="116"/>
      <c r="C91" s="120"/>
      <c r="D91" s="70" t="str">
        <f>IFERROR(VLOOKUP(C91,NM06!$A$2:$B$176,2,0),"")</f>
        <v/>
      </c>
      <c r="E91" s="119"/>
      <c r="F91" s="70" t="str">
        <f>IFERROR(VLOOKUP('Vstupní data 9_4'!$E91,'Číselník nástrojů'!$A$2:$D$569,4,0),"")</f>
        <v/>
      </c>
      <c r="G91" s="117"/>
      <c r="H91" s="118"/>
      <c r="I91" s="103"/>
      <c r="J91" s="104"/>
      <c r="K91" s="104"/>
      <c r="L91" s="105"/>
      <c r="M91" s="121"/>
      <c r="N91" s="122"/>
      <c r="O91" s="123"/>
      <c r="P91" s="124"/>
      <c r="Q91" s="125"/>
      <c r="R91" s="126"/>
      <c r="S91" s="92" t="str">
        <f>IFERROR(('Vstupní data 9_4'!$O91+'Vstupní data 9_4'!$R91)/'Vstupní data 9_4'!$I91,"")</f>
        <v/>
      </c>
      <c r="T91" s="93" t="str">
        <f>IF(J91+L91=0,"",ROUND((M91+'Vstupní data 9_4'!$P91)/(L91+J91)/12,0))</f>
        <v/>
      </c>
      <c r="U91" s="94" t="str">
        <f>IF(K91=0,"",ROUND(('Vstupní data 9_4'!$N91+'Vstupní data 9_4'!$Q91)/'Vstupní data 9_4'!$K91,0))</f>
        <v/>
      </c>
      <c r="V91" s="112"/>
      <c r="W91" s="113"/>
      <c r="X91" s="113"/>
      <c r="Y91" s="113"/>
      <c r="Z91" s="113"/>
      <c r="AA91" s="113"/>
    </row>
    <row r="92" spans="1:27" s="114" customFormat="1" ht="27.75" customHeight="1">
      <c r="A92" s="115"/>
      <c r="B92" s="116"/>
      <c r="C92" s="120"/>
      <c r="D92" s="70" t="str">
        <f>IFERROR(VLOOKUP(C92,NM06!$A$2:$B$176,2,0),"")</f>
        <v/>
      </c>
      <c r="E92" s="119"/>
      <c r="F92" s="70" t="str">
        <f>IFERROR(VLOOKUP('Vstupní data 9_4'!$E92,'Číselník nástrojů'!$A$2:$D$569,4,0),"")</f>
        <v/>
      </c>
      <c r="G92" s="117"/>
      <c r="H92" s="118"/>
      <c r="I92" s="103"/>
      <c r="J92" s="104"/>
      <c r="K92" s="104"/>
      <c r="L92" s="105"/>
      <c r="M92" s="121"/>
      <c r="N92" s="122"/>
      <c r="O92" s="123"/>
      <c r="P92" s="124"/>
      <c r="Q92" s="125"/>
      <c r="R92" s="126"/>
      <c r="S92" s="92" t="str">
        <f>IFERROR(('Vstupní data 9_4'!$O92+'Vstupní data 9_4'!$R92)/'Vstupní data 9_4'!$I92,"")</f>
        <v/>
      </c>
      <c r="T92" s="93" t="str">
        <f>IF(J92+L92=0,"",ROUND((M92+'Vstupní data 9_4'!$P92)/(L92+J92)/12,0))</f>
        <v/>
      </c>
      <c r="U92" s="94" t="str">
        <f>IF(K92=0,"",ROUND(('Vstupní data 9_4'!$N92+'Vstupní data 9_4'!$Q92)/'Vstupní data 9_4'!$K92,0))</f>
        <v/>
      </c>
      <c r="V92" s="112"/>
      <c r="W92" s="113"/>
      <c r="X92" s="113"/>
      <c r="Y92" s="113"/>
      <c r="Z92" s="113"/>
      <c r="AA92" s="113"/>
    </row>
    <row r="93" spans="1:27" s="114" customFormat="1" ht="27.75" customHeight="1">
      <c r="A93" s="115"/>
      <c r="B93" s="116"/>
      <c r="C93" s="120"/>
      <c r="D93" s="70" t="str">
        <f>IFERROR(VLOOKUP(C93,NM06!$A$2:$B$176,2,0),"")</f>
        <v/>
      </c>
      <c r="E93" s="119"/>
      <c r="F93" s="70" t="str">
        <f>IFERROR(VLOOKUP('Vstupní data 9_4'!$E93,'Číselník nástrojů'!$A$2:$D$569,4,0),"")</f>
        <v/>
      </c>
      <c r="G93" s="117"/>
      <c r="H93" s="118"/>
      <c r="I93" s="103"/>
      <c r="J93" s="104"/>
      <c r="K93" s="104"/>
      <c r="L93" s="105"/>
      <c r="M93" s="121"/>
      <c r="N93" s="122"/>
      <c r="O93" s="123"/>
      <c r="P93" s="124"/>
      <c r="Q93" s="125"/>
      <c r="R93" s="126"/>
      <c r="S93" s="92" t="str">
        <f>IFERROR(('Vstupní data 9_4'!$O93+'Vstupní data 9_4'!$R93)/'Vstupní data 9_4'!$I93,"")</f>
        <v/>
      </c>
      <c r="T93" s="93" t="str">
        <f>IF(J93+L93=0,"",ROUND((M93+'Vstupní data 9_4'!$P93)/(L93+J93)/12,0))</f>
        <v/>
      </c>
      <c r="U93" s="94" t="str">
        <f>IF(K93=0,"",ROUND(('Vstupní data 9_4'!$N93+'Vstupní data 9_4'!$Q93)/'Vstupní data 9_4'!$K93,0))</f>
        <v/>
      </c>
      <c r="V93" s="112"/>
      <c r="W93" s="113"/>
      <c r="X93" s="113"/>
      <c r="Y93" s="113"/>
      <c r="Z93" s="113"/>
      <c r="AA93" s="113"/>
    </row>
    <row r="94" spans="1:27" s="114" customFormat="1" ht="27.75" customHeight="1">
      <c r="A94" s="115"/>
      <c r="B94" s="116"/>
      <c r="C94" s="120"/>
      <c r="D94" s="70" t="str">
        <f>IFERROR(VLOOKUP(C94,NM06!$A$2:$B$176,2,0),"")</f>
        <v/>
      </c>
      <c r="E94" s="119"/>
      <c r="F94" s="70" t="str">
        <f>IFERROR(VLOOKUP('Vstupní data 9_4'!$E94,'Číselník nástrojů'!$A$2:$D$569,4,0),"")</f>
        <v/>
      </c>
      <c r="G94" s="117"/>
      <c r="H94" s="118"/>
      <c r="I94" s="103"/>
      <c r="J94" s="104"/>
      <c r="K94" s="104"/>
      <c r="L94" s="105"/>
      <c r="M94" s="121"/>
      <c r="N94" s="122"/>
      <c r="O94" s="123"/>
      <c r="P94" s="124"/>
      <c r="Q94" s="125"/>
      <c r="R94" s="126"/>
      <c r="S94" s="92" t="str">
        <f>IFERROR(('Vstupní data 9_4'!$O94+'Vstupní data 9_4'!$R94)/'Vstupní data 9_4'!$I94,"")</f>
        <v/>
      </c>
      <c r="T94" s="93" t="str">
        <f>IF(J94+L94=0,"",ROUND((M94+'Vstupní data 9_4'!$P94)/(L94+J94)/12,0))</f>
        <v/>
      </c>
      <c r="U94" s="94" t="str">
        <f>IF(K94=0,"",ROUND(('Vstupní data 9_4'!$N94+'Vstupní data 9_4'!$Q94)/'Vstupní data 9_4'!$K94,0))</f>
        <v/>
      </c>
      <c r="V94" s="112"/>
      <c r="W94" s="113"/>
      <c r="X94" s="113"/>
      <c r="Y94" s="113"/>
      <c r="Z94" s="113"/>
      <c r="AA94" s="113"/>
    </row>
    <row r="95" spans="1:27" s="114" customFormat="1" ht="27.75" customHeight="1">
      <c r="A95" s="115"/>
      <c r="B95" s="116"/>
      <c r="C95" s="120"/>
      <c r="D95" s="70" t="str">
        <f>IFERROR(VLOOKUP(C95,NM06!$A$2:$B$176,2,0),"")</f>
        <v/>
      </c>
      <c r="E95" s="119"/>
      <c r="F95" s="70" t="str">
        <f>IFERROR(VLOOKUP('Vstupní data 9_4'!$E95,'Číselník nástrojů'!$A$2:$D$569,4,0),"")</f>
        <v/>
      </c>
      <c r="G95" s="117"/>
      <c r="H95" s="118"/>
      <c r="I95" s="103"/>
      <c r="J95" s="104"/>
      <c r="K95" s="104"/>
      <c r="L95" s="105"/>
      <c r="M95" s="121"/>
      <c r="N95" s="122"/>
      <c r="O95" s="123"/>
      <c r="P95" s="124"/>
      <c r="Q95" s="125"/>
      <c r="R95" s="126"/>
      <c r="S95" s="92" t="str">
        <f>IFERROR(('Vstupní data 9_4'!$O95+'Vstupní data 9_4'!$R95)/'Vstupní data 9_4'!$I95,"")</f>
        <v/>
      </c>
      <c r="T95" s="93" t="str">
        <f>IF(J95+L95=0,"",ROUND((M95+'Vstupní data 9_4'!$P95)/(L95+J95)/12,0))</f>
        <v/>
      </c>
      <c r="U95" s="94" t="str">
        <f>IF(K95=0,"",ROUND(('Vstupní data 9_4'!$N95+'Vstupní data 9_4'!$Q95)/'Vstupní data 9_4'!$K95,0))</f>
        <v/>
      </c>
      <c r="V95" s="112"/>
      <c r="W95" s="113"/>
      <c r="X95" s="113"/>
      <c r="Y95" s="113"/>
      <c r="Z95" s="113"/>
      <c r="AA95" s="113"/>
    </row>
    <row r="96" spans="1:27" s="114" customFormat="1" ht="27.75" customHeight="1">
      <c r="A96" s="115"/>
      <c r="B96" s="116"/>
      <c r="C96" s="120"/>
      <c r="D96" s="70" t="str">
        <f>IFERROR(VLOOKUP(C96,NM06!$A$2:$B$176,2,0),"")</f>
        <v/>
      </c>
      <c r="E96" s="119"/>
      <c r="F96" s="70" t="str">
        <f>IFERROR(VLOOKUP('Vstupní data 9_4'!$E96,'Číselník nástrojů'!$A$2:$D$569,4,0),"")</f>
        <v/>
      </c>
      <c r="G96" s="117"/>
      <c r="H96" s="118"/>
      <c r="I96" s="103"/>
      <c r="J96" s="104"/>
      <c r="K96" s="104"/>
      <c r="L96" s="105"/>
      <c r="M96" s="121"/>
      <c r="N96" s="122"/>
      <c r="O96" s="123"/>
      <c r="P96" s="124"/>
      <c r="Q96" s="125"/>
      <c r="R96" s="126"/>
      <c r="S96" s="92" t="str">
        <f>IFERROR(('Vstupní data 9_4'!$O96+'Vstupní data 9_4'!$R96)/'Vstupní data 9_4'!$I96,"")</f>
        <v/>
      </c>
      <c r="T96" s="93" t="str">
        <f>IF(J96+L96=0,"",ROUND((M96+'Vstupní data 9_4'!$P96)/(L96+J96)/12,0))</f>
        <v/>
      </c>
      <c r="U96" s="94" t="str">
        <f>IF(K96=0,"",ROUND(('Vstupní data 9_4'!$N96+'Vstupní data 9_4'!$Q96)/'Vstupní data 9_4'!$K96,0))</f>
        <v/>
      </c>
      <c r="V96" s="112"/>
      <c r="W96" s="113"/>
      <c r="X96" s="113"/>
      <c r="Y96" s="113"/>
      <c r="Z96" s="113"/>
      <c r="AA96" s="113"/>
    </row>
    <row r="97" spans="1:27" s="114" customFormat="1" ht="27.75" customHeight="1">
      <c r="A97" s="115"/>
      <c r="B97" s="116"/>
      <c r="C97" s="120"/>
      <c r="D97" s="70" t="str">
        <f>IFERROR(VLOOKUP(C97,NM06!$A$2:$B$176,2,0),"")</f>
        <v/>
      </c>
      <c r="E97" s="119"/>
      <c r="F97" s="70" t="str">
        <f>IFERROR(VLOOKUP('Vstupní data 9_4'!$E97,'Číselník nástrojů'!$A$2:$D$569,4,0),"")</f>
        <v/>
      </c>
      <c r="G97" s="117"/>
      <c r="H97" s="118"/>
      <c r="I97" s="103"/>
      <c r="J97" s="104"/>
      <c r="K97" s="104"/>
      <c r="L97" s="105"/>
      <c r="M97" s="121"/>
      <c r="N97" s="122"/>
      <c r="O97" s="123"/>
      <c r="P97" s="124"/>
      <c r="Q97" s="125"/>
      <c r="R97" s="126"/>
      <c r="S97" s="92" t="str">
        <f>IFERROR(('Vstupní data 9_4'!$O97+'Vstupní data 9_4'!$R97)/'Vstupní data 9_4'!$I97,"")</f>
        <v/>
      </c>
      <c r="T97" s="93" t="str">
        <f>IF(J97+L97=0,"",ROUND((M97+'Vstupní data 9_4'!$P97)/(L97+J97)/12,0))</f>
        <v/>
      </c>
      <c r="U97" s="94" t="str">
        <f>IF(K97=0,"",ROUND(('Vstupní data 9_4'!$N97+'Vstupní data 9_4'!$Q97)/'Vstupní data 9_4'!$K97,0))</f>
        <v/>
      </c>
      <c r="V97" s="112"/>
      <c r="W97" s="113"/>
      <c r="X97" s="113"/>
      <c r="Y97" s="113"/>
      <c r="Z97" s="113"/>
      <c r="AA97" s="113"/>
    </row>
    <row r="98" spans="1:27" s="114" customFormat="1" ht="27.75" customHeight="1">
      <c r="A98" s="115"/>
      <c r="B98" s="116"/>
      <c r="C98" s="120"/>
      <c r="D98" s="70" t="str">
        <f>IFERROR(VLOOKUP(C98,NM06!$A$2:$B$176,2,0),"")</f>
        <v/>
      </c>
      <c r="E98" s="119"/>
      <c r="F98" s="70" t="str">
        <f>IFERROR(VLOOKUP('Vstupní data 9_4'!$E98,'Číselník nástrojů'!$A$2:$D$569,4,0),"")</f>
        <v/>
      </c>
      <c r="G98" s="117"/>
      <c r="H98" s="118"/>
      <c r="I98" s="103"/>
      <c r="J98" s="104"/>
      <c r="K98" s="104"/>
      <c r="L98" s="105"/>
      <c r="M98" s="121"/>
      <c r="N98" s="122"/>
      <c r="O98" s="123"/>
      <c r="P98" s="124"/>
      <c r="Q98" s="125"/>
      <c r="R98" s="126"/>
      <c r="S98" s="92" t="str">
        <f>IFERROR(('Vstupní data 9_4'!$O98+'Vstupní data 9_4'!$R98)/'Vstupní data 9_4'!$I98,"")</f>
        <v/>
      </c>
      <c r="T98" s="93" t="str">
        <f>IF(J98+L98=0,"",ROUND((M98+'Vstupní data 9_4'!$P98)/(L98+J98)/12,0))</f>
        <v/>
      </c>
      <c r="U98" s="94" t="str">
        <f>IF(K98=0,"",ROUND(('Vstupní data 9_4'!$N98+'Vstupní data 9_4'!$Q98)/'Vstupní data 9_4'!$K98,0))</f>
        <v/>
      </c>
      <c r="V98" s="112"/>
      <c r="W98" s="113"/>
      <c r="X98" s="113"/>
      <c r="Y98" s="113"/>
      <c r="Z98" s="113"/>
      <c r="AA98" s="113"/>
    </row>
    <row r="99" spans="1:27" s="114" customFormat="1" ht="27.75" customHeight="1">
      <c r="A99" s="115"/>
      <c r="B99" s="116"/>
      <c r="C99" s="120"/>
      <c r="D99" s="70" t="str">
        <f>IFERROR(VLOOKUP(C99,NM06!$A$2:$B$176,2,0),"")</f>
        <v/>
      </c>
      <c r="E99" s="119"/>
      <c r="F99" s="70" t="str">
        <f>IFERROR(VLOOKUP('Vstupní data 9_4'!$E99,'Číselník nástrojů'!$A$2:$D$569,4,0),"")</f>
        <v/>
      </c>
      <c r="G99" s="117"/>
      <c r="H99" s="118"/>
      <c r="I99" s="103"/>
      <c r="J99" s="104"/>
      <c r="K99" s="104"/>
      <c r="L99" s="105"/>
      <c r="M99" s="121"/>
      <c r="N99" s="122"/>
      <c r="O99" s="123"/>
      <c r="P99" s="124"/>
      <c r="Q99" s="125"/>
      <c r="R99" s="126"/>
      <c r="S99" s="92" t="str">
        <f>IFERROR(('Vstupní data 9_4'!$O99+'Vstupní data 9_4'!$R99)/'Vstupní data 9_4'!$I99,"")</f>
        <v/>
      </c>
      <c r="T99" s="93" t="str">
        <f>IF(J99+L99=0,"",ROUND((M99+'Vstupní data 9_4'!$P99)/(L99+J99)/12,0))</f>
        <v/>
      </c>
      <c r="U99" s="94" t="str">
        <f>IF(K99=0,"",ROUND(('Vstupní data 9_4'!$N99+'Vstupní data 9_4'!$Q99)/'Vstupní data 9_4'!$K99,0))</f>
        <v/>
      </c>
      <c r="V99" s="112"/>
      <c r="W99" s="113"/>
      <c r="X99" s="113"/>
      <c r="Y99" s="113"/>
      <c r="Z99" s="113"/>
      <c r="AA99" s="113"/>
    </row>
    <row r="100" spans="1:27" s="114" customFormat="1" ht="27.75" customHeight="1">
      <c r="A100" s="115"/>
      <c r="B100" s="116"/>
      <c r="C100" s="120"/>
      <c r="D100" s="70" t="str">
        <f>IFERROR(VLOOKUP(C100,NM06!$A$2:$B$176,2,0),"")</f>
        <v/>
      </c>
      <c r="E100" s="119"/>
      <c r="F100" s="70" t="str">
        <f>IFERROR(VLOOKUP('Vstupní data 9_4'!$E100,'Číselník nástrojů'!$A$2:$D$569,4,0),"")</f>
        <v/>
      </c>
      <c r="G100" s="117"/>
      <c r="H100" s="118"/>
      <c r="I100" s="103"/>
      <c r="J100" s="104"/>
      <c r="K100" s="104"/>
      <c r="L100" s="105"/>
      <c r="M100" s="121"/>
      <c r="N100" s="122"/>
      <c r="O100" s="123"/>
      <c r="P100" s="124"/>
      <c r="Q100" s="125"/>
      <c r="R100" s="126"/>
      <c r="S100" s="92" t="str">
        <f>IFERROR(('Vstupní data 9_4'!$O100+'Vstupní data 9_4'!$R100)/'Vstupní data 9_4'!$I100,"")</f>
        <v/>
      </c>
      <c r="T100" s="93" t="str">
        <f>IF(J100+L100=0,"",ROUND((M100+'Vstupní data 9_4'!$P100)/(L100+J100)/12,0))</f>
        <v/>
      </c>
      <c r="U100" s="94" t="str">
        <f>IF(K100=0,"",ROUND(('Vstupní data 9_4'!$N100+'Vstupní data 9_4'!$Q100)/'Vstupní data 9_4'!$K100,0))</f>
        <v/>
      </c>
      <c r="V100" s="112"/>
      <c r="W100" s="113"/>
      <c r="X100" s="113"/>
      <c r="Y100" s="113"/>
      <c r="Z100" s="113"/>
      <c r="AA100" s="113"/>
    </row>
    <row r="101" spans="1:27" s="114" customFormat="1" ht="27.75" customHeight="1">
      <c r="A101" s="115"/>
      <c r="B101" s="116"/>
      <c r="C101" s="120"/>
      <c r="D101" s="70" t="str">
        <f>IFERROR(VLOOKUP(C101,NM06!$A$2:$B$176,2,0),"")</f>
        <v/>
      </c>
      <c r="E101" s="119"/>
      <c r="F101" s="70" t="str">
        <f>IFERROR(VLOOKUP('Vstupní data 9_4'!$E101,'Číselník nástrojů'!$A$2:$D$569,4,0),"")</f>
        <v/>
      </c>
      <c r="G101" s="117"/>
      <c r="H101" s="118"/>
      <c r="I101" s="103"/>
      <c r="J101" s="104"/>
      <c r="K101" s="104"/>
      <c r="L101" s="105"/>
      <c r="M101" s="121"/>
      <c r="N101" s="122"/>
      <c r="O101" s="123"/>
      <c r="P101" s="124"/>
      <c r="Q101" s="125"/>
      <c r="R101" s="126"/>
      <c r="S101" s="92" t="str">
        <f>IFERROR(('Vstupní data 9_4'!$O101+'Vstupní data 9_4'!$R101)/'Vstupní data 9_4'!$I101,"")</f>
        <v/>
      </c>
      <c r="T101" s="93" t="str">
        <f>IF(J101+L101=0,"",ROUND((M101+'Vstupní data 9_4'!$P101)/(L101+J101)/12,0))</f>
        <v/>
      </c>
      <c r="U101" s="94" t="str">
        <f>IF(K101=0,"",ROUND(('Vstupní data 9_4'!$N101+'Vstupní data 9_4'!$Q101)/'Vstupní data 9_4'!$K101,0))</f>
        <v/>
      </c>
      <c r="V101" s="112"/>
      <c r="W101" s="113"/>
      <c r="X101" s="113"/>
      <c r="Y101" s="113"/>
      <c r="Z101" s="113"/>
      <c r="AA101" s="113"/>
    </row>
    <row r="102" spans="1:27" s="114" customFormat="1" ht="27.75" customHeight="1">
      <c r="A102" s="115"/>
      <c r="B102" s="116"/>
      <c r="C102" s="120"/>
      <c r="D102" s="70" t="str">
        <f>IFERROR(VLOOKUP(C102,NM06!$A$2:$B$176,2,0),"")</f>
        <v/>
      </c>
      <c r="E102" s="119"/>
      <c r="F102" s="70" t="str">
        <f>IFERROR(VLOOKUP('Vstupní data 9_4'!$E102,'Číselník nástrojů'!$A$2:$D$569,4,0),"")</f>
        <v/>
      </c>
      <c r="G102" s="117"/>
      <c r="H102" s="118"/>
      <c r="I102" s="103"/>
      <c r="J102" s="104"/>
      <c r="K102" s="104"/>
      <c r="L102" s="105"/>
      <c r="M102" s="121"/>
      <c r="N102" s="122"/>
      <c r="O102" s="123"/>
      <c r="P102" s="124"/>
      <c r="Q102" s="125"/>
      <c r="R102" s="126"/>
      <c r="S102" s="92" t="str">
        <f>IFERROR(('Vstupní data 9_4'!$O102+'Vstupní data 9_4'!$R102)/'Vstupní data 9_4'!$I102,"")</f>
        <v/>
      </c>
      <c r="T102" s="93" t="str">
        <f>IF(J102+L102=0,"",ROUND((M102+'Vstupní data 9_4'!$P102)/(L102+J102)/12,0))</f>
        <v/>
      </c>
      <c r="U102" s="94" t="str">
        <f>IF(K102=0,"",ROUND(('Vstupní data 9_4'!$N102+'Vstupní data 9_4'!$Q102)/'Vstupní data 9_4'!$K102,0))</f>
        <v/>
      </c>
      <c r="V102" s="112"/>
      <c r="W102" s="113"/>
      <c r="X102" s="113"/>
      <c r="Y102" s="113"/>
      <c r="Z102" s="113"/>
      <c r="AA102" s="113"/>
    </row>
    <row r="103" spans="1:27" s="114" customFormat="1" ht="27.75" customHeight="1">
      <c r="A103" s="115"/>
      <c r="B103" s="116"/>
      <c r="C103" s="120"/>
      <c r="D103" s="70" t="str">
        <f>IFERROR(VLOOKUP(C103,NM06!$A$2:$B$176,2,0),"")</f>
        <v/>
      </c>
      <c r="E103" s="119"/>
      <c r="F103" s="70" t="str">
        <f>IFERROR(VLOOKUP('Vstupní data 9_4'!$E103,'Číselník nástrojů'!$A$2:$D$569,4,0),"")</f>
        <v/>
      </c>
      <c r="G103" s="117"/>
      <c r="H103" s="118"/>
      <c r="I103" s="103"/>
      <c r="J103" s="104"/>
      <c r="K103" s="104"/>
      <c r="L103" s="105"/>
      <c r="M103" s="121"/>
      <c r="N103" s="122"/>
      <c r="O103" s="123"/>
      <c r="P103" s="124"/>
      <c r="Q103" s="125"/>
      <c r="R103" s="126"/>
      <c r="S103" s="92" t="str">
        <f>IFERROR(('Vstupní data 9_4'!$O103+'Vstupní data 9_4'!$R103)/'Vstupní data 9_4'!$I103,"")</f>
        <v/>
      </c>
      <c r="T103" s="93" t="str">
        <f>IF(J103+L103=0,"",ROUND((M103+'Vstupní data 9_4'!$P103)/(L103+J103)/12,0))</f>
        <v/>
      </c>
      <c r="U103" s="94" t="str">
        <f>IF(K103=0,"",ROUND(('Vstupní data 9_4'!$N103+'Vstupní data 9_4'!$Q103)/'Vstupní data 9_4'!$K103,0))</f>
        <v/>
      </c>
      <c r="V103" s="112"/>
      <c r="W103" s="113"/>
      <c r="X103" s="113"/>
      <c r="Y103" s="113"/>
      <c r="Z103" s="113"/>
      <c r="AA103" s="113"/>
    </row>
    <row r="104" spans="1:27" s="114" customFormat="1" ht="27.75" customHeight="1">
      <c r="A104" s="115"/>
      <c r="B104" s="116"/>
      <c r="C104" s="120"/>
      <c r="D104" s="70" t="str">
        <f>IFERROR(VLOOKUP(C104,NM06!$A$2:$B$176,2,0),"")</f>
        <v/>
      </c>
      <c r="E104" s="119"/>
      <c r="F104" s="70" t="str">
        <f>IFERROR(VLOOKUP('Vstupní data 9_4'!$E104,'Číselník nástrojů'!$A$2:$D$569,4,0),"")</f>
        <v/>
      </c>
      <c r="G104" s="117"/>
      <c r="H104" s="118"/>
      <c r="I104" s="127"/>
      <c r="J104" s="104"/>
      <c r="K104" s="104"/>
      <c r="L104" s="105"/>
      <c r="M104" s="121"/>
      <c r="N104" s="122"/>
      <c r="O104" s="123"/>
      <c r="P104" s="124"/>
      <c r="Q104" s="125"/>
      <c r="R104" s="126"/>
      <c r="S104" s="92" t="str">
        <f>IFERROR(('Vstupní data 9_4'!$O104+'Vstupní data 9_4'!$R104)/'Vstupní data 9_4'!$I104,"")</f>
        <v/>
      </c>
      <c r="T104" s="93" t="str">
        <f>IF(J104+L104=0,"",ROUND((M104+'Vstupní data 9_4'!$P104)/(L104+J104)/12,0))</f>
        <v/>
      </c>
      <c r="U104" s="94" t="str">
        <f>IF(K104=0,"",ROUND(('Vstupní data 9_4'!$N104+'Vstupní data 9_4'!$Q104)/'Vstupní data 9_4'!$K104,0))</f>
        <v/>
      </c>
      <c r="V104" s="112"/>
      <c r="W104" s="113"/>
      <c r="X104" s="113"/>
      <c r="Y104" s="113"/>
      <c r="Z104" s="113"/>
      <c r="AA104" s="113"/>
    </row>
    <row r="105" spans="1:27" s="114" customFormat="1" ht="27.75" customHeight="1">
      <c r="A105" s="115"/>
      <c r="B105" s="116"/>
      <c r="C105" s="120"/>
      <c r="D105" s="70" t="str">
        <f>IFERROR(VLOOKUP(C105,NM06!$A$2:$B$176,2,0),"")</f>
        <v/>
      </c>
      <c r="E105" s="119"/>
      <c r="F105" s="70" t="str">
        <f>IFERROR(VLOOKUP('Vstupní data 9_4'!$E105,'Číselník nástrojů'!$A$2:$D$569,4,0),"")</f>
        <v/>
      </c>
      <c r="G105" s="117"/>
      <c r="H105" s="118"/>
      <c r="I105" s="127"/>
      <c r="J105" s="104"/>
      <c r="K105" s="104"/>
      <c r="L105" s="105"/>
      <c r="M105" s="121"/>
      <c r="N105" s="122"/>
      <c r="O105" s="123"/>
      <c r="P105" s="124"/>
      <c r="Q105" s="125"/>
      <c r="R105" s="126"/>
      <c r="S105" s="92" t="str">
        <f>IFERROR(('Vstupní data 9_4'!$O105+'Vstupní data 9_4'!$R105)/'Vstupní data 9_4'!$I105,"")</f>
        <v/>
      </c>
      <c r="T105" s="93" t="str">
        <f>IF(J105+L105=0,"",ROUND((M105+'Vstupní data 9_4'!$P105)/(L105+J105)/12,0))</f>
        <v/>
      </c>
      <c r="U105" s="94" t="str">
        <f>IF(K105=0,"",ROUND(('Vstupní data 9_4'!$N105+'Vstupní data 9_4'!$Q105)/'Vstupní data 9_4'!$K105,0))</f>
        <v/>
      </c>
      <c r="V105" s="112"/>
      <c r="W105" s="113"/>
      <c r="X105" s="113"/>
      <c r="Y105" s="113"/>
      <c r="Z105" s="113"/>
      <c r="AA105" s="113"/>
    </row>
    <row r="106" spans="1:27" s="114" customFormat="1" ht="27.75" customHeight="1">
      <c r="A106" s="115"/>
      <c r="B106" s="116"/>
      <c r="C106" s="120"/>
      <c r="D106" s="70" t="str">
        <f>IFERROR(VLOOKUP(C106,NM06!$A$2:$B$176,2,0),"")</f>
        <v/>
      </c>
      <c r="E106" s="119"/>
      <c r="F106" s="70" t="str">
        <f>IFERROR(VLOOKUP('Vstupní data 9_4'!$E106,'Číselník nástrojů'!$A$2:$D$569,4,0),"")</f>
        <v/>
      </c>
      <c r="G106" s="117"/>
      <c r="H106" s="118"/>
      <c r="I106" s="127"/>
      <c r="J106" s="104"/>
      <c r="K106" s="104"/>
      <c r="L106" s="105"/>
      <c r="M106" s="121"/>
      <c r="N106" s="122"/>
      <c r="O106" s="123"/>
      <c r="P106" s="124"/>
      <c r="Q106" s="125"/>
      <c r="R106" s="126"/>
      <c r="S106" s="92" t="str">
        <f>IFERROR(('Vstupní data 9_4'!$O106+'Vstupní data 9_4'!$R106)/'Vstupní data 9_4'!$I106,"")</f>
        <v/>
      </c>
      <c r="T106" s="93" t="str">
        <f>IF(J106+L106=0,"",ROUND((M106+'Vstupní data 9_4'!$P106)/(L106+J106)/12,0))</f>
        <v/>
      </c>
      <c r="U106" s="94" t="str">
        <f>IF(K106=0,"",ROUND(('Vstupní data 9_4'!$N106+'Vstupní data 9_4'!$Q106)/'Vstupní data 9_4'!$K106,0))</f>
        <v/>
      </c>
      <c r="V106" s="112"/>
      <c r="W106" s="113"/>
      <c r="X106" s="113"/>
      <c r="Y106" s="113"/>
      <c r="Z106" s="113"/>
      <c r="AA106" s="113"/>
    </row>
    <row r="107" spans="1:27" s="114" customFormat="1" ht="27.75" customHeight="1">
      <c r="A107" s="115"/>
      <c r="B107" s="116"/>
      <c r="C107" s="120"/>
      <c r="D107" s="70" t="str">
        <f>IFERROR(VLOOKUP(C107,NM06!$A$2:$B$176,2,0),"")</f>
        <v/>
      </c>
      <c r="E107" s="119"/>
      <c r="F107" s="70" t="str">
        <f>IFERROR(VLOOKUP('Vstupní data 9_4'!$E107,'Číselník nástrojů'!$A$2:$D$569,4,0),"")</f>
        <v/>
      </c>
      <c r="G107" s="117"/>
      <c r="H107" s="118"/>
      <c r="I107" s="127"/>
      <c r="J107" s="104"/>
      <c r="K107" s="104"/>
      <c r="L107" s="105"/>
      <c r="M107" s="121"/>
      <c r="N107" s="122"/>
      <c r="O107" s="123"/>
      <c r="P107" s="124"/>
      <c r="Q107" s="125"/>
      <c r="R107" s="126"/>
      <c r="S107" s="92" t="str">
        <f>IFERROR(('Vstupní data 9_4'!$O107+'Vstupní data 9_4'!$R107)/'Vstupní data 9_4'!$I107,"")</f>
        <v/>
      </c>
      <c r="T107" s="93" t="str">
        <f>IF(J107+L107=0,"",ROUND((M107+'Vstupní data 9_4'!$P107)/(L107+J107)/12,0))</f>
        <v/>
      </c>
      <c r="U107" s="94" t="str">
        <f>IF(K107=0,"",ROUND(('Vstupní data 9_4'!$N107+'Vstupní data 9_4'!$Q107)/'Vstupní data 9_4'!$K107,0))</f>
        <v/>
      </c>
      <c r="V107" s="112"/>
      <c r="W107" s="113"/>
      <c r="X107" s="113"/>
      <c r="Y107" s="113"/>
      <c r="Z107" s="113"/>
      <c r="AA107" s="113"/>
    </row>
    <row r="108" spans="1:27" s="114" customFormat="1" ht="27.75" customHeight="1">
      <c r="A108" s="115"/>
      <c r="B108" s="116"/>
      <c r="C108" s="120"/>
      <c r="D108" s="70" t="str">
        <f>IFERROR(VLOOKUP(C108,NM06!$A$2:$B$176,2,0),"")</f>
        <v/>
      </c>
      <c r="E108" s="119"/>
      <c r="F108" s="70" t="str">
        <f>IFERROR(VLOOKUP('Vstupní data 9_4'!$E108,'Číselník nástrojů'!$A$2:$D$569,4,0),"")</f>
        <v/>
      </c>
      <c r="G108" s="117"/>
      <c r="H108" s="118"/>
      <c r="I108" s="127"/>
      <c r="J108" s="104"/>
      <c r="K108" s="104"/>
      <c r="L108" s="105"/>
      <c r="M108" s="121"/>
      <c r="N108" s="122"/>
      <c r="O108" s="123"/>
      <c r="P108" s="124"/>
      <c r="Q108" s="125"/>
      <c r="R108" s="126"/>
      <c r="S108" s="92" t="str">
        <f>IFERROR(('Vstupní data 9_4'!$O108+'Vstupní data 9_4'!$R108)/'Vstupní data 9_4'!$I108,"")</f>
        <v/>
      </c>
      <c r="T108" s="93" t="str">
        <f>IF(J108+L108=0,"",ROUND((M108+'Vstupní data 9_4'!$P108)/(L108+J108)/12,0))</f>
        <v/>
      </c>
      <c r="U108" s="94" t="str">
        <f>IF(K108=0,"",ROUND(('Vstupní data 9_4'!$N108+'Vstupní data 9_4'!$Q108)/'Vstupní data 9_4'!$K108,0))</f>
        <v/>
      </c>
      <c r="V108" s="112"/>
      <c r="W108" s="113"/>
      <c r="X108" s="113"/>
      <c r="Y108" s="113"/>
      <c r="Z108" s="113"/>
      <c r="AA108" s="113"/>
    </row>
    <row r="109" spans="1:27" s="114" customFormat="1" ht="27.75" customHeight="1">
      <c r="A109" s="115"/>
      <c r="B109" s="116"/>
      <c r="C109" s="120"/>
      <c r="D109" s="70" t="str">
        <f>IFERROR(VLOOKUP(C109,NM06!$A$2:$B$176,2,0),"")</f>
        <v/>
      </c>
      <c r="E109" s="119"/>
      <c r="F109" s="70" t="str">
        <f>IFERROR(VLOOKUP('Vstupní data 9_4'!$E109,'Číselník nástrojů'!$A$2:$D$569,4,0),"")</f>
        <v/>
      </c>
      <c r="G109" s="117"/>
      <c r="H109" s="118"/>
      <c r="I109" s="127"/>
      <c r="J109" s="104"/>
      <c r="K109" s="104"/>
      <c r="L109" s="105"/>
      <c r="M109" s="121"/>
      <c r="N109" s="122"/>
      <c r="O109" s="123"/>
      <c r="P109" s="124"/>
      <c r="Q109" s="125"/>
      <c r="R109" s="126"/>
      <c r="S109" s="92" t="str">
        <f>IFERROR(('Vstupní data 9_4'!$O109+'Vstupní data 9_4'!$R109)/'Vstupní data 9_4'!$I109,"")</f>
        <v/>
      </c>
      <c r="T109" s="93" t="str">
        <f>IF(J109+L109=0,"",ROUND((M109+'Vstupní data 9_4'!$P109)/(L109+J109)/12,0))</f>
        <v/>
      </c>
      <c r="U109" s="94" t="str">
        <f>IF(K109=0,"",ROUND(('Vstupní data 9_4'!$N109+'Vstupní data 9_4'!$Q109)/'Vstupní data 9_4'!$K109,0))</f>
        <v/>
      </c>
      <c r="V109" s="112"/>
      <c r="W109" s="113"/>
      <c r="X109" s="113"/>
      <c r="Y109" s="113"/>
      <c r="Z109" s="113"/>
      <c r="AA109" s="113"/>
    </row>
    <row r="110" spans="1:27" s="114" customFormat="1" ht="27.75" customHeight="1">
      <c r="A110" s="115"/>
      <c r="B110" s="116"/>
      <c r="C110" s="120"/>
      <c r="D110" s="70" t="str">
        <f>IFERROR(VLOOKUP(C110,NM06!$A$2:$B$176,2,0),"")</f>
        <v/>
      </c>
      <c r="E110" s="119"/>
      <c r="F110" s="70" t="str">
        <f>IFERROR(VLOOKUP('Vstupní data 9_4'!$E110,'Číselník nástrojů'!$A$2:$D$569,4,0),"")</f>
        <v/>
      </c>
      <c r="G110" s="117"/>
      <c r="H110" s="118"/>
      <c r="I110" s="127"/>
      <c r="J110" s="104"/>
      <c r="K110" s="104"/>
      <c r="L110" s="105"/>
      <c r="M110" s="121"/>
      <c r="N110" s="122"/>
      <c r="O110" s="123"/>
      <c r="P110" s="124"/>
      <c r="Q110" s="125"/>
      <c r="R110" s="126"/>
      <c r="S110" s="92" t="str">
        <f>IFERROR(('Vstupní data 9_4'!$O110+'Vstupní data 9_4'!$R110)/'Vstupní data 9_4'!$I110,"")</f>
        <v/>
      </c>
      <c r="T110" s="93" t="str">
        <f>IF(J110+L110=0,"",ROUND((M110+'Vstupní data 9_4'!$P110)/(L110+J110)/12,0))</f>
        <v/>
      </c>
      <c r="U110" s="94" t="str">
        <f>IF(K110=0,"",ROUND(('Vstupní data 9_4'!$N110+'Vstupní data 9_4'!$Q110)/'Vstupní data 9_4'!$K110,0))</f>
        <v/>
      </c>
      <c r="V110" s="112"/>
      <c r="W110" s="113"/>
      <c r="X110" s="113"/>
      <c r="Y110" s="113"/>
      <c r="Z110" s="113"/>
      <c r="AA110" s="113"/>
    </row>
    <row r="111" spans="1:27" s="114" customFormat="1" ht="27.75" customHeight="1">
      <c r="A111" s="115"/>
      <c r="B111" s="116"/>
      <c r="C111" s="120"/>
      <c r="D111" s="70" t="str">
        <f>IFERROR(VLOOKUP(C111,NM06!$A$2:$B$176,2,0),"")</f>
        <v/>
      </c>
      <c r="E111" s="119"/>
      <c r="F111" s="70" t="str">
        <f>IFERROR(VLOOKUP('Vstupní data 9_4'!$E111,'Číselník nástrojů'!$A$2:$D$569,4,0),"")</f>
        <v/>
      </c>
      <c r="G111" s="117"/>
      <c r="H111" s="118"/>
      <c r="I111" s="127"/>
      <c r="J111" s="104"/>
      <c r="K111" s="104"/>
      <c r="L111" s="105"/>
      <c r="M111" s="121"/>
      <c r="N111" s="122"/>
      <c r="O111" s="123"/>
      <c r="P111" s="124"/>
      <c r="Q111" s="125"/>
      <c r="R111" s="126"/>
      <c r="S111" s="92" t="str">
        <f>IFERROR(('Vstupní data 9_4'!$O111+'Vstupní data 9_4'!$R111)/'Vstupní data 9_4'!$I111,"")</f>
        <v/>
      </c>
      <c r="T111" s="93" t="str">
        <f>IF(J111+L111=0,"",ROUND((M111+'Vstupní data 9_4'!$P111)/(L111+J111)/12,0))</f>
        <v/>
      </c>
      <c r="U111" s="94" t="str">
        <f>IF(K111=0,"",ROUND(('Vstupní data 9_4'!$N111+'Vstupní data 9_4'!$Q111)/'Vstupní data 9_4'!$K111,0))</f>
        <v/>
      </c>
      <c r="V111" s="112"/>
      <c r="W111" s="113"/>
      <c r="X111" s="113"/>
      <c r="Y111" s="113"/>
      <c r="Z111" s="113"/>
      <c r="AA111" s="113"/>
    </row>
    <row r="112" spans="1:27" s="114" customFormat="1" ht="27.75" customHeight="1">
      <c r="A112" s="115"/>
      <c r="B112" s="116"/>
      <c r="C112" s="120"/>
      <c r="D112" s="70" t="str">
        <f>IFERROR(VLOOKUP(C112,NM06!$A$2:$B$176,2,0),"")</f>
        <v/>
      </c>
      <c r="E112" s="119"/>
      <c r="F112" s="70" t="str">
        <f>IFERROR(VLOOKUP('Vstupní data 9_4'!$E112,'Číselník nástrojů'!$A$2:$D$569,4,0),"")</f>
        <v/>
      </c>
      <c r="G112" s="117"/>
      <c r="H112" s="118"/>
      <c r="I112" s="127"/>
      <c r="J112" s="104"/>
      <c r="K112" s="104"/>
      <c r="L112" s="105"/>
      <c r="M112" s="121"/>
      <c r="N112" s="122"/>
      <c r="O112" s="123"/>
      <c r="P112" s="124"/>
      <c r="Q112" s="125"/>
      <c r="R112" s="126"/>
      <c r="S112" s="92" t="str">
        <f>IFERROR(('Vstupní data 9_4'!$O112+'Vstupní data 9_4'!$R112)/'Vstupní data 9_4'!$I112,"")</f>
        <v/>
      </c>
      <c r="T112" s="93" t="str">
        <f>IF(J112+L112=0,"",ROUND((M112+'Vstupní data 9_4'!$P112)/(L112+J112)/12,0))</f>
        <v/>
      </c>
      <c r="U112" s="94" t="str">
        <f>IF(K112=0,"",ROUND(('Vstupní data 9_4'!$N112+'Vstupní data 9_4'!$Q112)/'Vstupní data 9_4'!$K112,0))</f>
        <v/>
      </c>
      <c r="V112" s="112"/>
      <c r="W112" s="113"/>
      <c r="X112" s="113"/>
      <c r="Y112" s="113"/>
      <c r="Z112" s="113"/>
      <c r="AA112" s="113"/>
    </row>
    <row r="113" spans="1:27" s="114" customFormat="1" ht="27.75" customHeight="1">
      <c r="A113" s="115"/>
      <c r="B113" s="116"/>
      <c r="C113" s="120"/>
      <c r="D113" s="70" t="str">
        <f>IFERROR(VLOOKUP(C113,NM06!$A$2:$B$176,2,0),"")</f>
        <v/>
      </c>
      <c r="E113" s="119"/>
      <c r="F113" s="70" t="str">
        <f>IFERROR(VLOOKUP('Vstupní data 9_4'!$E113,'Číselník nástrojů'!$A$2:$D$569,4,0),"")</f>
        <v/>
      </c>
      <c r="G113" s="117"/>
      <c r="H113" s="118"/>
      <c r="I113" s="127"/>
      <c r="J113" s="104"/>
      <c r="K113" s="104"/>
      <c r="L113" s="105"/>
      <c r="M113" s="121"/>
      <c r="N113" s="122"/>
      <c r="O113" s="123"/>
      <c r="P113" s="124"/>
      <c r="Q113" s="125"/>
      <c r="R113" s="126"/>
      <c r="S113" s="92" t="str">
        <f>IFERROR(('Vstupní data 9_4'!$O113+'Vstupní data 9_4'!$R113)/'Vstupní data 9_4'!$I113,"")</f>
        <v/>
      </c>
      <c r="T113" s="93" t="str">
        <f>IF(J113+L113=0,"",ROUND((M113+'Vstupní data 9_4'!$P113)/(L113+J113)/12,0))</f>
        <v/>
      </c>
      <c r="U113" s="94" t="str">
        <f>IF(K113=0,"",ROUND(('Vstupní data 9_4'!$N113+'Vstupní data 9_4'!$Q113)/'Vstupní data 9_4'!$K113,0))</f>
        <v/>
      </c>
      <c r="V113" s="112"/>
      <c r="W113" s="113"/>
      <c r="X113" s="113"/>
      <c r="Y113" s="113"/>
      <c r="Z113" s="113"/>
      <c r="AA113" s="113"/>
    </row>
    <row r="114" spans="1:27" s="114" customFormat="1" ht="27.75" customHeight="1">
      <c r="A114" s="115"/>
      <c r="B114" s="116"/>
      <c r="C114" s="120"/>
      <c r="D114" s="70" t="str">
        <f>IFERROR(VLOOKUP(C114,NM06!$A$2:$B$176,2,0),"")</f>
        <v/>
      </c>
      <c r="E114" s="119"/>
      <c r="F114" s="70" t="str">
        <f>IFERROR(VLOOKUP('Vstupní data 9_4'!$E114,'Číselník nástrojů'!$A$2:$D$569,4,0),"")</f>
        <v/>
      </c>
      <c r="G114" s="117"/>
      <c r="H114" s="118"/>
      <c r="I114" s="127"/>
      <c r="J114" s="104"/>
      <c r="K114" s="104"/>
      <c r="L114" s="105"/>
      <c r="M114" s="121"/>
      <c r="N114" s="122"/>
      <c r="O114" s="123"/>
      <c r="P114" s="124"/>
      <c r="Q114" s="125"/>
      <c r="R114" s="126"/>
      <c r="S114" s="92" t="str">
        <f>IFERROR(('Vstupní data 9_4'!$O114+'Vstupní data 9_4'!$R114)/'Vstupní data 9_4'!$I114,"")</f>
        <v/>
      </c>
      <c r="T114" s="93" t="str">
        <f>IF(J114+L114=0,"",ROUND((M114+'Vstupní data 9_4'!$P114)/(L114+J114)/12,0))</f>
        <v/>
      </c>
      <c r="U114" s="94" t="str">
        <f>IF(K114=0,"",ROUND(('Vstupní data 9_4'!$N114+'Vstupní data 9_4'!$Q114)/'Vstupní data 9_4'!$K114,0))</f>
        <v/>
      </c>
      <c r="V114" s="112"/>
      <c r="W114" s="113"/>
      <c r="X114" s="113"/>
      <c r="Y114" s="113"/>
      <c r="Z114" s="113"/>
      <c r="AA114" s="113"/>
    </row>
    <row r="115" spans="1:27" s="114" customFormat="1" ht="27.75" customHeight="1">
      <c r="A115" s="115"/>
      <c r="B115" s="116"/>
      <c r="C115" s="120"/>
      <c r="D115" s="70" t="str">
        <f>IFERROR(VLOOKUP(C115,NM06!$A$2:$B$176,2,0),"")</f>
        <v/>
      </c>
      <c r="E115" s="119"/>
      <c r="F115" s="70" t="str">
        <f>IFERROR(VLOOKUP('Vstupní data 9_4'!$E115,'Číselník nástrojů'!$A$2:$D$569,4,0),"")</f>
        <v/>
      </c>
      <c r="G115" s="117"/>
      <c r="H115" s="118"/>
      <c r="I115" s="127"/>
      <c r="J115" s="104"/>
      <c r="K115" s="104"/>
      <c r="L115" s="105"/>
      <c r="M115" s="121"/>
      <c r="N115" s="122"/>
      <c r="O115" s="123"/>
      <c r="P115" s="124"/>
      <c r="Q115" s="125"/>
      <c r="R115" s="126"/>
      <c r="S115" s="92" t="str">
        <f>IFERROR(('Vstupní data 9_4'!$O115+'Vstupní data 9_4'!$R115)/'Vstupní data 9_4'!$I115,"")</f>
        <v/>
      </c>
      <c r="T115" s="93" t="str">
        <f>IF(J115+L115=0,"",ROUND((M115+'Vstupní data 9_4'!$P115)/(L115+J115)/12,0))</f>
        <v/>
      </c>
      <c r="U115" s="94" t="str">
        <f>IF(K115=0,"",ROUND(('Vstupní data 9_4'!$N115+'Vstupní data 9_4'!$Q115)/'Vstupní data 9_4'!$K115,0))</f>
        <v/>
      </c>
      <c r="V115" s="112"/>
      <c r="W115" s="113"/>
      <c r="X115" s="113"/>
      <c r="Y115" s="113"/>
      <c r="Z115" s="113"/>
      <c r="AA115" s="113"/>
    </row>
    <row r="116" spans="1:27" s="114" customFormat="1" ht="27.75" customHeight="1">
      <c r="A116" s="115"/>
      <c r="B116" s="116"/>
      <c r="C116" s="120"/>
      <c r="D116" s="70" t="str">
        <f>IFERROR(VLOOKUP(C116,NM06!$A$2:$B$176,2,0),"")</f>
        <v/>
      </c>
      <c r="E116" s="119"/>
      <c r="F116" s="70" t="str">
        <f>IFERROR(VLOOKUP('Vstupní data 9_4'!$E116,'Číselník nástrojů'!$A$2:$D$569,4,0),"")</f>
        <v/>
      </c>
      <c r="G116" s="117"/>
      <c r="H116" s="118"/>
      <c r="I116" s="127"/>
      <c r="J116" s="104"/>
      <c r="K116" s="104"/>
      <c r="L116" s="105"/>
      <c r="M116" s="121"/>
      <c r="N116" s="122"/>
      <c r="O116" s="123"/>
      <c r="P116" s="124"/>
      <c r="Q116" s="125"/>
      <c r="R116" s="126"/>
      <c r="S116" s="92" t="str">
        <f>IFERROR(('Vstupní data 9_4'!$O116+'Vstupní data 9_4'!$R116)/'Vstupní data 9_4'!$I116,"")</f>
        <v/>
      </c>
      <c r="T116" s="93" t="str">
        <f>IF(J116+L116=0,"",ROUND((M116+'Vstupní data 9_4'!$P116)/(L116+J116)/12,0))</f>
        <v/>
      </c>
      <c r="U116" s="94" t="str">
        <f>IF(K116=0,"",ROUND(('Vstupní data 9_4'!$N116+'Vstupní data 9_4'!$Q116)/'Vstupní data 9_4'!$K116,0))</f>
        <v/>
      </c>
      <c r="V116" s="112"/>
      <c r="W116" s="113"/>
      <c r="X116" s="113"/>
      <c r="Y116" s="113"/>
      <c r="Z116" s="113"/>
      <c r="AA116" s="113"/>
    </row>
    <row r="117" spans="1:27" s="114" customFormat="1" ht="27.75" customHeight="1">
      <c r="A117" s="115"/>
      <c r="B117" s="116"/>
      <c r="C117" s="120"/>
      <c r="D117" s="70" t="str">
        <f>IFERROR(VLOOKUP(C117,NM06!$A$2:$B$176,2,0),"")</f>
        <v/>
      </c>
      <c r="E117" s="119"/>
      <c r="F117" s="70" t="str">
        <f>IFERROR(VLOOKUP('Vstupní data 9_4'!$E117,'Číselník nástrojů'!$A$2:$D$569,4,0),"")</f>
        <v/>
      </c>
      <c r="G117" s="117"/>
      <c r="H117" s="118"/>
      <c r="I117" s="127"/>
      <c r="J117" s="104"/>
      <c r="K117" s="104"/>
      <c r="L117" s="105"/>
      <c r="M117" s="121"/>
      <c r="N117" s="122"/>
      <c r="O117" s="123"/>
      <c r="P117" s="124"/>
      <c r="Q117" s="125"/>
      <c r="R117" s="126"/>
      <c r="S117" s="92" t="str">
        <f>IFERROR(('Vstupní data 9_4'!$O117+'Vstupní data 9_4'!$R117)/'Vstupní data 9_4'!$I117,"")</f>
        <v/>
      </c>
      <c r="T117" s="93" t="str">
        <f>IF(J117+L117=0,"",ROUND((M117+'Vstupní data 9_4'!$P117)/(L117+J117)/12,0))</f>
        <v/>
      </c>
      <c r="U117" s="94" t="str">
        <f>IF(K117=0,"",ROUND(('Vstupní data 9_4'!$N117+'Vstupní data 9_4'!$Q117)/'Vstupní data 9_4'!$K117,0))</f>
        <v/>
      </c>
      <c r="V117" s="112"/>
      <c r="W117" s="113"/>
      <c r="X117" s="113"/>
      <c r="Y117" s="113"/>
      <c r="Z117" s="113"/>
      <c r="AA117" s="113"/>
    </row>
    <row r="118" spans="1:27" s="114" customFormat="1" ht="27.75" customHeight="1">
      <c r="A118" s="115"/>
      <c r="B118" s="116"/>
      <c r="C118" s="120"/>
      <c r="D118" s="70" t="str">
        <f>IFERROR(VLOOKUP(C118,NM06!$A$2:$B$176,2,0),"")</f>
        <v/>
      </c>
      <c r="E118" s="119"/>
      <c r="F118" s="70" t="str">
        <f>IFERROR(VLOOKUP('Vstupní data 9_4'!$E118,'Číselník nástrojů'!$A$2:$D$569,4,0),"")</f>
        <v/>
      </c>
      <c r="G118" s="117"/>
      <c r="H118" s="118"/>
      <c r="I118" s="127"/>
      <c r="J118" s="104"/>
      <c r="K118" s="104"/>
      <c r="L118" s="105"/>
      <c r="M118" s="121"/>
      <c r="N118" s="122"/>
      <c r="O118" s="123"/>
      <c r="P118" s="124"/>
      <c r="Q118" s="125"/>
      <c r="R118" s="126"/>
      <c r="S118" s="92" t="str">
        <f>IFERROR(('Vstupní data 9_4'!$O118+'Vstupní data 9_4'!$R118)/'Vstupní data 9_4'!$I118,"")</f>
        <v/>
      </c>
      <c r="T118" s="93" t="str">
        <f>IF(J118+L118=0,"",ROUND((M118+'Vstupní data 9_4'!$P118)/(L118+J118)/12,0))</f>
        <v/>
      </c>
      <c r="U118" s="94" t="str">
        <f>IF(K118=0,"",ROUND(('Vstupní data 9_4'!$N118+'Vstupní data 9_4'!$Q118)/'Vstupní data 9_4'!$K118,0))</f>
        <v/>
      </c>
      <c r="V118" s="112"/>
      <c r="W118" s="113"/>
      <c r="X118" s="113"/>
      <c r="Y118" s="113"/>
      <c r="Z118" s="113"/>
      <c r="AA118" s="113"/>
    </row>
    <row r="119" spans="1:27" s="114" customFormat="1" ht="27.75" customHeight="1">
      <c r="A119" s="115"/>
      <c r="B119" s="116"/>
      <c r="C119" s="120"/>
      <c r="D119" s="70" t="str">
        <f>IFERROR(VLOOKUP(C119,NM06!$A$2:$B$176,2,0),"")</f>
        <v/>
      </c>
      <c r="E119" s="119"/>
      <c r="F119" s="70" t="str">
        <f>IFERROR(VLOOKUP('Vstupní data 9_4'!$E119,'Číselník nástrojů'!$A$2:$D$569,4,0),"")</f>
        <v/>
      </c>
      <c r="G119" s="117"/>
      <c r="H119" s="118"/>
      <c r="I119" s="127"/>
      <c r="J119" s="104"/>
      <c r="K119" s="104"/>
      <c r="L119" s="105"/>
      <c r="M119" s="121"/>
      <c r="N119" s="122"/>
      <c r="O119" s="123"/>
      <c r="P119" s="124"/>
      <c r="Q119" s="125"/>
      <c r="R119" s="126"/>
      <c r="S119" s="92" t="str">
        <f>IFERROR(('Vstupní data 9_4'!$O119+'Vstupní data 9_4'!$R119)/'Vstupní data 9_4'!$I119,"")</f>
        <v/>
      </c>
      <c r="T119" s="93" t="str">
        <f>IF(J119+L119=0,"",ROUND((M119+'Vstupní data 9_4'!$P119)/(L119+J119)/12,0))</f>
        <v/>
      </c>
      <c r="U119" s="94" t="str">
        <f>IF(K119=0,"",ROUND(('Vstupní data 9_4'!$N119+'Vstupní data 9_4'!$Q119)/'Vstupní data 9_4'!$K119,0))</f>
        <v/>
      </c>
      <c r="V119" s="112"/>
      <c r="W119" s="113"/>
      <c r="X119" s="113"/>
      <c r="Y119" s="113"/>
      <c r="Z119" s="113"/>
      <c r="AA119" s="113"/>
    </row>
    <row r="120" spans="1:27" s="114" customFormat="1" ht="27.75" customHeight="1">
      <c r="A120" s="115"/>
      <c r="B120" s="116"/>
      <c r="C120" s="120"/>
      <c r="D120" s="70" t="str">
        <f>IFERROR(VLOOKUP(C120,NM06!$A$2:$B$176,2,0),"")</f>
        <v/>
      </c>
      <c r="E120" s="119"/>
      <c r="F120" s="70" t="str">
        <f>IFERROR(VLOOKUP('Vstupní data 9_4'!$E120,'Číselník nástrojů'!$A$2:$D$569,4,0),"")</f>
        <v/>
      </c>
      <c r="G120" s="117"/>
      <c r="H120" s="118"/>
      <c r="I120" s="127"/>
      <c r="J120" s="104"/>
      <c r="K120" s="104"/>
      <c r="L120" s="105"/>
      <c r="M120" s="121"/>
      <c r="N120" s="122"/>
      <c r="O120" s="123"/>
      <c r="P120" s="124"/>
      <c r="Q120" s="125"/>
      <c r="R120" s="126"/>
      <c r="S120" s="92" t="str">
        <f>IFERROR(('Vstupní data 9_4'!$O120+'Vstupní data 9_4'!$R120)/'Vstupní data 9_4'!$I120,"")</f>
        <v/>
      </c>
      <c r="T120" s="93" t="str">
        <f>IF(J120+L120=0,"",ROUND((M120+'Vstupní data 9_4'!$P120)/(L120+J120)/12,0))</f>
        <v/>
      </c>
      <c r="U120" s="94" t="str">
        <f>IF(K120=0,"",ROUND(('Vstupní data 9_4'!$N120+'Vstupní data 9_4'!$Q120)/'Vstupní data 9_4'!$K120,0))</f>
        <v/>
      </c>
      <c r="V120" s="112"/>
      <c r="W120" s="113"/>
      <c r="X120" s="113"/>
      <c r="Y120" s="113"/>
      <c r="Z120" s="113"/>
      <c r="AA120" s="113"/>
    </row>
    <row r="121" spans="1:27" s="114" customFormat="1" ht="27.75" customHeight="1">
      <c r="A121" s="115"/>
      <c r="B121" s="116"/>
      <c r="C121" s="120"/>
      <c r="D121" s="70" t="str">
        <f>IFERROR(VLOOKUP(C121,NM06!$A$2:$B$176,2,0),"")</f>
        <v/>
      </c>
      <c r="E121" s="119"/>
      <c r="F121" s="70" t="str">
        <f>IFERROR(VLOOKUP('Vstupní data 9_4'!$E121,'Číselník nástrojů'!$A$2:$D$569,4,0),"")</f>
        <v/>
      </c>
      <c r="G121" s="117"/>
      <c r="H121" s="118"/>
      <c r="I121" s="127"/>
      <c r="J121" s="104"/>
      <c r="K121" s="104"/>
      <c r="L121" s="105"/>
      <c r="M121" s="121"/>
      <c r="N121" s="122"/>
      <c r="O121" s="123"/>
      <c r="P121" s="124"/>
      <c r="Q121" s="125"/>
      <c r="R121" s="126"/>
      <c r="S121" s="92" t="str">
        <f>IFERROR(('Vstupní data 9_4'!$O121+'Vstupní data 9_4'!$R121)/'Vstupní data 9_4'!$I121,"")</f>
        <v/>
      </c>
      <c r="T121" s="93" t="str">
        <f>IF(J121+L121=0,"",ROUND((M121+'Vstupní data 9_4'!$P121)/(L121+J121)/12,0))</f>
        <v/>
      </c>
      <c r="U121" s="94" t="str">
        <f>IF(K121=0,"",ROUND(('Vstupní data 9_4'!$N121+'Vstupní data 9_4'!$Q121)/'Vstupní data 9_4'!$K121,0))</f>
        <v/>
      </c>
      <c r="V121" s="112"/>
      <c r="W121" s="113"/>
      <c r="X121" s="113"/>
      <c r="Y121" s="113"/>
      <c r="Z121" s="113"/>
      <c r="AA121" s="113"/>
    </row>
    <row r="122" spans="1:27" s="114" customFormat="1" ht="27.75" customHeight="1">
      <c r="A122" s="115"/>
      <c r="B122" s="116"/>
      <c r="C122" s="120"/>
      <c r="D122" s="70" t="str">
        <f>IFERROR(VLOOKUP(C122,NM06!$A$2:$B$176,2,0),"")</f>
        <v/>
      </c>
      <c r="E122" s="119"/>
      <c r="F122" s="70" t="str">
        <f>IFERROR(VLOOKUP('Vstupní data 9_4'!$E122,'Číselník nástrojů'!$A$2:$D$569,4,0),"")</f>
        <v/>
      </c>
      <c r="G122" s="117"/>
      <c r="H122" s="118"/>
      <c r="I122" s="127"/>
      <c r="J122" s="104"/>
      <c r="K122" s="104"/>
      <c r="L122" s="105"/>
      <c r="M122" s="121"/>
      <c r="N122" s="122"/>
      <c r="O122" s="123"/>
      <c r="P122" s="124"/>
      <c r="Q122" s="125"/>
      <c r="R122" s="126"/>
      <c r="S122" s="92" t="str">
        <f>IFERROR(('Vstupní data 9_4'!$O122+'Vstupní data 9_4'!$R122)/'Vstupní data 9_4'!$I122,"")</f>
        <v/>
      </c>
      <c r="T122" s="93" t="str">
        <f>IF(J122+L122=0,"",ROUND((M122+'Vstupní data 9_4'!$P122)/(L122+J122)/12,0))</f>
        <v/>
      </c>
      <c r="U122" s="94" t="str">
        <f>IF(K122=0,"",ROUND(('Vstupní data 9_4'!$N122+'Vstupní data 9_4'!$Q122)/'Vstupní data 9_4'!$K122,0))</f>
        <v/>
      </c>
      <c r="V122" s="112"/>
      <c r="W122" s="113"/>
      <c r="X122" s="113"/>
      <c r="Y122" s="113"/>
      <c r="Z122" s="113"/>
      <c r="AA122" s="113"/>
    </row>
    <row r="123" spans="1:27" s="114" customFormat="1" ht="27.75" customHeight="1">
      <c r="A123" s="115"/>
      <c r="B123" s="116"/>
      <c r="C123" s="120"/>
      <c r="D123" s="70" t="str">
        <f>IFERROR(VLOOKUP(C123,NM06!$A$2:$B$176,2,0),"")</f>
        <v/>
      </c>
      <c r="E123" s="119"/>
      <c r="F123" s="70" t="str">
        <f>IFERROR(VLOOKUP('Vstupní data 9_4'!$E123,'Číselník nástrojů'!$A$2:$D$569,4,0),"")</f>
        <v/>
      </c>
      <c r="G123" s="117"/>
      <c r="H123" s="118"/>
      <c r="I123" s="127"/>
      <c r="J123" s="104"/>
      <c r="K123" s="104"/>
      <c r="L123" s="105"/>
      <c r="M123" s="121"/>
      <c r="N123" s="122"/>
      <c r="O123" s="123"/>
      <c r="P123" s="124"/>
      <c r="Q123" s="125"/>
      <c r="R123" s="126"/>
      <c r="S123" s="92" t="str">
        <f>IFERROR(('Vstupní data 9_4'!$O123+'Vstupní data 9_4'!$R123)/'Vstupní data 9_4'!$I123,"")</f>
        <v/>
      </c>
      <c r="T123" s="93" t="str">
        <f>IF(J123+L123=0,"",ROUND((M123+'Vstupní data 9_4'!$P123)/(L123+J123)/12,0))</f>
        <v/>
      </c>
      <c r="U123" s="94" t="str">
        <f>IF(K123=0,"",ROUND(('Vstupní data 9_4'!$N123+'Vstupní data 9_4'!$Q123)/'Vstupní data 9_4'!$K123,0))</f>
        <v/>
      </c>
      <c r="V123" s="112"/>
      <c r="W123" s="113"/>
      <c r="X123" s="113"/>
      <c r="Y123" s="113"/>
      <c r="Z123" s="113"/>
      <c r="AA123" s="113"/>
    </row>
    <row r="124" spans="1:27" s="114" customFormat="1" ht="27.75" customHeight="1">
      <c r="A124" s="115"/>
      <c r="B124" s="116"/>
      <c r="C124" s="120"/>
      <c r="D124" s="70" t="str">
        <f>IFERROR(VLOOKUP(C124,NM06!$A$2:$B$176,2,0),"")</f>
        <v/>
      </c>
      <c r="E124" s="119"/>
      <c r="F124" s="70" t="str">
        <f>IFERROR(VLOOKUP('Vstupní data 9_4'!$E124,'Číselník nástrojů'!$A$2:$D$569,4,0),"")</f>
        <v/>
      </c>
      <c r="G124" s="117"/>
      <c r="H124" s="118"/>
      <c r="I124" s="127"/>
      <c r="J124" s="104"/>
      <c r="K124" s="104"/>
      <c r="L124" s="105"/>
      <c r="M124" s="121"/>
      <c r="N124" s="122"/>
      <c r="O124" s="123"/>
      <c r="P124" s="124"/>
      <c r="Q124" s="125"/>
      <c r="R124" s="126"/>
      <c r="S124" s="92" t="str">
        <f>IFERROR(('Vstupní data 9_4'!$O124+'Vstupní data 9_4'!$R124)/'Vstupní data 9_4'!$I124,"")</f>
        <v/>
      </c>
      <c r="T124" s="93" t="str">
        <f>IF(J124+L124=0,"",ROUND((M124+'Vstupní data 9_4'!$P124)/(L124+J124)/12,0))</f>
        <v/>
      </c>
      <c r="U124" s="94" t="str">
        <f>IF(K124=0,"",ROUND(('Vstupní data 9_4'!$N124+'Vstupní data 9_4'!$Q124)/'Vstupní data 9_4'!$K124,0))</f>
        <v/>
      </c>
      <c r="V124" s="112"/>
      <c r="W124" s="113"/>
      <c r="X124" s="113"/>
      <c r="Y124" s="113"/>
      <c r="Z124" s="113"/>
      <c r="AA124" s="113"/>
    </row>
    <row r="125" spans="1:27" s="114" customFormat="1" ht="27.75" customHeight="1">
      <c r="A125" s="115"/>
      <c r="B125" s="116"/>
      <c r="C125" s="120"/>
      <c r="D125" s="70" t="str">
        <f>IFERROR(VLOOKUP(C125,NM06!$A$2:$B$176,2,0),"")</f>
        <v/>
      </c>
      <c r="E125" s="119"/>
      <c r="F125" s="70" t="str">
        <f>IFERROR(VLOOKUP('Vstupní data 9_4'!$E125,'Číselník nástrojů'!$A$2:$D$569,4,0),"")</f>
        <v/>
      </c>
      <c r="G125" s="117"/>
      <c r="H125" s="118"/>
      <c r="I125" s="127"/>
      <c r="J125" s="104"/>
      <c r="K125" s="104"/>
      <c r="L125" s="105"/>
      <c r="M125" s="121"/>
      <c r="N125" s="122"/>
      <c r="O125" s="123"/>
      <c r="P125" s="124"/>
      <c r="Q125" s="125"/>
      <c r="R125" s="126"/>
      <c r="S125" s="92" t="str">
        <f>IFERROR(('Vstupní data 9_4'!$O125+'Vstupní data 9_4'!$R125)/'Vstupní data 9_4'!$I125,"")</f>
        <v/>
      </c>
      <c r="T125" s="93" t="str">
        <f>IF(J125+L125=0,"",ROUND((M125+'Vstupní data 9_4'!$P125)/(L125+J125)/12,0))</f>
        <v/>
      </c>
      <c r="U125" s="94" t="str">
        <f>IF(K125=0,"",ROUND(('Vstupní data 9_4'!$N125+'Vstupní data 9_4'!$Q125)/'Vstupní data 9_4'!$K125,0))</f>
        <v/>
      </c>
      <c r="V125" s="112"/>
      <c r="W125" s="113"/>
      <c r="X125" s="113"/>
      <c r="Y125" s="113"/>
      <c r="Z125" s="113"/>
      <c r="AA125" s="113"/>
    </row>
    <row r="126" spans="1:27" s="114" customFormat="1" ht="27.75" customHeight="1">
      <c r="A126" s="115"/>
      <c r="B126" s="116"/>
      <c r="C126" s="120"/>
      <c r="D126" s="70" t="str">
        <f>IFERROR(VLOOKUP(C126,NM06!$A$2:$B$176,2,0),"")</f>
        <v/>
      </c>
      <c r="E126" s="119"/>
      <c r="F126" s="70" t="str">
        <f>IFERROR(VLOOKUP('Vstupní data 9_4'!$E126,'Číselník nástrojů'!$A$2:$D$569,4,0),"")</f>
        <v/>
      </c>
      <c r="G126" s="117"/>
      <c r="H126" s="118"/>
      <c r="I126" s="127"/>
      <c r="J126" s="104"/>
      <c r="K126" s="104"/>
      <c r="L126" s="105"/>
      <c r="M126" s="121"/>
      <c r="N126" s="122"/>
      <c r="O126" s="123"/>
      <c r="P126" s="124"/>
      <c r="Q126" s="125"/>
      <c r="R126" s="126"/>
      <c r="S126" s="92" t="str">
        <f>IFERROR(('Vstupní data 9_4'!$O126+'Vstupní data 9_4'!$R126)/'Vstupní data 9_4'!$I126,"")</f>
        <v/>
      </c>
      <c r="T126" s="93" t="str">
        <f>IF(J126+L126=0,"",ROUND((M126+'Vstupní data 9_4'!$P126)/(L126+J126)/12,0))</f>
        <v/>
      </c>
      <c r="U126" s="94" t="str">
        <f>IF(K126=0,"",ROUND(('Vstupní data 9_4'!$N126+'Vstupní data 9_4'!$Q126)/'Vstupní data 9_4'!$K126,0))</f>
        <v/>
      </c>
      <c r="V126" s="112"/>
      <c r="W126" s="113"/>
      <c r="X126" s="113"/>
      <c r="Y126" s="113"/>
      <c r="Z126" s="113"/>
      <c r="AA126" s="113"/>
    </row>
    <row r="127" spans="1:27" s="114" customFormat="1" ht="27.75" customHeight="1">
      <c r="A127" s="115"/>
      <c r="B127" s="116"/>
      <c r="C127" s="120"/>
      <c r="D127" s="70" t="str">
        <f>IFERROR(VLOOKUP(C127,NM06!$A$2:$B$176,2,0),"")</f>
        <v/>
      </c>
      <c r="E127" s="119"/>
      <c r="F127" s="70" t="str">
        <f>IFERROR(VLOOKUP('Vstupní data 9_4'!$E127,'Číselník nástrojů'!$A$2:$D$569,4,0),"")</f>
        <v/>
      </c>
      <c r="G127" s="117"/>
      <c r="H127" s="118"/>
      <c r="I127" s="127"/>
      <c r="J127" s="104"/>
      <c r="K127" s="104"/>
      <c r="L127" s="105"/>
      <c r="M127" s="121"/>
      <c r="N127" s="122"/>
      <c r="O127" s="123"/>
      <c r="P127" s="124"/>
      <c r="Q127" s="125"/>
      <c r="R127" s="126"/>
      <c r="S127" s="92" t="str">
        <f>IFERROR(('Vstupní data 9_4'!$O127+'Vstupní data 9_4'!$R127)/'Vstupní data 9_4'!$I127,"")</f>
        <v/>
      </c>
      <c r="T127" s="93" t="str">
        <f>IF(J127+L127=0,"",ROUND((M127+'Vstupní data 9_4'!$P127)/(L127+J127)/12,0))</f>
        <v/>
      </c>
      <c r="U127" s="94" t="str">
        <f>IF(K127=0,"",ROUND(('Vstupní data 9_4'!$N127+'Vstupní data 9_4'!$Q127)/'Vstupní data 9_4'!$K127,0))</f>
        <v/>
      </c>
      <c r="V127" s="112"/>
      <c r="W127" s="113"/>
      <c r="X127" s="113"/>
      <c r="Y127" s="113"/>
      <c r="Z127" s="113"/>
      <c r="AA127" s="113"/>
    </row>
    <row r="128" spans="1:27" s="114" customFormat="1" ht="27.75" customHeight="1">
      <c r="A128" s="115"/>
      <c r="B128" s="116"/>
      <c r="C128" s="120"/>
      <c r="D128" s="70" t="str">
        <f>IFERROR(VLOOKUP(C128,NM06!$A$2:$B$176,2,0),"")</f>
        <v/>
      </c>
      <c r="E128" s="119"/>
      <c r="F128" s="70" t="str">
        <f>IFERROR(VLOOKUP('Vstupní data 9_4'!$E128,'Číselník nástrojů'!$A$2:$D$569,4,0),"")</f>
        <v/>
      </c>
      <c r="G128" s="117"/>
      <c r="H128" s="118"/>
      <c r="I128" s="127"/>
      <c r="J128" s="104"/>
      <c r="K128" s="104"/>
      <c r="L128" s="105"/>
      <c r="M128" s="121"/>
      <c r="N128" s="122"/>
      <c r="O128" s="123"/>
      <c r="P128" s="124"/>
      <c r="Q128" s="125"/>
      <c r="R128" s="126"/>
      <c r="S128" s="92" t="str">
        <f>IFERROR(('Vstupní data 9_4'!$O128+'Vstupní data 9_4'!$R128)/'Vstupní data 9_4'!$I128,"")</f>
        <v/>
      </c>
      <c r="T128" s="93" t="str">
        <f>IF(J128+L128=0,"",ROUND((M128+'Vstupní data 9_4'!$P128)/(L128+J128)/12,0))</f>
        <v/>
      </c>
      <c r="U128" s="94" t="str">
        <f>IF(K128=0,"",ROUND(('Vstupní data 9_4'!$N128+'Vstupní data 9_4'!$Q128)/'Vstupní data 9_4'!$K128,0))</f>
        <v/>
      </c>
      <c r="V128" s="112"/>
      <c r="W128" s="113"/>
      <c r="X128" s="113"/>
      <c r="Y128" s="113"/>
      <c r="Z128" s="113"/>
      <c r="AA128" s="113"/>
    </row>
    <row r="129" spans="1:27" s="114" customFormat="1" ht="27.75" customHeight="1">
      <c r="A129" s="115"/>
      <c r="B129" s="116"/>
      <c r="C129" s="120"/>
      <c r="D129" s="70" t="str">
        <f>IFERROR(VLOOKUP(C129,NM06!$A$2:$B$176,2,0),"")</f>
        <v/>
      </c>
      <c r="E129" s="119"/>
      <c r="F129" s="70" t="str">
        <f>IFERROR(VLOOKUP('Vstupní data 9_4'!$E129,'Číselník nástrojů'!$A$2:$D$569,4,0),"")</f>
        <v/>
      </c>
      <c r="G129" s="117"/>
      <c r="H129" s="118"/>
      <c r="I129" s="127"/>
      <c r="J129" s="104"/>
      <c r="K129" s="104"/>
      <c r="L129" s="105"/>
      <c r="M129" s="121"/>
      <c r="N129" s="122"/>
      <c r="O129" s="123"/>
      <c r="P129" s="124"/>
      <c r="Q129" s="125"/>
      <c r="R129" s="126"/>
      <c r="S129" s="92" t="str">
        <f>IFERROR(('Vstupní data 9_4'!$O129+'Vstupní data 9_4'!$R129)/'Vstupní data 9_4'!$I129,"")</f>
        <v/>
      </c>
      <c r="T129" s="93" t="str">
        <f>IF(J129+L129=0,"",ROUND((M129+'Vstupní data 9_4'!$P129)/(L129+J129)/12,0))</f>
        <v/>
      </c>
      <c r="U129" s="94" t="str">
        <f>IF(K129=0,"",ROUND(('Vstupní data 9_4'!$N129+'Vstupní data 9_4'!$Q129)/'Vstupní data 9_4'!$K129,0))</f>
        <v/>
      </c>
      <c r="V129" s="112"/>
      <c r="W129" s="113"/>
      <c r="X129" s="113"/>
      <c r="Y129" s="113"/>
      <c r="Z129" s="113"/>
      <c r="AA129" s="113"/>
    </row>
    <row r="130" spans="1:27" s="114" customFormat="1" ht="27.75" customHeight="1">
      <c r="A130" s="115"/>
      <c r="B130" s="116"/>
      <c r="C130" s="120"/>
      <c r="D130" s="70" t="str">
        <f>IFERROR(VLOOKUP(C130,NM06!$A$2:$B$176,2,0),"")</f>
        <v/>
      </c>
      <c r="E130" s="119"/>
      <c r="F130" s="70" t="str">
        <f>IFERROR(VLOOKUP('Vstupní data 9_4'!$E130,'Číselník nástrojů'!$A$2:$D$569,4,0),"")</f>
        <v/>
      </c>
      <c r="G130" s="117"/>
      <c r="H130" s="118"/>
      <c r="I130" s="127"/>
      <c r="J130" s="104"/>
      <c r="K130" s="104"/>
      <c r="L130" s="105"/>
      <c r="M130" s="121"/>
      <c r="N130" s="122"/>
      <c r="O130" s="123"/>
      <c r="P130" s="124"/>
      <c r="Q130" s="125"/>
      <c r="R130" s="126"/>
      <c r="S130" s="92" t="str">
        <f>IFERROR(('Vstupní data 9_4'!$O130+'Vstupní data 9_4'!$R130)/'Vstupní data 9_4'!$I130,"")</f>
        <v/>
      </c>
      <c r="T130" s="93" t="str">
        <f>IF(J130+L130=0,"",ROUND((M130+'Vstupní data 9_4'!$P130)/(L130+J130)/12,0))</f>
        <v/>
      </c>
      <c r="U130" s="94" t="str">
        <f>IF(K130=0,"",ROUND(('Vstupní data 9_4'!$N130+'Vstupní data 9_4'!$Q130)/'Vstupní data 9_4'!$K130,0))</f>
        <v/>
      </c>
      <c r="V130" s="112"/>
      <c r="W130" s="113"/>
      <c r="X130" s="113"/>
      <c r="Y130" s="113"/>
      <c r="Z130" s="113"/>
      <c r="AA130" s="113"/>
    </row>
    <row r="131" spans="1:27" s="114" customFormat="1" ht="27.75" customHeight="1">
      <c r="A131" s="115"/>
      <c r="B131" s="116"/>
      <c r="C131" s="120"/>
      <c r="D131" s="70" t="str">
        <f>IFERROR(VLOOKUP(C131,NM06!$A$2:$B$176,2,0),"")</f>
        <v/>
      </c>
      <c r="E131" s="119"/>
      <c r="F131" s="70" t="str">
        <f>IFERROR(VLOOKUP('Vstupní data 9_4'!$E131,'Číselník nástrojů'!$A$2:$D$569,4,0),"")</f>
        <v/>
      </c>
      <c r="G131" s="117"/>
      <c r="H131" s="118"/>
      <c r="I131" s="127"/>
      <c r="J131" s="104"/>
      <c r="K131" s="104"/>
      <c r="L131" s="105"/>
      <c r="M131" s="121"/>
      <c r="N131" s="122"/>
      <c r="O131" s="123"/>
      <c r="P131" s="124"/>
      <c r="Q131" s="125"/>
      <c r="R131" s="126"/>
      <c r="S131" s="92" t="str">
        <f>IFERROR(('Vstupní data 9_4'!$O131+'Vstupní data 9_4'!$R131)/'Vstupní data 9_4'!$I131,"")</f>
        <v/>
      </c>
      <c r="T131" s="93" t="str">
        <f>IF(J131+L131=0,"",ROUND((M131+'Vstupní data 9_4'!$P131)/(L131+J131)/12,0))</f>
        <v/>
      </c>
      <c r="U131" s="94" t="str">
        <f>IF(K131=0,"",ROUND(('Vstupní data 9_4'!$N131+'Vstupní data 9_4'!$Q131)/'Vstupní data 9_4'!$K131,0))</f>
        <v/>
      </c>
      <c r="V131" s="112"/>
      <c r="W131" s="113"/>
      <c r="X131" s="113"/>
      <c r="Y131" s="113"/>
      <c r="Z131" s="113"/>
      <c r="AA131" s="113"/>
    </row>
    <row r="132" spans="1:27" s="114" customFormat="1" ht="27.75" customHeight="1">
      <c r="A132" s="115"/>
      <c r="B132" s="116"/>
      <c r="C132" s="120"/>
      <c r="D132" s="70" t="str">
        <f>IFERROR(VLOOKUP(C132,NM06!$A$2:$B$176,2,0),"")</f>
        <v/>
      </c>
      <c r="E132" s="119"/>
      <c r="F132" s="70" t="str">
        <f>IFERROR(VLOOKUP('Vstupní data 9_4'!$E132,'Číselník nástrojů'!$A$2:$D$569,4,0),"")</f>
        <v/>
      </c>
      <c r="G132" s="117"/>
      <c r="H132" s="118"/>
      <c r="I132" s="127"/>
      <c r="J132" s="104"/>
      <c r="K132" s="104"/>
      <c r="L132" s="105"/>
      <c r="M132" s="121"/>
      <c r="N132" s="122"/>
      <c r="O132" s="123"/>
      <c r="P132" s="124"/>
      <c r="Q132" s="125"/>
      <c r="R132" s="126"/>
      <c r="S132" s="92" t="str">
        <f>IFERROR(('Vstupní data 9_4'!$O132+'Vstupní data 9_4'!$R132)/'Vstupní data 9_4'!$I132,"")</f>
        <v/>
      </c>
      <c r="T132" s="93" t="str">
        <f>IF(J132+L132=0,"",ROUND((M132+'Vstupní data 9_4'!$P132)/(L132+J132)/12,0))</f>
        <v/>
      </c>
      <c r="U132" s="94" t="str">
        <f>IF(K132=0,"",ROUND(('Vstupní data 9_4'!$N132+'Vstupní data 9_4'!$Q132)/'Vstupní data 9_4'!$K132,0))</f>
        <v/>
      </c>
      <c r="V132" s="112"/>
      <c r="W132" s="113"/>
      <c r="X132" s="113"/>
      <c r="Y132" s="113"/>
      <c r="Z132" s="113"/>
      <c r="AA132" s="113"/>
    </row>
    <row r="133" spans="1:27" s="114" customFormat="1" ht="27.75" customHeight="1">
      <c r="A133" s="115"/>
      <c r="B133" s="116"/>
      <c r="C133" s="120"/>
      <c r="D133" s="70" t="str">
        <f>IFERROR(VLOOKUP(C133,NM06!$A$2:$B$176,2,0),"")</f>
        <v/>
      </c>
      <c r="E133" s="119"/>
      <c r="F133" s="70" t="str">
        <f>IFERROR(VLOOKUP('Vstupní data 9_4'!$E133,'Číselník nástrojů'!$A$2:$D$569,4,0),"")</f>
        <v/>
      </c>
      <c r="G133" s="117"/>
      <c r="H133" s="118"/>
      <c r="I133" s="127"/>
      <c r="J133" s="104"/>
      <c r="K133" s="104"/>
      <c r="L133" s="105"/>
      <c r="M133" s="121"/>
      <c r="N133" s="122"/>
      <c r="O133" s="123"/>
      <c r="P133" s="124"/>
      <c r="Q133" s="125"/>
      <c r="R133" s="126"/>
      <c r="S133" s="92" t="str">
        <f>IFERROR(('Vstupní data 9_4'!$O133+'Vstupní data 9_4'!$R133)/'Vstupní data 9_4'!$I133,"")</f>
        <v/>
      </c>
      <c r="T133" s="93" t="str">
        <f>IF(J133+L133=0,"",ROUND((M133+'Vstupní data 9_4'!$P133)/(L133+J133)/12,0))</f>
        <v/>
      </c>
      <c r="U133" s="94" t="str">
        <f>IF(K133=0,"",ROUND(('Vstupní data 9_4'!$N133+'Vstupní data 9_4'!$Q133)/'Vstupní data 9_4'!$K133,0))</f>
        <v/>
      </c>
      <c r="V133" s="112"/>
      <c r="W133" s="113"/>
      <c r="X133" s="113"/>
      <c r="Y133" s="113"/>
      <c r="Z133" s="113"/>
      <c r="AA133" s="113"/>
    </row>
    <row r="134" spans="1:27" s="114" customFormat="1" ht="27.75" customHeight="1">
      <c r="A134" s="115"/>
      <c r="B134" s="116"/>
      <c r="C134" s="120"/>
      <c r="D134" s="70" t="str">
        <f>IFERROR(VLOOKUP(C134,NM06!$A$2:$B$176,2,0),"")</f>
        <v/>
      </c>
      <c r="E134" s="119"/>
      <c r="F134" s="70" t="str">
        <f>IFERROR(VLOOKUP('Vstupní data 9_4'!$E134,'Číselník nástrojů'!$A$2:$D$569,4,0),"")</f>
        <v/>
      </c>
      <c r="G134" s="117"/>
      <c r="H134" s="118"/>
      <c r="I134" s="127"/>
      <c r="J134" s="104"/>
      <c r="K134" s="104"/>
      <c r="L134" s="105"/>
      <c r="M134" s="121"/>
      <c r="N134" s="122"/>
      <c r="O134" s="123"/>
      <c r="P134" s="124"/>
      <c r="Q134" s="125"/>
      <c r="R134" s="126"/>
      <c r="S134" s="92" t="str">
        <f>IFERROR(('Vstupní data 9_4'!$O134+'Vstupní data 9_4'!$R134)/'Vstupní data 9_4'!$I134,"")</f>
        <v/>
      </c>
      <c r="T134" s="93" t="str">
        <f>IF(J134+L134=0,"",ROUND((M134+'Vstupní data 9_4'!$P134)/(L134+J134)/12,0))</f>
        <v/>
      </c>
      <c r="U134" s="94" t="str">
        <f>IF(K134=0,"",ROUND(('Vstupní data 9_4'!$N134+'Vstupní data 9_4'!$Q134)/'Vstupní data 9_4'!$K134,0))</f>
        <v/>
      </c>
      <c r="V134" s="112"/>
      <c r="W134" s="113"/>
      <c r="X134" s="113"/>
      <c r="Y134" s="113"/>
      <c r="Z134" s="113"/>
      <c r="AA134" s="113"/>
    </row>
    <row r="135" spans="1:27" s="114" customFormat="1" ht="27.75" customHeight="1">
      <c r="A135" s="115"/>
      <c r="B135" s="116"/>
      <c r="C135" s="120"/>
      <c r="D135" s="70" t="str">
        <f>IFERROR(VLOOKUP(C135,NM06!$A$2:$B$176,2,0),"")</f>
        <v/>
      </c>
      <c r="E135" s="119"/>
      <c r="F135" s="70" t="str">
        <f>IFERROR(VLOOKUP('Vstupní data 9_4'!$E135,'Číselník nástrojů'!$A$2:$D$569,4,0),"")</f>
        <v/>
      </c>
      <c r="G135" s="117"/>
      <c r="H135" s="118"/>
      <c r="I135" s="127"/>
      <c r="J135" s="104"/>
      <c r="K135" s="104"/>
      <c r="L135" s="105"/>
      <c r="M135" s="121"/>
      <c r="N135" s="122"/>
      <c r="O135" s="123"/>
      <c r="P135" s="124"/>
      <c r="Q135" s="125"/>
      <c r="R135" s="126"/>
      <c r="S135" s="92" t="str">
        <f>IFERROR(('Vstupní data 9_4'!$O135+'Vstupní data 9_4'!$R135)/'Vstupní data 9_4'!$I135,"")</f>
        <v/>
      </c>
      <c r="T135" s="93" t="str">
        <f>IF(J135+L135=0,"",ROUND((M135+'Vstupní data 9_4'!$P135)/(L135+J135)/12,0))</f>
        <v/>
      </c>
      <c r="U135" s="94" t="str">
        <f>IF(K135=0,"",ROUND(('Vstupní data 9_4'!$N135+'Vstupní data 9_4'!$Q135)/'Vstupní data 9_4'!$K135,0))</f>
        <v/>
      </c>
      <c r="V135" s="112"/>
      <c r="W135" s="113"/>
      <c r="X135" s="113"/>
      <c r="Y135" s="113"/>
      <c r="Z135" s="113"/>
      <c r="AA135" s="113"/>
    </row>
    <row r="136" spans="1:27" s="114" customFormat="1" ht="27.75" customHeight="1">
      <c r="A136" s="115"/>
      <c r="B136" s="116"/>
      <c r="C136" s="120"/>
      <c r="D136" s="70" t="str">
        <f>IFERROR(VLOOKUP(C136,NM06!$A$2:$B$176,2,0),"")</f>
        <v/>
      </c>
      <c r="E136" s="119"/>
      <c r="F136" s="70" t="str">
        <f>IFERROR(VLOOKUP('Vstupní data 9_4'!$E136,'Číselník nástrojů'!$A$2:$D$569,4,0),"")</f>
        <v/>
      </c>
      <c r="G136" s="117"/>
      <c r="H136" s="118"/>
      <c r="I136" s="127"/>
      <c r="J136" s="104"/>
      <c r="K136" s="104"/>
      <c r="L136" s="105"/>
      <c r="M136" s="121"/>
      <c r="N136" s="122"/>
      <c r="O136" s="123"/>
      <c r="P136" s="124"/>
      <c r="Q136" s="125"/>
      <c r="R136" s="126"/>
      <c r="S136" s="92" t="str">
        <f>IFERROR(('Vstupní data 9_4'!$O136+'Vstupní data 9_4'!$R136)/'Vstupní data 9_4'!$I136,"")</f>
        <v/>
      </c>
      <c r="T136" s="93" t="str">
        <f>IF(J136+L136=0,"",ROUND((M136+'Vstupní data 9_4'!$P136)/(L136+J136)/12,0))</f>
        <v/>
      </c>
      <c r="U136" s="94" t="str">
        <f>IF(K136=0,"",ROUND(('Vstupní data 9_4'!$N136+'Vstupní data 9_4'!$Q136)/'Vstupní data 9_4'!$K136,0))</f>
        <v/>
      </c>
      <c r="V136" s="112"/>
      <c r="W136" s="113"/>
      <c r="X136" s="113"/>
      <c r="Y136" s="113"/>
      <c r="Z136" s="113"/>
      <c r="AA136" s="113"/>
    </row>
    <row r="137" spans="1:27" s="114" customFormat="1" ht="27.75" customHeight="1">
      <c r="A137" s="115"/>
      <c r="B137" s="116"/>
      <c r="C137" s="120"/>
      <c r="D137" s="70" t="str">
        <f>IFERROR(VLOOKUP(C137,NM06!$A$2:$B$176,2,0),"")</f>
        <v/>
      </c>
      <c r="E137" s="119"/>
      <c r="F137" s="70" t="str">
        <f>IFERROR(VLOOKUP('Vstupní data 9_4'!$E137,'Číselník nástrojů'!$A$2:$D$569,4,0),"")</f>
        <v/>
      </c>
      <c r="G137" s="117"/>
      <c r="H137" s="118"/>
      <c r="I137" s="127"/>
      <c r="J137" s="104"/>
      <c r="K137" s="104"/>
      <c r="L137" s="105"/>
      <c r="M137" s="121"/>
      <c r="N137" s="122"/>
      <c r="O137" s="123"/>
      <c r="P137" s="124"/>
      <c r="Q137" s="125"/>
      <c r="R137" s="126"/>
      <c r="S137" s="92" t="str">
        <f>IFERROR(('Vstupní data 9_4'!$O137+'Vstupní data 9_4'!$R137)/'Vstupní data 9_4'!$I137,"")</f>
        <v/>
      </c>
      <c r="T137" s="93" t="str">
        <f>IF(J137+L137=0,"",ROUND((M137+'Vstupní data 9_4'!$P137)/(L137+J137)/12,0))</f>
        <v/>
      </c>
      <c r="U137" s="94" t="str">
        <f>IF(K137=0,"",ROUND(('Vstupní data 9_4'!$N137+'Vstupní data 9_4'!$Q137)/'Vstupní data 9_4'!$K137,0))</f>
        <v/>
      </c>
      <c r="V137" s="112"/>
      <c r="W137" s="113"/>
      <c r="X137" s="113"/>
      <c r="Y137" s="113"/>
      <c r="Z137" s="113"/>
      <c r="AA137" s="113"/>
    </row>
    <row r="138" spans="1:27" s="114" customFormat="1" ht="27.75" customHeight="1">
      <c r="A138" s="115"/>
      <c r="B138" s="116"/>
      <c r="C138" s="120"/>
      <c r="D138" s="70" t="str">
        <f>IFERROR(VLOOKUP(C138,NM06!$A$2:$B$176,2,0),"")</f>
        <v/>
      </c>
      <c r="E138" s="119"/>
      <c r="F138" s="70" t="str">
        <f>IFERROR(VLOOKUP('Vstupní data 9_4'!$E138,'Číselník nástrojů'!$A$2:$D$569,4,0),"")</f>
        <v/>
      </c>
      <c r="G138" s="117"/>
      <c r="H138" s="118"/>
      <c r="I138" s="127"/>
      <c r="J138" s="104"/>
      <c r="K138" s="104"/>
      <c r="L138" s="105"/>
      <c r="M138" s="121"/>
      <c r="N138" s="122"/>
      <c r="O138" s="123"/>
      <c r="P138" s="124"/>
      <c r="Q138" s="125"/>
      <c r="R138" s="126"/>
      <c r="S138" s="92" t="str">
        <f>IFERROR(('Vstupní data 9_4'!$O138+'Vstupní data 9_4'!$R138)/'Vstupní data 9_4'!$I138,"")</f>
        <v/>
      </c>
      <c r="T138" s="93" t="str">
        <f>IF(J138+L138=0,"",ROUND((M138+'Vstupní data 9_4'!$P138)/(L138+J138)/12,0))</f>
        <v/>
      </c>
      <c r="U138" s="94" t="str">
        <f>IF(K138=0,"",ROUND(('Vstupní data 9_4'!$N138+'Vstupní data 9_4'!$Q138)/'Vstupní data 9_4'!$K138,0))</f>
        <v/>
      </c>
      <c r="V138" s="112"/>
      <c r="W138" s="113"/>
      <c r="X138" s="113"/>
      <c r="Y138" s="113"/>
      <c r="Z138" s="113"/>
      <c r="AA138" s="113"/>
    </row>
    <row r="139" spans="1:27" s="114" customFormat="1" ht="27.75" customHeight="1">
      <c r="A139" s="115"/>
      <c r="B139" s="116"/>
      <c r="C139" s="120"/>
      <c r="D139" s="70" t="str">
        <f>IFERROR(VLOOKUP(C139,NM06!$A$2:$B$176,2,0),"")</f>
        <v/>
      </c>
      <c r="E139" s="119"/>
      <c r="F139" s="70" t="str">
        <f>IFERROR(VLOOKUP('Vstupní data 9_4'!$E139,'Číselník nástrojů'!$A$2:$D$569,4,0),"")</f>
        <v/>
      </c>
      <c r="G139" s="117"/>
      <c r="H139" s="118"/>
      <c r="I139" s="127"/>
      <c r="J139" s="104"/>
      <c r="K139" s="104"/>
      <c r="L139" s="105"/>
      <c r="M139" s="121"/>
      <c r="N139" s="122"/>
      <c r="O139" s="123"/>
      <c r="P139" s="124"/>
      <c r="Q139" s="125"/>
      <c r="R139" s="126"/>
      <c r="S139" s="92" t="str">
        <f>IFERROR(('Vstupní data 9_4'!$O139+'Vstupní data 9_4'!$R139)/'Vstupní data 9_4'!$I139,"")</f>
        <v/>
      </c>
      <c r="T139" s="93" t="str">
        <f>IF(J139+L139=0,"",ROUND((M139+'Vstupní data 9_4'!$P139)/(L139+J139)/12,0))</f>
        <v/>
      </c>
      <c r="U139" s="94" t="str">
        <f>IF(K139=0,"",ROUND(('Vstupní data 9_4'!$N139+'Vstupní data 9_4'!$Q139)/'Vstupní data 9_4'!$K139,0))</f>
        <v/>
      </c>
      <c r="V139" s="112"/>
      <c r="W139" s="113"/>
      <c r="X139" s="113"/>
      <c r="Y139" s="113"/>
      <c r="Z139" s="113"/>
      <c r="AA139" s="113"/>
    </row>
    <row r="140" spans="1:27" s="114" customFormat="1" ht="27.75" customHeight="1">
      <c r="A140" s="115"/>
      <c r="B140" s="116"/>
      <c r="C140" s="120"/>
      <c r="D140" s="70" t="str">
        <f>IFERROR(VLOOKUP(C140,NM06!$A$2:$B$176,2,0),"")</f>
        <v/>
      </c>
      <c r="E140" s="119"/>
      <c r="F140" s="70" t="str">
        <f>IFERROR(VLOOKUP('Vstupní data 9_4'!$E140,'Číselník nástrojů'!$A$2:$D$569,4,0),"")</f>
        <v/>
      </c>
      <c r="G140" s="117"/>
      <c r="H140" s="118"/>
      <c r="I140" s="127"/>
      <c r="J140" s="104"/>
      <c r="K140" s="104"/>
      <c r="L140" s="105"/>
      <c r="M140" s="121"/>
      <c r="N140" s="122"/>
      <c r="O140" s="123"/>
      <c r="P140" s="124"/>
      <c r="Q140" s="125"/>
      <c r="R140" s="126"/>
      <c r="S140" s="92" t="str">
        <f>IFERROR(('Vstupní data 9_4'!$O140+'Vstupní data 9_4'!$R140)/'Vstupní data 9_4'!$I140,"")</f>
        <v/>
      </c>
      <c r="T140" s="93" t="str">
        <f>IF(J140+L140=0,"",ROUND((M140+'Vstupní data 9_4'!$P140)/(L140+J140)/12,0))</f>
        <v/>
      </c>
      <c r="U140" s="94" t="str">
        <f>IF(K140=0,"",ROUND(('Vstupní data 9_4'!$N140+'Vstupní data 9_4'!$Q140)/'Vstupní data 9_4'!$K140,0))</f>
        <v/>
      </c>
      <c r="V140" s="112"/>
      <c r="W140" s="113"/>
      <c r="X140" s="113"/>
      <c r="Y140" s="113"/>
      <c r="Z140" s="113"/>
      <c r="AA140" s="113"/>
    </row>
    <row r="141" spans="1:27" s="114" customFormat="1" ht="27.75" customHeight="1">
      <c r="A141" s="115"/>
      <c r="B141" s="116"/>
      <c r="C141" s="120"/>
      <c r="D141" s="70" t="str">
        <f>IFERROR(VLOOKUP(C141,NM06!$A$2:$B$176,2,0),"")</f>
        <v/>
      </c>
      <c r="E141" s="119"/>
      <c r="F141" s="70" t="str">
        <f>IFERROR(VLOOKUP('Vstupní data 9_4'!$E141,'Číselník nástrojů'!$A$2:$D$569,4,0),"")</f>
        <v/>
      </c>
      <c r="G141" s="117"/>
      <c r="H141" s="118"/>
      <c r="I141" s="127"/>
      <c r="J141" s="104"/>
      <c r="K141" s="104"/>
      <c r="L141" s="105"/>
      <c r="M141" s="121"/>
      <c r="N141" s="122"/>
      <c r="O141" s="123"/>
      <c r="P141" s="124"/>
      <c r="Q141" s="125"/>
      <c r="R141" s="126"/>
      <c r="S141" s="92" t="str">
        <f>IFERROR(('Vstupní data 9_4'!$O141+'Vstupní data 9_4'!$R141)/'Vstupní data 9_4'!$I141,"")</f>
        <v/>
      </c>
      <c r="T141" s="93" t="str">
        <f>IF(J141+L141=0,"",ROUND((M141+'Vstupní data 9_4'!$P141)/(L141+J141)/12,0))</f>
        <v/>
      </c>
      <c r="U141" s="94" t="str">
        <f>IF(K141=0,"",ROUND(('Vstupní data 9_4'!$N141+'Vstupní data 9_4'!$Q141)/'Vstupní data 9_4'!$K141,0))</f>
        <v/>
      </c>
      <c r="V141" s="112"/>
      <c r="W141" s="113"/>
      <c r="X141" s="113"/>
      <c r="Y141" s="113"/>
      <c r="Z141" s="113"/>
      <c r="AA141" s="113"/>
    </row>
    <row r="142" spans="1:27" s="114" customFormat="1" ht="27.75" customHeight="1">
      <c r="A142" s="115"/>
      <c r="B142" s="116"/>
      <c r="C142" s="120"/>
      <c r="D142" s="70" t="str">
        <f>IFERROR(VLOOKUP(C142,NM06!$A$2:$B$176,2,0),"")</f>
        <v/>
      </c>
      <c r="E142" s="119"/>
      <c r="F142" s="70" t="str">
        <f>IFERROR(VLOOKUP('Vstupní data 9_4'!$E142,'Číselník nástrojů'!$A$2:$D$569,4,0),"")</f>
        <v/>
      </c>
      <c r="G142" s="117"/>
      <c r="H142" s="118"/>
      <c r="I142" s="127"/>
      <c r="J142" s="104"/>
      <c r="K142" s="104"/>
      <c r="L142" s="105"/>
      <c r="M142" s="121"/>
      <c r="N142" s="122"/>
      <c r="O142" s="123"/>
      <c r="P142" s="124"/>
      <c r="Q142" s="125"/>
      <c r="R142" s="126"/>
      <c r="S142" s="92" t="str">
        <f>IFERROR(('Vstupní data 9_4'!$O142+'Vstupní data 9_4'!$R142)/'Vstupní data 9_4'!$I142,"")</f>
        <v/>
      </c>
      <c r="T142" s="93" t="str">
        <f>IF(J142+L142=0,"",ROUND((M142+'Vstupní data 9_4'!$P142)/(L142+J142)/12,0))</f>
        <v/>
      </c>
      <c r="U142" s="94" t="str">
        <f>IF(K142=0,"",ROUND(('Vstupní data 9_4'!$N142+'Vstupní data 9_4'!$Q142)/'Vstupní data 9_4'!$K142,0))</f>
        <v/>
      </c>
      <c r="V142" s="112"/>
      <c r="W142" s="113"/>
      <c r="X142" s="113"/>
      <c r="Y142" s="113"/>
      <c r="Z142" s="113"/>
      <c r="AA142" s="113"/>
    </row>
    <row r="143" spans="1:27" s="114" customFormat="1" ht="27.75" customHeight="1">
      <c r="A143" s="115"/>
      <c r="B143" s="116"/>
      <c r="C143" s="120"/>
      <c r="D143" s="70" t="str">
        <f>IFERROR(VLOOKUP(C143,NM06!$A$2:$B$176,2,0),"")</f>
        <v/>
      </c>
      <c r="E143" s="119"/>
      <c r="F143" s="70" t="str">
        <f>IFERROR(VLOOKUP('Vstupní data 9_4'!$E143,'Číselník nástrojů'!$A$2:$D$569,4,0),"")</f>
        <v/>
      </c>
      <c r="G143" s="117"/>
      <c r="H143" s="118"/>
      <c r="I143" s="127"/>
      <c r="J143" s="104"/>
      <c r="K143" s="104"/>
      <c r="L143" s="105"/>
      <c r="M143" s="121"/>
      <c r="N143" s="122"/>
      <c r="O143" s="123"/>
      <c r="P143" s="124"/>
      <c r="Q143" s="125"/>
      <c r="R143" s="126"/>
      <c r="S143" s="92" t="str">
        <f>IFERROR(('Vstupní data 9_4'!$O143+'Vstupní data 9_4'!$R143)/'Vstupní data 9_4'!$I143,"")</f>
        <v/>
      </c>
      <c r="T143" s="93" t="str">
        <f>IF(J143+L143=0,"",ROUND((M143+'Vstupní data 9_4'!$P143)/(L143+J143)/12,0))</f>
        <v/>
      </c>
      <c r="U143" s="94" t="str">
        <f>IF(K143=0,"",ROUND(('Vstupní data 9_4'!$N143+'Vstupní data 9_4'!$Q143)/'Vstupní data 9_4'!$K143,0))</f>
        <v/>
      </c>
      <c r="V143" s="112"/>
      <c r="W143" s="113"/>
      <c r="X143" s="113"/>
      <c r="Y143" s="113"/>
      <c r="Z143" s="113"/>
      <c r="AA143" s="113"/>
    </row>
    <row r="144" spans="1:27" s="114" customFormat="1" ht="27.75" customHeight="1">
      <c r="A144" s="115"/>
      <c r="B144" s="116"/>
      <c r="C144" s="120"/>
      <c r="D144" s="70" t="str">
        <f>IFERROR(VLOOKUP(C144,NM06!$A$2:$B$176,2,0),"")</f>
        <v/>
      </c>
      <c r="E144" s="119"/>
      <c r="F144" s="70" t="str">
        <f>IFERROR(VLOOKUP('Vstupní data 9_4'!$E144,'Číselník nástrojů'!$A$2:$D$569,4,0),"")</f>
        <v/>
      </c>
      <c r="G144" s="117"/>
      <c r="H144" s="118"/>
      <c r="I144" s="127"/>
      <c r="J144" s="104"/>
      <c r="K144" s="104"/>
      <c r="L144" s="105"/>
      <c r="M144" s="121"/>
      <c r="N144" s="122"/>
      <c r="O144" s="123"/>
      <c r="P144" s="124"/>
      <c r="Q144" s="125"/>
      <c r="R144" s="126"/>
      <c r="S144" s="92" t="str">
        <f>IFERROR(('Vstupní data 9_4'!$O144+'Vstupní data 9_4'!$R144)/'Vstupní data 9_4'!$I144,"")</f>
        <v/>
      </c>
      <c r="T144" s="93" t="str">
        <f>IF(J144+L144=0,"",ROUND((M144+'Vstupní data 9_4'!$P144)/(L144+J144)/12,0))</f>
        <v/>
      </c>
      <c r="U144" s="94" t="str">
        <f>IF(K144=0,"",ROUND(('Vstupní data 9_4'!$N144+'Vstupní data 9_4'!$Q144)/'Vstupní data 9_4'!$K144,0))</f>
        <v/>
      </c>
      <c r="V144" s="112"/>
      <c r="W144" s="113"/>
      <c r="X144" s="113"/>
      <c r="Y144" s="113"/>
      <c r="Z144" s="113"/>
      <c r="AA144" s="113"/>
    </row>
    <row r="145" spans="1:27" s="114" customFormat="1" ht="27.75" customHeight="1">
      <c r="A145" s="115"/>
      <c r="B145" s="116"/>
      <c r="C145" s="120"/>
      <c r="D145" s="70" t="str">
        <f>IFERROR(VLOOKUP(C145,NM06!$A$2:$B$176,2,0),"")</f>
        <v/>
      </c>
      <c r="E145" s="119"/>
      <c r="F145" s="70" t="str">
        <f>IFERROR(VLOOKUP('Vstupní data 9_4'!$E145,'Číselník nástrojů'!$A$2:$D$569,4,0),"")</f>
        <v/>
      </c>
      <c r="G145" s="117"/>
      <c r="H145" s="118"/>
      <c r="I145" s="127"/>
      <c r="J145" s="104"/>
      <c r="K145" s="104"/>
      <c r="L145" s="105"/>
      <c r="M145" s="121"/>
      <c r="N145" s="122"/>
      <c r="O145" s="123"/>
      <c r="P145" s="124"/>
      <c r="Q145" s="125"/>
      <c r="R145" s="126"/>
      <c r="S145" s="92" t="str">
        <f>IFERROR(('Vstupní data 9_4'!$O145+'Vstupní data 9_4'!$R145)/'Vstupní data 9_4'!$I145,"")</f>
        <v/>
      </c>
      <c r="T145" s="93" t="str">
        <f>IF(J145+L145=0,"",ROUND((M145+'Vstupní data 9_4'!$P145)/(L145+J145)/12,0))</f>
        <v/>
      </c>
      <c r="U145" s="94" t="str">
        <f>IF(K145=0,"",ROUND(('Vstupní data 9_4'!$N145+'Vstupní data 9_4'!$Q145)/'Vstupní data 9_4'!$K145,0))</f>
        <v/>
      </c>
      <c r="V145" s="112"/>
      <c r="W145" s="113"/>
      <c r="X145" s="113"/>
      <c r="Y145" s="113"/>
      <c r="Z145" s="113"/>
      <c r="AA145" s="113"/>
    </row>
    <row r="146" spans="1:27" s="114" customFormat="1" ht="27.75" customHeight="1">
      <c r="A146" s="115"/>
      <c r="B146" s="116"/>
      <c r="C146" s="120"/>
      <c r="D146" s="70" t="str">
        <f>IFERROR(VLOOKUP(C146,NM06!$A$2:$B$176,2,0),"")</f>
        <v/>
      </c>
      <c r="E146" s="119"/>
      <c r="F146" s="70" t="str">
        <f>IFERROR(VLOOKUP('Vstupní data 9_4'!$E146,'Číselník nástrojů'!$A$2:$D$569,4,0),"")</f>
        <v/>
      </c>
      <c r="G146" s="117"/>
      <c r="H146" s="118"/>
      <c r="I146" s="127"/>
      <c r="J146" s="104"/>
      <c r="K146" s="104"/>
      <c r="L146" s="105"/>
      <c r="M146" s="121"/>
      <c r="N146" s="122"/>
      <c r="O146" s="123"/>
      <c r="P146" s="124"/>
      <c r="Q146" s="125"/>
      <c r="R146" s="126"/>
      <c r="S146" s="92" t="str">
        <f>IFERROR(('Vstupní data 9_4'!$O146+'Vstupní data 9_4'!$R146)/'Vstupní data 9_4'!$I146,"")</f>
        <v/>
      </c>
      <c r="T146" s="93" t="str">
        <f>IF(J146+L146=0,"",ROUND((M146+'Vstupní data 9_4'!$P146)/(L146+J146)/12,0))</f>
        <v/>
      </c>
      <c r="U146" s="94" t="str">
        <f>IF(K146=0,"",ROUND(('Vstupní data 9_4'!$N146+'Vstupní data 9_4'!$Q146)/'Vstupní data 9_4'!$K146,0))</f>
        <v/>
      </c>
      <c r="V146" s="112"/>
      <c r="W146" s="113"/>
      <c r="X146" s="113"/>
      <c r="Y146" s="113"/>
      <c r="Z146" s="113"/>
      <c r="AA146" s="113"/>
    </row>
    <row r="147" spans="1:27" s="114" customFormat="1" ht="27.75" customHeight="1">
      <c r="A147" s="115"/>
      <c r="B147" s="116"/>
      <c r="C147" s="120"/>
      <c r="D147" s="70" t="str">
        <f>IFERROR(VLOOKUP(C147,NM06!$A$2:$B$176,2,0),"")</f>
        <v/>
      </c>
      <c r="E147" s="119"/>
      <c r="F147" s="70" t="str">
        <f>IFERROR(VLOOKUP('Vstupní data 9_4'!$E147,'Číselník nástrojů'!$A$2:$D$569,4,0),"")</f>
        <v/>
      </c>
      <c r="G147" s="117"/>
      <c r="H147" s="118"/>
      <c r="I147" s="127"/>
      <c r="J147" s="104"/>
      <c r="K147" s="104"/>
      <c r="L147" s="105"/>
      <c r="M147" s="121"/>
      <c r="N147" s="122"/>
      <c r="O147" s="123"/>
      <c r="P147" s="124"/>
      <c r="Q147" s="125"/>
      <c r="R147" s="126"/>
      <c r="S147" s="92" t="str">
        <f>IFERROR(('Vstupní data 9_4'!$O147+'Vstupní data 9_4'!$R147)/'Vstupní data 9_4'!$I147,"")</f>
        <v/>
      </c>
      <c r="T147" s="93" t="str">
        <f>IF(J147+L147=0,"",ROUND((M147+'Vstupní data 9_4'!$P147)/(L147+J147)/12,0))</f>
        <v/>
      </c>
      <c r="U147" s="94" t="str">
        <f>IF(K147=0,"",ROUND(('Vstupní data 9_4'!$N147+'Vstupní data 9_4'!$Q147)/'Vstupní data 9_4'!$K147,0))</f>
        <v/>
      </c>
      <c r="V147" s="112"/>
      <c r="W147" s="113"/>
      <c r="X147" s="113"/>
      <c r="Y147" s="113"/>
      <c r="Z147" s="113"/>
      <c r="AA147" s="113"/>
    </row>
    <row r="148" spans="1:27" s="114" customFormat="1" ht="27.75" customHeight="1">
      <c r="A148" s="115"/>
      <c r="B148" s="116"/>
      <c r="C148" s="120"/>
      <c r="D148" s="70" t="str">
        <f>IFERROR(VLOOKUP(C148,NM06!$A$2:$B$176,2,0),"")</f>
        <v/>
      </c>
      <c r="E148" s="119"/>
      <c r="F148" s="70" t="str">
        <f>IFERROR(VLOOKUP('Vstupní data 9_4'!$E148,'Číselník nástrojů'!$A$2:$D$569,4,0),"")</f>
        <v/>
      </c>
      <c r="G148" s="117"/>
      <c r="H148" s="118"/>
      <c r="I148" s="127"/>
      <c r="J148" s="104"/>
      <c r="K148" s="104"/>
      <c r="L148" s="105"/>
      <c r="M148" s="121"/>
      <c r="N148" s="122"/>
      <c r="O148" s="123"/>
      <c r="P148" s="124"/>
      <c r="Q148" s="125"/>
      <c r="R148" s="126"/>
      <c r="S148" s="92" t="str">
        <f>IFERROR(('Vstupní data 9_4'!$O148+'Vstupní data 9_4'!$R148)/'Vstupní data 9_4'!$I148,"")</f>
        <v/>
      </c>
      <c r="T148" s="93" t="str">
        <f>IF(J148+L148=0,"",ROUND((M148+'Vstupní data 9_4'!$P148)/(L148+J148)/12,0))</f>
        <v/>
      </c>
      <c r="U148" s="94" t="str">
        <f>IF(K148=0,"",ROUND(('Vstupní data 9_4'!$N148+'Vstupní data 9_4'!$Q148)/'Vstupní data 9_4'!$K148,0))</f>
        <v/>
      </c>
      <c r="V148" s="112"/>
      <c r="W148" s="113"/>
      <c r="X148" s="113"/>
      <c r="Y148" s="113"/>
      <c r="Z148" s="113"/>
      <c r="AA148" s="113"/>
    </row>
    <row r="149" spans="1:27" s="114" customFormat="1" ht="27.75" customHeight="1">
      <c r="A149" s="115"/>
      <c r="B149" s="116"/>
      <c r="C149" s="120"/>
      <c r="D149" s="70" t="str">
        <f>IFERROR(VLOOKUP(C149,NM06!$A$2:$B$176,2,0),"")</f>
        <v/>
      </c>
      <c r="E149" s="119"/>
      <c r="F149" s="70" t="str">
        <f>IFERROR(VLOOKUP('Vstupní data 9_4'!$E149,'Číselník nástrojů'!$A$2:$D$569,4,0),"")</f>
        <v/>
      </c>
      <c r="G149" s="117"/>
      <c r="H149" s="118"/>
      <c r="I149" s="127"/>
      <c r="J149" s="104"/>
      <c r="K149" s="104"/>
      <c r="L149" s="105"/>
      <c r="M149" s="121"/>
      <c r="N149" s="122"/>
      <c r="O149" s="123"/>
      <c r="P149" s="124"/>
      <c r="Q149" s="125"/>
      <c r="R149" s="126"/>
      <c r="S149" s="92" t="str">
        <f>IFERROR(('Vstupní data 9_4'!$O149+'Vstupní data 9_4'!$R149)/'Vstupní data 9_4'!$I149,"")</f>
        <v/>
      </c>
      <c r="T149" s="93" t="str">
        <f>IF(J149+L149=0,"",ROUND((M149+'Vstupní data 9_4'!$P149)/(L149+J149)/12,0))</f>
        <v/>
      </c>
      <c r="U149" s="94" t="str">
        <f>IF(K149=0,"",ROUND(('Vstupní data 9_4'!$N149+'Vstupní data 9_4'!$Q149)/'Vstupní data 9_4'!$K149,0))</f>
        <v/>
      </c>
      <c r="V149" s="112"/>
      <c r="W149" s="113"/>
      <c r="X149" s="113"/>
      <c r="Y149" s="113"/>
      <c r="Z149" s="113"/>
      <c r="AA149" s="113"/>
    </row>
    <row r="150" spans="1:27" s="114" customFormat="1" ht="27.75" customHeight="1">
      <c r="A150" s="115"/>
      <c r="B150" s="116"/>
      <c r="C150" s="120"/>
      <c r="D150" s="70" t="str">
        <f>IFERROR(VLOOKUP(C150,NM06!$A$2:$B$176,2,0),"")</f>
        <v/>
      </c>
      <c r="E150" s="119"/>
      <c r="F150" s="70" t="str">
        <f>IFERROR(VLOOKUP('Vstupní data 9_4'!$E150,'Číselník nástrojů'!$A$2:$D$569,4,0),"")</f>
        <v/>
      </c>
      <c r="G150" s="117"/>
      <c r="H150" s="118"/>
      <c r="I150" s="127"/>
      <c r="J150" s="104"/>
      <c r="K150" s="104"/>
      <c r="L150" s="105"/>
      <c r="M150" s="121"/>
      <c r="N150" s="122"/>
      <c r="O150" s="123"/>
      <c r="P150" s="124"/>
      <c r="Q150" s="125"/>
      <c r="R150" s="126"/>
      <c r="S150" s="92" t="str">
        <f>IFERROR(('Vstupní data 9_4'!$O150+'Vstupní data 9_4'!$R150)/'Vstupní data 9_4'!$I150,"")</f>
        <v/>
      </c>
      <c r="T150" s="93" t="str">
        <f>IF(J150+L150=0,"",ROUND((M150+'Vstupní data 9_4'!$P150)/(L150+J150)/12,0))</f>
        <v/>
      </c>
      <c r="U150" s="94" t="str">
        <f>IF(K150=0,"",ROUND(('Vstupní data 9_4'!$N150+'Vstupní data 9_4'!$Q150)/'Vstupní data 9_4'!$K150,0))</f>
        <v/>
      </c>
      <c r="V150" s="112"/>
      <c r="W150" s="113"/>
      <c r="X150" s="113"/>
      <c r="Y150" s="113"/>
      <c r="Z150" s="113"/>
      <c r="AA150" s="113"/>
    </row>
    <row r="151" spans="1:27" s="114" customFormat="1" ht="27.75" customHeight="1">
      <c r="A151" s="115"/>
      <c r="B151" s="116"/>
      <c r="C151" s="120"/>
      <c r="D151" s="70" t="str">
        <f>IFERROR(VLOOKUP(C151,NM06!$A$2:$B$176,2,0),"")</f>
        <v/>
      </c>
      <c r="E151" s="119"/>
      <c r="F151" s="70" t="str">
        <f>IFERROR(VLOOKUP('Vstupní data 9_4'!$E151,'Číselník nástrojů'!$A$2:$D$569,4,0),"")</f>
        <v/>
      </c>
      <c r="G151" s="117"/>
      <c r="H151" s="118"/>
      <c r="I151" s="127"/>
      <c r="J151" s="104"/>
      <c r="K151" s="104"/>
      <c r="L151" s="105"/>
      <c r="M151" s="121"/>
      <c r="N151" s="122"/>
      <c r="O151" s="123"/>
      <c r="P151" s="124"/>
      <c r="Q151" s="125"/>
      <c r="R151" s="126"/>
      <c r="S151" s="92" t="str">
        <f>IFERROR(('Vstupní data 9_4'!$O151+'Vstupní data 9_4'!$R151)/'Vstupní data 9_4'!$I151,"")</f>
        <v/>
      </c>
      <c r="T151" s="93" t="str">
        <f>IF(J151+L151=0,"",ROUND((M151+'Vstupní data 9_4'!$P151)/(L151+J151)/12,0))</f>
        <v/>
      </c>
      <c r="U151" s="94" t="str">
        <f>IF(K151=0,"",ROUND(('Vstupní data 9_4'!$N151+'Vstupní data 9_4'!$Q151)/'Vstupní data 9_4'!$K151,0))</f>
        <v/>
      </c>
      <c r="V151" s="112"/>
      <c r="W151" s="113"/>
      <c r="X151" s="113"/>
      <c r="Y151" s="113"/>
      <c r="Z151" s="113"/>
      <c r="AA151" s="113"/>
    </row>
    <row r="152" spans="1:27" s="114" customFormat="1" ht="27.75" customHeight="1">
      <c r="A152" s="115"/>
      <c r="B152" s="116"/>
      <c r="C152" s="120"/>
      <c r="D152" s="70" t="str">
        <f>IFERROR(VLOOKUP(C152,NM06!$A$2:$B$176,2,0),"")</f>
        <v/>
      </c>
      <c r="E152" s="119"/>
      <c r="F152" s="70" t="str">
        <f>IFERROR(VLOOKUP('Vstupní data 9_4'!$E152,'Číselník nástrojů'!$A$2:$D$569,4,0),"")</f>
        <v/>
      </c>
      <c r="G152" s="117"/>
      <c r="H152" s="118"/>
      <c r="I152" s="127"/>
      <c r="J152" s="104"/>
      <c r="K152" s="104"/>
      <c r="L152" s="105"/>
      <c r="M152" s="121"/>
      <c r="N152" s="122"/>
      <c r="O152" s="123"/>
      <c r="P152" s="124"/>
      <c r="Q152" s="125"/>
      <c r="R152" s="126"/>
      <c r="S152" s="92" t="str">
        <f>IFERROR(('Vstupní data 9_4'!$O152+'Vstupní data 9_4'!$R152)/'Vstupní data 9_4'!$I152,"")</f>
        <v/>
      </c>
      <c r="T152" s="93" t="str">
        <f>IF(J152+L152=0,"",ROUND((M152+'Vstupní data 9_4'!$P152)/(L152+J152)/12,0))</f>
        <v/>
      </c>
      <c r="U152" s="94" t="str">
        <f>IF(K152=0,"",ROUND(('Vstupní data 9_4'!$N152+'Vstupní data 9_4'!$Q152)/'Vstupní data 9_4'!$K152,0))</f>
        <v/>
      </c>
      <c r="V152" s="112"/>
      <c r="W152" s="113"/>
      <c r="X152" s="113"/>
      <c r="Y152" s="113"/>
      <c r="Z152" s="113"/>
      <c r="AA152" s="113"/>
    </row>
    <row r="153" spans="1:27" s="114" customFormat="1" ht="27.75" customHeight="1">
      <c r="A153" s="115"/>
      <c r="B153" s="116"/>
      <c r="C153" s="120"/>
      <c r="D153" s="70" t="str">
        <f>IFERROR(VLOOKUP(C153,NM06!$A$2:$B$176,2,0),"")</f>
        <v/>
      </c>
      <c r="E153" s="119"/>
      <c r="F153" s="70" t="str">
        <f>IFERROR(VLOOKUP('Vstupní data 9_4'!$E153,'Číselník nástrojů'!$A$2:$D$569,4,0),"")</f>
        <v/>
      </c>
      <c r="G153" s="117"/>
      <c r="H153" s="118"/>
      <c r="I153" s="127"/>
      <c r="J153" s="104"/>
      <c r="K153" s="104"/>
      <c r="L153" s="105"/>
      <c r="M153" s="121"/>
      <c r="N153" s="122"/>
      <c r="O153" s="123"/>
      <c r="P153" s="124"/>
      <c r="Q153" s="125"/>
      <c r="R153" s="126"/>
      <c r="S153" s="92" t="str">
        <f>IFERROR(('Vstupní data 9_4'!$O153+'Vstupní data 9_4'!$R153)/'Vstupní data 9_4'!$I153,"")</f>
        <v/>
      </c>
      <c r="T153" s="93" t="str">
        <f>IF(J153+L153=0,"",ROUND((M153+'Vstupní data 9_4'!$P153)/(L153+J153)/12,0))</f>
        <v/>
      </c>
      <c r="U153" s="94" t="str">
        <f>IF(K153=0,"",ROUND(('Vstupní data 9_4'!$N153+'Vstupní data 9_4'!$Q153)/'Vstupní data 9_4'!$K153,0))</f>
        <v/>
      </c>
      <c r="V153" s="112"/>
      <c r="W153" s="113"/>
      <c r="X153" s="113"/>
      <c r="Y153" s="113"/>
      <c r="Z153" s="113"/>
      <c r="AA153" s="113"/>
    </row>
    <row r="154" spans="1:27" s="114" customFormat="1" ht="27.75" customHeight="1">
      <c r="A154" s="115"/>
      <c r="B154" s="116"/>
      <c r="C154" s="120"/>
      <c r="D154" s="70" t="str">
        <f>IFERROR(VLOOKUP(C154,NM06!$A$2:$B$176,2,0),"")</f>
        <v/>
      </c>
      <c r="E154" s="119"/>
      <c r="F154" s="70" t="str">
        <f>IFERROR(VLOOKUP('Vstupní data 9_4'!$E154,'Číselník nástrojů'!$A$2:$D$569,4,0),"")</f>
        <v/>
      </c>
      <c r="G154" s="117"/>
      <c r="H154" s="118"/>
      <c r="I154" s="127"/>
      <c r="J154" s="104"/>
      <c r="K154" s="104"/>
      <c r="L154" s="105"/>
      <c r="M154" s="121"/>
      <c r="N154" s="122"/>
      <c r="O154" s="123"/>
      <c r="P154" s="124"/>
      <c r="Q154" s="125"/>
      <c r="R154" s="126"/>
      <c r="S154" s="92" t="str">
        <f>IFERROR(('Vstupní data 9_4'!$O154+'Vstupní data 9_4'!$R154)/'Vstupní data 9_4'!$I154,"")</f>
        <v/>
      </c>
      <c r="T154" s="93" t="str">
        <f>IF(J154+L154=0,"",ROUND((M154+'Vstupní data 9_4'!$P154)/(L154+J154)/12,0))</f>
        <v/>
      </c>
      <c r="U154" s="94" t="str">
        <f>IF(K154=0,"",ROUND(('Vstupní data 9_4'!$N154+'Vstupní data 9_4'!$Q154)/'Vstupní data 9_4'!$K154,0))</f>
        <v/>
      </c>
      <c r="V154" s="112"/>
      <c r="W154" s="113"/>
      <c r="X154" s="113"/>
      <c r="Y154" s="113"/>
      <c r="Z154" s="113"/>
      <c r="AA154" s="113"/>
    </row>
    <row r="155" spans="1:27" s="114" customFormat="1" ht="27.75" customHeight="1">
      <c r="A155" s="115"/>
      <c r="B155" s="116"/>
      <c r="C155" s="120"/>
      <c r="D155" s="70" t="str">
        <f>IFERROR(VLOOKUP(C155,NM06!$A$2:$B$176,2,0),"")</f>
        <v/>
      </c>
      <c r="E155" s="119"/>
      <c r="F155" s="70" t="str">
        <f>IFERROR(VLOOKUP('Vstupní data 9_4'!$E155,'Číselník nástrojů'!$A$2:$D$569,4,0),"")</f>
        <v/>
      </c>
      <c r="G155" s="117"/>
      <c r="H155" s="118"/>
      <c r="I155" s="127"/>
      <c r="J155" s="104"/>
      <c r="K155" s="104"/>
      <c r="L155" s="105"/>
      <c r="M155" s="121"/>
      <c r="N155" s="122"/>
      <c r="O155" s="123"/>
      <c r="P155" s="124"/>
      <c r="Q155" s="125"/>
      <c r="R155" s="126"/>
      <c r="S155" s="92" t="str">
        <f>IFERROR(('Vstupní data 9_4'!$O155+'Vstupní data 9_4'!$R155)/'Vstupní data 9_4'!$I155,"")</f>
        <v/>
      </c>
      <c r="T155" s="93" t="str">
        <f>IF(J155+L155=0,"",ROUND((M155+'Vstupní data 9_4'!$P155)/(L155+J155)/12,0))</f>
        <v/>
      </c>
      <c r="U155" s="94" t="str">
        <f>IF(K155=0,"",ROUND(('Vstupní data 9_4'!$N155+'Vstupní data 9_4'!$Q155)/'Vstupní data 9_4'!$K155,0))</f>
        <v/>
      </c>
      <c r="V155" s="112"/>
      <c r="W155" s="113"/>
      <c r="X155" s="113"/>
      <c r="Y155" s="113"/>
      <c r="Z155" s="113"/>
      <c r="AA155" s="113"/>
    </row>
    <row r="156" spans="1:27" s="114" customFormat="1" ht="27.75" customHeight="1">
      <c r="A156" s="115"/>
      <c r="B156" s="116"/>
      <c r="C156" s="120"/>
      <c r="D156" s="70" t="str">
        <f>IFERROR(VLOOKUP(C156,NM06!$A$2:$B$176,2,0),"")</f>
        <v/>
      </c>
      <c r="E156" s="119"/>
      <c r="F156" s="70" t="str">
        <f>IFERROR(VLOOKUP('Vstupní data 9_4'!$E156,'Číselník nástrojů'!$A$2:$D$569,4,0),"")</f>
        <v/>
      </c>
      <c r="G156" s="117"/>
      <c r="H156" s="118"/>
      <c r="I156" s="127"/>
      <c r="J156" s="104"/>
      <c r="K156" s="104"/>
      <c r="L156" s="105"/>
      <c r="M156" s="121"/>
      <c r="N156" s="122"/>
      <c r="O156" s="123"/>
      <c r="P156" s="124"/>
      <c r="Q156" s="125"/>
      <c r="R156" s="126"/>
      <c r="S156" s="92" t="str">
        <f>IFERROR(('Vstupní data 9_4'!$O156+'Vstupní data 9_4'!$R156)/'Vstupní data 9_4'!$I156,"")</f>
        <v/>
      </c>
      <c r="T156" s="93" t="str">
        <f>IF(J156+L156=0,"",ROUND((M156+'Vstupní data 9_4'!$P156)/(L156+J156)/12,0))</f>
        <v/>
      </c>
      <c r="U156" s="94" t="str">
        <f>IF(K156=0,"",ROUND(('Vstupní data 9_4'!$N156+'Vstupní data 9_4'!$Q156)/'Vstupní data 9_4'!$K156,0))</f>
        <v/>
      </c>
      <c r="V156" s="112"/>
      <c r="W156" s="113"/>
      <c r="X156" s="113"/>
      <c r="Y156" s="113"/>
      <c r="Z156" s="113"/>
      <c r="AA156" s="113"/>
    </row>
    <row r="157" spans="1:27" s="114" customFormat="1" ht="27.75" customHeight="1">
      <c r="A157" s="115"/>
      <c r="B157" s="116"/>
      <c r="C157" s="120"/>
      <c r="D157" s="70" t="str">
        <f>IFERROR(VLOOKUP(C157,NM06!$A$2:$B$176,2,0),"")</f>
        <v/>
      </c>
      <c r="E157" s="119"/>
      <c r="F157" s="70" t="str">
        <f>IFERROR(VLOOKUP('Vstupní data 9_4'!$E157,'Číselník nástrojů'!$A$2:$D$569,4,0),"")</f>
        <v/>
      </c>
      <c r="G157" s="117"/>
      <c r="H157" s="118"/>
      <c r="I157" s="127"/>
      <c r="J157" s="104"/>
      <c r="K157" s="104"/>
      <c r="L157" s="105"/>
      <c r="M157" s="121"/>
      <c r="N157" s="122"/>
      <c r="O157" s="123"/>
      <c r="P157" s="124"/>
      <c r="Q157" s="125"/>
      <c r="R157" s="126"/>
      <c r="S157" s="92" t="str">
        <f>IFERROR(('Vstupní data 9_4'!$O157+'Vstupní data 9_4'!$R157)/'Vstupní data 9_4'!$I157,"")</f>
        <v/>
      </c>
      <c r="T157" s="93" t="str">
        <f>IF(J157+L157=0,"",ROUND((M157+'Vstupní data 9_4'!$P157)/(L157+J157)/12,0))</f>
        <v/>
      </c>
      <c r="U157" s="94" t="str">
        <f>IF(K157=0,"",ROUND(('Vstupní data 9_4'!$N157+'Vstupní data 9_4'!$Q157)/'Vstupní data 9_4'!$K157,0))</f>
        <v/>
      </c>
      <c r="V157" s="112"/>
      <c r="W157" s="113"/>
      <c r="X157" s="113"/>
      <c r="Y157" s="113"/>
      <c r="Z157" s="113"/>
      <c r="AA157" s="113"/>
    </row>
    <row r="158" spans="1:27" s="114" customFormat="1" ht="27.75" customHeight="1">
      <c r="A158" s="115"/>
      <c r="B158" s="116"/>
      <c r="C158" s="120"/>
      <c r="D158" s="70" t="str">
        <f>IFERROR(VLOOKUP(C158,NM06!$A$2:$B$176,2,0),"")</f>
        <v/>
      </c>
      <c r="E158" s="119"/>
      <c r="F158" s="70" t="str">
        <f>IFERROR(VLOOKUP('Vstupní data 9_4'!$E158,'Číselník nástrojů'!$A$2:$D$569,4,0),"")</f>
        <v/>
      </c>
      <c r="G158" s="117"/>
      <c r="H158" s="118"/>
      <c r="I158" s="127"/>
      <c r="J158" s="104"/>
      <c r="K158" s="104"/>
      <c r="L158" s="105"/>
      <c r="M158" s="121"/>
      <c r="N158" s="122"/>
      <c r="O158" s="123"/>
      <c r="P158" s="124"/>
      <c r="Q158" s="125"/>
      <c r="R158" s="126"/>
      <c r="S158" s="92" t="str">
        <f>IFERROR(('Vstupní data 9_4'!$O158+'Vstupní data 9_4'!$R158)/'Vstupní data 9_4'!$I158,"")</f>
        <v/>
      </c>
      <c r="T158" s="93" t="str">
        <f>IF(J158+L158=0,"",ROUND((M158+'Vstupní data 9_4'!$P158)/(L158+J158)/12,0))</f>
        <v/>
      </c>
      <c r="U158" s="94" t="str">
        <f>IF(K158=0,"",ROUND(('Vstupní data 9_4'!$N158+'Vstupní data 9_4'!$Q158)/'Vstupní data 9_4'!$K158,0))</f>
        <v/>
      </c>
      <c r="V158" s="112"/>
      <c r="W158" s="113"/>
      <c r="X158" s="113"/>
      <c r="Y158" s="113"/>
      <c r="Z158" s="113"/>
      <c r="AA158" s="113"/>
    </row>
    <row r="159" spans="1:27" s="114" customFormat="1" ht="27.75" customHeight="1">
      <c r="A159" s="115"/>
      <c r="B159" s="116"/>
      <c r="C159" s="120"/>
      <c r="D159" s="70" t="str">
        <f>IFERROR(VLOOKUP(C159,NM06!$A$2:$B$176,2,0),"")</f>
        <v/>
      </c>
      <c r="E159" s="119"/>
      <c r="F159" s="70" t="str">
        <f>IFERROR(VLOOKUP('Vstupní data 9_4'!$E159,'Číselník nástrojů'!$A$2:$D$569,4,0),"")</f>
        <v/>
      </c>
      <c r="G159" s="117"/>
      <c r="H159" s="118"/>
      <c r="I159" s="127"/>
      <c r="J159" s="104"/>
      <c r="K159" s="104"/>
      <c r="L159" s="105"/>
      <c r="M159" s="121"/>
      <c r="N159" s="122"/>
      <c r="O159" s="123"/>
      <c r="P159" s="124"/>
      <c r="Q159" s="125"/>
      <c r="R159" s="126"/>
      <c r="S159" s="92" t="str">
        <f>IFERROR(('Vstupní data 9_4'!$O159+'Vstupní data 9_4'!$R159)/'Vstupní data 9_4'!$I159,"")</f>
        <v/>
      </c>
      <c r="T159" s="93" t="str">
        <f>IF(J159+L159=0,"",ROUND((M159+'Vstupní data 9_4'!$P159)/(L159+J159)/12,0))</f>
        <v/>
      </c>
      <c r="U159" s="94" t="str">
        <f>IF(K159=0,"",ROUND(('Vstupní data 9_4'!$N159+'Vstupní data 9_4'!$Q159)/'Vstupní data 9_4'!$K159,0))</f>
        <v/>
      </c>
      <c r="V159" s="112"/>
      <c r="W159" s="113"/>
      <c r="X159" s="113"/>
      <c r="Y159" s="113"/>
      <c r="Z159" s="113"/>
      <c r="AA159" s="113"/>
    </row>
    <row r="160" spans="1:27" s="114" customFormat="1" ht="27.75" customHeight="1">
      <c r="A160" s="115"/>
      <c r="B160" s="116"/>
      <c r="C160" s="120"/>
      <c r="D160" s="70" t="str">
        <f>IFERROR(VLOOKUP(C160,NM06!$A$2:$B$176,2,0),"")</f>
        <v/>
      </c>
      <c r="E160" s="119"/>
      <c r="F160" s="70" t="str">
        <f>IFERROR(VLOOKUP('Vstupní data 9_4'!$E160,'Číselník nástrojů'!$A$2:$D$569,4,0),"")</f>
        <v/>
      </c>
      <c r="G160" s="117"/>
      <c r="H160" s="118"/>
      <c r="I160" s="127"/>
      <c r="J160" s="104"/>
      <c r="K160" s="104"/>
      <c r="L160" s="105"/>
      <c r="M160" s="121"/>
      <c r="N160" s="122"/>
      <c r="O160" s="123"/>
      <c r="P160" s="124"/>
      <c r="Q160" s="125"/>
      <c r="R160" s="126"/>
      <c r="S160" s="92" t="str">
        <f>IFERROR(('Vstupní data 9_4'!$O160+'Vstupní data 9_4'!$R160)/'Vstupní data 9_4'!$I160,"")</f>
        <v/>
      </c>
      <c r="T160" s="93" t="str">
        <f>IF(J160+L160=0,"",ROUND((M160+'Vstupní data 9_4'!$P160)/(L160+J160)/12,0))</f>
        <v/>
      </c>
      <c r="U160" s="94" t="str">
        <f>IF(K160=0,"",ROUND(('Vstupní data 9_4'!$N160+'Vstupní data 9_4'!$Q160)/'Vstupní data 9_4'!$K160,0))</f>
        <v/>
      </c>
      <c r="V160" s="112"/>
      <c r="W160" s="113"/>
      <c r="X160" s="113"/>
      <c r="Y160" s="113"/>
      <c r="Z160" s="113"/>
      <c r="AA160" s="113"/>
    </row>
    <row r="161" spans="1:27" s="114" customFormat="1" ht="27.75" customHeight="1">
      <c r="A161" s="115"/>
      <c r="B161" s="116"/>
      <c r="C161" s="120"/>
      <c r="D161" s="70" t="str">
        <f>IFERROR(VLOOKUP(C161,NM06!$A$2:$B$176,2,0),"")</f>
        <v/>
      </c>
      <c r="E161" s="119"/>
      <c r="F161" s="70" t="str">
        <f>IFERROR(VLOOKUP('Vstupní data 9_4'!$E161,'Číselník nástrojů'!$A$2:$D$569,4,0),"")</f>
        <v/>
      </c>
      <c r="G161" s="117"/>
      <c r="H161" s="118"/>
      <c r="I161" s="127"/>
      <c r="J161" s="104"/>
      <c r="K161" s="104"/>
      <c r="L161" s="105"/>
      <c r="M161" s="121"/>
      <c r="N161" s="122"/>
      <c r="O161" s="123"/>
      <c r="P161" s="124"/>
      <c r="Q161" s="125"/>
      <c r="R161" s="126"/>
      <c r="S161" s="92" t="str">
        <f>IFERROR(('Vstupní data 9_4'!$O161+'Vstupní data 9_4'!$R161)/'Vstupní data 9_4'!$I161,"")</f>
        <v/>
      </c>
      <c r="T161" s="93" t="str">
        <f>IF(J161+L161=0,"",ROUND((M161+'Vstupní data 9_4'!$P161)/(L161+J161)/12,0))</f>
        <v/>
      </c>
      <c r="U161" s="94" t="str">
        <f>IF(K161=0,"",ROUND(('Vstupní data 9_4'!$N161+'Vstupní data 9_4'!$Q161)/'Vstupní data 9_4'!$K161,0))</f>
        <v/>
      </c>
      <c r="V161" s="112"/>
      <c r="W161" s="113"/>
      <c r="X161" s="113"/>
      <c r="Y161" s="113"/>
      <c r="Z161" s="113"/>
      <c r="AA161" s="113"/>
    </row>
    <row r="162" spans="1:27" s="114" customFormat="1" ht="27.75" customHeight="1">
      <c r="A162" s="115"/>
      <c r="B162" s="116"/>
      <c r="C162" s="120"/>
      <c r="D162" s="70" t="str">
        <f>IFERROR(VLOOKUP(C162,NM06!$A$2:$B$176,2,0),"")</f>
        <v/>
      </c>
      <c r="E162" s="119"/>
      <c r="F162" s="70" t="str">
        <f>IFERROR(VLOOKUP('Vstupní data 9_4'!$E162,'Číselník nástrojů'!$A$2:$D$569,4,0),"")</f>
        <v/>
      </c>
      <c r="G162" s="117"/>
      <c r="H162" s="118"/>
      <c r="I162" s="127"/>
      <c r="J162" s="104"/>
      <c r="K162" s="104"/>
      <c r="L162" s="105"/>
      <c r="M162" s="121"/>
      <c r="N162" s="122"/>
      <c r="O162" s="123"/>
      <c r="P162" s="124"/>
      <c r="Q162" s="125"/>
      <c r="R162" s="126"/>
      <c r="S162" s="92" t="str">
        <f>IFERROR(('Vstupní data 9_4'!$O162+'Vstupní data 9_4'!$R162)/'Vstupní data 9_4'!$I162,"")</f>
        <v/>
      </c>
      <c r="T162" s="93" t="str">
        <f>IF(J162+L162=0,"",ROUND((M162+'Vstupní data 9_4'!$P162)/(L162+J162)/12,0))</f>
        <v/>
      </c>
      <c r="U162" s="94" t="str">
        <f>IF(K162=0,"",ROUND(('Vstupní data 9_4'!$N162+'Vstupní data 9_4'!$Q162)/'Vstupní data 9_4'!$K162,0))</f>
        <v/>
      </c>
      <c r="V162" s="112"/>
      <c r="W162" s="113"/>
      <c r="X162" s="113"/>
      <c r="Y162" s="113"/>
      <c r="Z162" s="113"/>
      <c r="AA162" s="113"/>
    </row>
    <row r="163" spans="1:27" s="114" customFormat="1" ht="27.75" customHeight="1">
      <c r="A163" s="115"/>
      <c r="B163" s="116"/>
      <c r="C163" s="120"/>
      <c r="D163" s="70" t="str">
        <f>IFERROR(VLOOKUP(C163,NM06!$A$2:$B$176,2,0),"")</f>
        <v/>
      </c>
      <c r="E163" s="119"/>
      <c r="F163" s="70" t="str">
        <f>IFERROR(VLOOKUP('Vstupní data 9_4'!$E163,'Číselník nástrojů'!$A$2:$D$569,4,0),"")</f>
        <v/>
      </c>
      <c r="G163" s="117"/>
      <c r="H163" s="118"/>
      <c r="I163" s="127"/>
      <c r="J163" s="104"/>
      <c r="K163" s="104"/>
      <c r="L163" s="105"/>
      <c r="M163" s="121"/>
      <c r="N163" s="122"/>
      <c r="O163" s="123"/>
      <c r="P163" s="124"/>
      <c r="Q163" s="125"/>
      <c r="R163" s="126"/>
      <c r="S163" s="92" t="str">
        <f>IFERROR(('Vstupní data 9_4'!$O163+'Vstupní data 9_4'!$R163)/'Vstupní data 9_4'!$I163,"")</f>
        <v/>
      </c>
      <c r="T163" s="93" t="str">
        <f>IF(J163+L163=0,"",ROUND((M163+'Vstupní data 9_4'!$P163)/(L163+J163)/12,0))</f>
        <v/>
      </c>
      <c r="U163" s="94" t="str">
        <f>IF(K163=0,"",ROUND(('Vstupní data 9_4'!$N163+'Vstupní data 9_4'!$Q163)/'Vstupní data 9_4'!$K163,0))</f>
        <v/>
      </c>
      <c r="V163" s="112"/>
      <c r="W163" s="113"/>
      <c r="X163" s="113"/>
      <c r="Y163" s="113"/>
      <c r="Z163" s="113"/>
      <c r="AA163" s="113"/>
    </row>
    <row r="164" spans="1:27" s="114" customFormat="1" ht="27.75" customHeight="1">
      <c r="A164" s="115"/>
      <c r="B164" s="116"/>
      <c r="C164" s="120"/>
      <c r="D164" s="70" t="str">
        <f>IFERROR(VLOOKUP(C164,NM06!$A$2:$B$176,2,0),"")</f>
        <v/>
      </c>
      <c r="E164" s="119"/>
      <c r="F164" s="70" t="str">
        <f>IFERROR(VLOOKUP('Vstupní data 9_4'!$E164,'Číselník nástrojů'!$A$2:$D$569,4,0),"")</f>
        <v/>
      </c>
      <c r="G164" s="117"/>
      <c r="H164" s="118"/>
      <c r="I164" s="127"/>
      <c r="J164" s="104"/>
      <c r="K164" s="104"/>
      <c r="L164" s="105"/>
      <c r="M164" s="121"/>
      <c r="N164" s="122"/>
      <c r="O164" s="123"/>
      <c r="P164" s="124"/>
      <c r="Q164" s="125"/>
      <c r="R164" s="126"/>
      <c r="S164" s="92" t="str">
        <f>IFERROR(('Vstupní data 9_4'!$O164+'Vstupní data 9_4'!$R164)/'Vstupní data 9_4'!$I164,"")</f>
        <v/>
      </c>
      <c r="T164" s="93" t="str">
        <f>IF(J164+L164=0,"",ROUND((M164+'Vstupní data 9_4'!$P164)/(L164+J164)/12,0))</f>
        <v/>
      </c>
      <c r="U164" s="94" t="str">
        <f>IF(K164=0,"",ROUND(('Vstupní data 9_4'!$N164+'Vstupní data 9_4'!$Q164)/'Vstupní data 9_4'!$K164,0))</f>
        <v/>
      </c>
      <c r="V164" s="112"/>
      <c r="W164" s="113"/>
      <c r="X164" s="113"/>
      <c r="Y164" s="113"/>
      <c r="Z164" s="113"/>
      <c r="AA164" s="113"/>
    </row>
    <row r="165" spans="1:27" s="114" customFormat="1" ht="27.75" customHeight="1">
      <c r="A165" s="115"/>
      <c r="B165" s="116"/>
      <c r="C165" s="120"/>
      <c r="D165" s="70" t="str">
        <f>IFERROR(VLOOKUP(C165,NM06!$A$2:$B$176,2,0),"")</f>
        <v/>
      </c>
      <c r="E165" s="119"/>
      <c r="F165" s="70" t="str">
        <f>IFERROR(VLOOKUP('Vstupní data 9_4'!$E165,'Číselník nástrojů'!$A$2:$D$569,4,0),"")</f>
        <v/>
      </c>
      <c r="G165" s="117"/>
      <c r="H165" s="118"/>
      <c r="I165" s="127"/>
      <c r="J165" s="104"/>
      <c r="K165" s="104"/>
      <c r="L165" s="105"/>
      <c r="M165" s="121"/>
      <c r="N165" s="122"/>
      <c r="O165" s="123"/>
      <c r="P165" s="124"/>
      <c r="Q165" s="125"/>
      <c r="R165" s="126"/>
      <c r="S165" s="92" t="str">
        <f>IFERROR(('Vstupní data 9_4'!$O165+'Vstupní data 9_4'!$R165)/'Vstupní data 9_4'!$I165,"")</f>
        <v/>
      </c>
      <c r="T165" s="93" t="str">
        <f>IF(J165+L165=0,"",ROUND((M165+'Vstupní data 9_4'!$P165)/(L165+J165)/12,0))</f>
        <v/>
      </c>
      <c r="U165" s="94" t="str">
        <f>IF(K165=0,"",ROUND(('Vstupní data 9_4'!$N165+'Vstupní data 9_4'!$Q165)/'Vstupní data 9_4'!$K165,0))</f>
        <v/>
      </c>
      <c r="V165" s="112"/>
      <c r="W165" s="113"/>
      <c r="X165" s="113"/>
      <c r="Y165" s="113"/>
      <c r="Z165" s="113"/>
      <c r="AA165" s="113"/>
    </row>
    <row r="166" spans="1:27" s="114" customFormat="1" ht="27.75" customHeight="1">
      <c r="A166" s="115"/>
      <c r="B166" s="116"/>
      <c r="C166" s="120"/>
      <c r="D166" s="70" t="str">
        <f>IFERROR(VLOOKUP(C166,NM06!$A$2:$B$176,2,0),"")</f>
        <v/>
      </c>
      <c r="E166" s="119"/>
      <c r="F166" s="70" t="str">
        <f>IFERROR(VLOOKUP('Vstupní data 9_4'!$E166,'Číselník nástrojů'!$A$2:$D$569,4,0),"")</f>
        <v/>
      </c>
      <c r="G166" s="117"/>
      <c r="H166" s="118"/>
      <c r="I166" s="127"/>
      <c r="J166" s="104"/>
      <c r="K166" s="104"/>
      <c r="L166" s="105"/>
      <c r="M166" s="121"/>
      <c r="N166" s="122"/>
      <c r="O166" s="123"/>
      <c r="P166" s="124"/>
      <c r="Q166" s="125"/>
      <c r="R166" s="126"/>
      <c r="S166" s="92" t="str">
        <f>IFERROR(('Vstupní data 9_4'!$O166+'Vstupní data 9_4'!$R166)/'Vstupní data 9_4'!$I166,"")</f>
        <v/>
      </c>
      <c r="T166" s="93" t="str">
        <f>IF(J166+L166=0,"",ROUND((M166+'Vstupní data 9_4'!$P166)/(L166+J166)/12,0))</f>
        <v/>
      </c>
      <c r="U166" s="94" t="str">
        <f>IF(K166=0,"",ROUND(('Vstupní data 9_4'!$N166+'Vstupní data 9_4'!$Q166)/'Vstupní data 9_4'!$K166,0))</f>
        <v/>
      </c>
      <c r="V166" s="112"/>
      <c r="W166" s="113"/>
      <c r="X166" s="113"/>
      <c r="Y166" s="113"/>
      <c r="Z166" s="113"/>
      <c r="AA166" s="113"/>
    </row>
    <row r="167" spans="1:27" s="114" customFormat="1" ht="27.75" customHeight="1">
      <c r="A167" s="115"/>
      <c r="B167" s="116"/>
      <c r="C167" s="120"/>
      <c r="D167" s="70" t="str">
        <f>IFERROR(VLOOKUP(C167,NM06!$A$2:$B$176,2,0),"")</f>
        <v/>
      </c>
      <c r="E167" s="119"/>
      <c r="F167" s="70" t="str">
        <f>IFERROR(VLOOKUP('Vstupní data 9_4'!$E167,'Číselník nástrojů'!$A$2:$D$569,4,0),"")</f>
        <v/>
      </c>
      <c r="G167" s="117"/>
      <c r="H167" s="118"/>
      <c r="I167" s="127"/>
      <c r="J167" s="104"/>
      <c r="K167" s="104"/>
      <c r="L167" s="105"/>
      <c r="M167" s="121"/>
      <c r="N167" s="122"/>
      <c r="O167" s="123"/>
      <c r="P167" s="124"/>
      <c r="Q167" s="125"/>
      <c r="R167" s="126"/>
      <c r="S167" s="92" t="str">
        <f>IFERROR(('Vstupní data 9_4'!$O167+'Vstupní data 9_4'!$R167)/'Vstupní data 9_4'!$I167,"")</f>
        <v/>
      </c>
      <c r="T167" s="93" t="str">
        <f>IF(J167+L167=0,"",ROUND((M167+'Vstupní data 9_4'!$P167)/(L167+J167)/12,0))</f>
        <v/>
      </c>
      <c r="U167" s="94" t="str">
        <f>IF(K167=0,"",ROUND(('Vstupní data 9_4'!$N167+'Vstupní data 9_4'!$Q167)/'Vstupní data 9_4'!$K167,0))</f>
        <v/>
      </c>
      <c r="V167" s="112"/>
      <c r="W167" s="113"/>
      <c r="X167" s="113"/>
      <c r="Y167" s="113"/>
      <c r="Z167" s="113"/>
      <c r="AA167" s="113"/>
    </row>
    <row r="168" spans="1:27" s="114" customFormat="1" ht="27.75" customHeight="1">
      <c r="A168" s="115"/>
      <c r="B168" s="116"/>
      <c r="C168" s="120"/>
      <c r="D168" s="70" t="str">
        <f>IFERROR(VLOOKUP(C168,NM06!$A$2:$B$176,2,0),"")</f>
        <v/>
      </c>
      <c r="E168" s="119"/>
      <c r="F168" s="70" t="str">
        <f>IFERROR(VLOOKUP('Vstupní data 9_4'!$E168,'Číselník nástrojů'!$A$2:$D$569,4,0),"")</f>
        <v/>
      </c>
      <c r="G168" s="117"/>
      <c r="H168" s="118"/>
      <c r="I168" s="127"/>
      <c r="J168" s="104"/>
      <c r="K168" s="104"/>
      <c r="L168" s="105"/>
      <c r="M168" s="121"/>
      <c r="N168" s="122"/>
      <c r="O168" s="123"/>
      <c r="P168" s="124"/>
      <c r="Q168" s="125"/>
      <c r="R168" s="126"/>
      <c r="S168" s="92" t="str">
        <f>IFERROR(('Vstupní data 9_4'!$O168+'Vstupní data 9_4'!$R168)/'Vstupní data 9_4'!$I168,"")</f>
        <v/>
      </c>
      <c r="T168" s="93" t="str">
        <f>IF(J168+L168=0,"",ROUND((M168+'Vstupní data 9_4'!$P168)/(L168+J168)/12,0))</f>
        <v/>
      </c>
      <c r="U168" s="94" t="str">
        <f>IF(K168=0,"",ROUND(('Vstupní data 9_4'!$N168+'Vstupní data 9_4'!$Q168)/'Vstupní data 9_4'!$K168,0))</f>
        <v/>
      </c>
      <c r="V168" s="112"/>
      <c r="W168" s="113"/>
      <c r="X168" s="113"/>
      <c r="Y168" s="113"/>
      <c r="Z168" s="113"/>
      <c r="AA168" s="113"/>
    </row>
    <row r="169" spans="1:27" s="114" customFormat="1" ht="27.75" customHeight="1">
      <c r="A169" s="115"/>
      <c r="B169" s="116"/>
      <c r="C169" s="120"/>
      <c r="D169" s="70" t="str">
        <f>IFERROR(VLOOKUP(C169,NM06!$A$2:$B$176,2,0),"")</f>
        <v/>
      </c>
      <c r="E169" s="119"/>
      <c r="F169" s="70" t="str">
        <f>IFERROR(VLOOKUP('Vstupní data 9_4'!$E169,'Číselník nástrojů'!$A$2:$D$569,4,0),"")</f>
        <v/>
      </c>
      <c r="G169" s="117"/>
      <c r="H169" s="118"/>
      <c r="I169" s="127"/>
      <c r="J169" s="104"/>
      <c r="K169" s="104"/>
      <c r="L169" s="105"/>
      <c r="M169" s="121"/>
      <c r="N169" s="122"/>
      <c r="O169" s="123"/>
      <c r="P169" s="124"/>
      <c r="Q169" s="125"/>
      <c r="R169" s="126"/>
      <c r="S169" s="92" t="str">
        <f>IFERROR(('Vstupní data 9_4'!$O169+'Vstupní data 9_4'!$R169)/'Vstupní data 9_4'!$I169,"")</f>
        <v/>
      </c>
      <c r="T169" s="93" t="str">
        <f>IF(J169+L169=0,"",ROUND((M169+'Vstupní data 9_4'!$P169)/(L169+J169)/12,0))</f>
        <v/>
      </c>
      <c r="U169" s="94" t="str">
        <f>IF(K169=0,"",ROUND(('Vstupní data 9_4'!$N169+'Vstupní data 9_4'!$Q169)/'Vstupní data 9_4'!$K169,0))</f>
        <v/>
      </c>
      <c r="V169" s="112"/>
      <c r="W169" s="113"/>
      <c r="X169" s="113"/>
      <c r="Y169" s="113"/>
      <c r="Z169" s="113"/>
      <c r="AA169" s="113"/>
    </row>
    <row r="170" spans="1:27" s="114" customFormat="1" ht="27.75" customHeight="1">
      <c r="A170" s="115"/>
      <c r="B170" s="116"/>
      <c r="C170" s="120"/>
      <c r="D170" s="70" t="str">
        <f>IFERROR(VLOOKUP(C170,NM06!$A$2:$B$176,2,0),"")</f>
        <v/>
      </c>
      <c r="E170" s="119"/>
      <c r="F170" s="70" t="str">
        <f>IFERROR(VLOOKUP('Vstupní data 9_4'!$E170,'Číselník nástrojů'!$A$2:$D$569,4,0),"")</f>
        <v/>
      </c>
      <c r="G170" s="117"/>
      <c r="H170" s="118"/>
      <c r="I170" s="127"/>
      <c r="J170" s="104"/>
      <c r="K170" s="104"/>
      <c r="L170" s="105"/>
      <c r="M170" s="121"/>
      <c r="N170" s="122"/>
      <c r="O170" s="123"/>
      <c r="P170" s="124"/>
      <c r="Q170" s="125"/>
      <c r="R170" s="126"/>
      <c r="S170" s="92" t="str">
        <f>IFERROR(('Vstupní data 9_4'!$O170+'Vstupní data 9_4'!$R170)/'Vstupní data 9_4'!$I170,"")</f>
        <v/>
      </c>
      <c r="T170" s="93" t="str">
        <f>IF(J170+L170=0,"",ROUND((M170+'Vstupní data 9_4'!$P170)/(L170+J170)/12,0))</f>
        <v/>
      </c>
      <c r="U170" s="94" t="str">
        <f>IF(K170=0,"",ROUND(('Vstupní data 9_4'!$N170+'Vstupní data 9_4'!$Q170)/'Vstupní data 9_4'!$K170,0))</f>
        <v/>
      </c>
      <c r="V170" s="112"/>
      <c r="W170" s="113"/>
      <c r="X170" s="113"/>
      <c r="Y170" s="113"/>
      <c r="Z170" s="113"/>
      <c r="AA170" s="113"/>
    </row>
    <row r="171" spans="1:27" s="114" customFormat="1" ht="27.75" customHeight="1">
      <c r="A171" s="115"/>
      <c r="B171" s="116"/>
      <c r="C171" s="120"/>
      <c r="D171" s="70" t="str">
        <f>IFERROR(VLOOKUP(C171,NM06!$A$2:$B$176,2,0),"")</f>
        <v/>
      </c>
      <c r="E171" s="119"/>
      <c r="F171" s="70" t="str">
        <f>IFERROR(VLOOKUP('Vstupní data 9_4'!$E171,'Číselník nástrojů'!$A$2:$D$569,4,0),"")</f>
        <v/>
      </c>
      <c r="G171" s="117"/>
      <c r="H171" s="118"/>
      <c r="I171" s="127"/>
      <c r="J171" s="104"/>
      <c r="K171" s="104"/>
      <c r="L171" s="105"/>
      <c r="M171" s="121"/>
      <c r="N171" s="122"/>
      <c r="O171" s="123"/>
      <c r="P171" s="124"/>
      <c r="Q171" s="125"/>
      <c r="R171" s="126"/>
      <c r="S171" s="92" t="str">
        <f>IFERROR(('Vstupní data 9_4'!$O171+'Vstupní data 9_4'!$R171)/'Vstupní data 9_4'!$I171,"")</f>
        <v/>
      </c>
      <c r="T171" s="93" t="str">
        <f>IF(J171+L171=0,"",ROUND((M171+'Vstupní data 9_4'!$P171)/(L171+J171)/12,0))</f>
        <v/>
      </c>
      <c r="U171" s="94" t="str">
        <f>IF(K171=0,"",ROUND(('Vstupní data 9_4'!$N171+'Vstupní data 9_4'!$Q171)/'Vstupní data 9_4'!$K171,0))</f>
        <v/>
      </c>
      <c r="V171" s="112"/>
      <c r="W171" s="113"/>
      <c r="X171" s="113"/>
      <c r="Y171" s="113"/>
      <c r="Z171" s="113"/>
      <c r="AA171" s="113"/>
    </row>
    <row r="172" spans="1:27" s="114" customFormat="1" ht="27.75" customHeight="1">
      <c r="A172" s="115"/>
      <c r="B172" s="116"/>
      <c r="C172" s="120"/>
      <c r="D172" s="70" t="str">
        <f>IFERROR(VLOOKUP(C172,NM06!$A$2:$B$176,2,0),"")</f>
        <v/>
      </c>
      <c r="E172" s="119"/>
      <c r="F172" s="70" t="str">
        <f>IFERROR(VLOOKUP('Vstupní data 9_4'!$E172,'Číselník nástrojů'!$A$2:$D$569,4,0),"")</f>
        <v/>
      </c>
      <c r="G172" s="117"/>
      <c r="H172" s="118"/>
      <c r="I172" s="127"/>
      <c r="J172" s="104"/>
      <c r="K172" s="104"/>
      <c r="L172" s="105"/>
      <c r="M172" s="121"/>
      <c r="N172" s="122"/>
      <c r="O172" s="123"/>
      <c r="P172" s="124"/>
      <c r="Q172" s="125"/>
      <c r="R172" s="126"/>
      <c r="S172" s="92" t="str">
        <f>IFERROR(('Vstupní data 9_4'!$O172+'Vstupní data 9_4'!$R172)/'Vstupní data 9_4'!$I172,"")</f>
        <v/>
      </c>
      <c r="T172" s="93" t="str">
        <f>IF(J172+L172=0,"",ROUND((M172+'Vstupní data 9_4'!$P172)/(L172+J172)/12,0))</f>
        <v/>
      </c>
      <c r="U172" s="94" t="str">
        <f>IF(K172=0,"",ROUND(('Vstupní data 9_4'!$N172+'Vstupní data 9_4'!$Q172)/'Vstupní data 9_4'!$K172,0))</f>
        <v/>
      </c>
      <c r="V172" s="112"/>
      <c r="W172" s="113"/>
      <c r="X172" s="113"/>
      <c r="Y172" s="113"/>
      <c r="Z172" s="113"/>
      <c r="AA172" s="113"/>
    </row>
    <row r="173" spans="1:27" s="114" customFormat="1" ht="27.75" customHeight="1">
      <c r="A173" s="115"/>
      <c r="B173" s="116"/>
      <c r="C173" s="120"/>
      <c r="D173" s="70" t="str">
        <f>IFERROR(VLOOKUP(C173,NM06!$A$2:$B$176,2,0),"")</f>
        <v/>
      </c>
      <c r="E173" s="119"/>
      <c r="F173" s="70" t="str">
        <f>IFERROR(VLOOKUP('Vstupní data 9_4'!$E173,'Číselník nástrojů'!$A$2:$D$569,4,0),"")</f>
        <v/>
      </c>
      <c r="G173" s="117"/>
      <c r="H173" s="118"/>
      <c r="I173" s="127"/>
      <c r="J173" s="104"/>
      <c r="K173" s="104"/>
      <c r="L173" s="105"/>
      <c r="M173" s="121"/>
      <c r="N173" s="122"/>
      <c r="O173" s="123"/>
      <c r="P173" s="124"/>
      <c r="Q173" s="125"/>
      <c r="R173" s="126"/>
      <c r="S173" s="92" t="str">
        <f>IFERROR(('Vstupní data 9_4'!$O173+'Vstupní data 9_4'!$R173)/'Vstupní data 9_4'!$I173,"")</f>
        <v/>
      </c>
      <c r="T173" s="93" t="str">
        <f>IF(J173+L173=0,"",ROUND((M173+'Vstupní data 9_4'!$P173)/(L173+J173)/12,0))</f>
        <v/>
      </c>
      <c r="U173" s="94" t="str">
        <f>IF(K173=0,"",ROUND(('Vstupní data 9_4'!$N173+'Vstupní data 9_4'!$Q173)/'Vstupní data 9_4'!$K173,0))</f>
        <v/>
      </c>
      <c r="V173" s="112"/>
      <c r="W173" s="113"/>
      <c r="X173" s="113"/>
      <c r="Y173" s="113"/>
      <c r="Z173" s="113"/>
      <c r="AA173" s="113"/>
    </row>
    <row r="174" spans="1:27" s="114" customFormat="1" ht="27.75" customHeight="1">
      <c r="A174" s="115"/>
      <c r="B174" s="116"/>
      <c r="C174" s="120"/>
      <c r="D174" s="70" t="str">
        <f>IFERROR(VLOOKUP(C174,NM06!$A$2:$B$176,2,0),"")</f>
        <v/>
      </c>
      <c r="E174" s="119"/>
      <c r="F174" s="70" t="str">
        <f>IFERROR(VLOOKUP('Vstupní data 9_4'!$E174,'Číselník nástrojů'!$A$2:$D$569,4,0),"")</f>
        <v/>
      </c>
      <c r="G174" s="117"/>
      <c r="H174" s="118"/>
      <c r="I174" s="127"/>
      <c r="J174" s="104"/>
      <c r="K174" s="104"/>
      <c r="L174" s="105"/>
      <c r="M174" s="121"/>
      <c r="N174" s="122"/>
      <c r="O174" s="123"/>
      <c r="P174" s="124"/>
      <c r="Q174" s="125"/>
      <c r="R174" s="126"/>
      <c r="S174" s="92" t="str">
        <f>IFERROR(('Vstupní data 9_4'!$O174+'Vstupní data 9_4'!$R174)/'Vstupní data 9_4'!$I174,"")</f>
        <v/>
      </c>
      <c r="T174" s="93" t="str">
        <f>IF(J174+L174=0,"",ROUND((M174+'Vstupní data 9_4'!$P174)/(L174+J174)/12,0))</f>
        <v/>
      </c>
      <c r="U174" s="94" t="str">
        <f>IF(K174=0,"",ROUND(('Vstupní data 9_4'!$N174+'Vstupní data 9_4'!$Q174)/'Vstupní data 9_4'!$K174,0))</f>
        <v/>
      </c>
      <c r="V174" s="112"/>
      <c r="W174" s="113"/>
      <c r="X174" s="113"/>
      <c r="Y174" s="113"/>
      <c r="Z174" s="113"/>
      <c r="AA174" s="113"/>
    </row>
    <row r="175" spans="1:27" s="114" customFormat="1" ht="27.75" customHeight="1">
      <c r="A175" s="115"/>
      <c r="B175" s="116"/>
      <c r="C175" s="120"/>
      <c r="D175" s="70" t="str">
        <f>IFERROR(VLOOKUP(C175,NM06!$A$2:$B$176,2,0),"")</f>
        <v/>
      </c>
      <c r="E175" s="119"/>
      <c r="F175" s="70" t="str">
        <f>IFERROR(VLOOKUP('Vstupní data 9_4'!$E175,'Číselník nástrojů'!$A$2:$D$569,4,0),"")</f>
        <v/>
      </c>
      <c r="G175" s="117"/>
      <c r="H175" s="118"/>
      <c r="I175" s="127"/>
      <c r="J175" s="104"/>
      <c r="K175" s="104"/>
      <c r="L175" s="105"/>
      <c r="M175" s="121"/>
      <c r="N175" s="122"/>
      <c r="O175" s="123"/>
      <c r="P175" s="124"/>
      <c r="Q175" s="125"/>
      <c r="R175" s="126"/>
      <c r="S175" s="92" t="str">
        <f>IFERROR(('Vstupní data 9_4'!$O175+'Vstupní data 9_4'!$R175)/'Vstupní data 9_4'!$I175,"")</f>
        <v/>
      </c>
      <c r="T175" s="93" t="str">
        <f>IF(J175+L175=0,"",ROUND((M175+'Vstupní data 9_4'!$P175)/(L175+J175)/12,0))</f>
        <v/>
      </c>
      <c r="U175" s="94" t="str">
        <f>IF(K175=0,"",ROUND(('Vstupní data 9_4'!$N175+'Vstupní data 9_4'!$Q175)/'Vstupní data 9_4'!$K175,0))</f>
        <v/>
      </c>
      <c r="V175" s="112"/>
      <c r="W175" s="113"/>
      <c r="X175" s="113"/>
      <c r="Y175" s="113"/>
      <c r="Z175" s="113"/>
      <c r="AA175" s="113"/>
    </row>
    <row r="176" spans="1:27" s="114" customFormat="1" ht="27.75" customHeight="1">
      <c r="A176" s="115"/>
      <c r="B176" s="116"/>
      <c r="C176" s="120"/>
      <c r="D176" s="70" t="str">
        <f>IFERROR(VLOOKUP(C176,NM06!$A$2:$B$176,2,0),"")</f>
        <v/>
      </c>
      <c r="E176" s="119"/>
      <c r="F176" s="70" t="str">
        <f>IFERROR(VLOOKUP('Vstupní data 9_4'!$E176,'Číselník nástrojů'!$A$2:$D$569,4,0),"")</f>
        <v/>
      </c>
      <c r="G176" s="117"/>
      <c r="H176" s="118"/>
      <c r="I176" s="127"/>
      <c r="J176" s="104"/>
      <c r="K176" s="104"/>
      <c r="L176" s="105"/>
      <c r="M176" s="121"/>
      <c r="N176" s="122"/>
      <c r="O176" s="123"/>
      <c r="P176" s="124"/>
      <c r="Q176" s="125"/>
      <c r="R176" s="126"/>
      <c r="S176" s="92" t="str">
        <f>IFERROR(('Vstupní data 9_4'!$O176+'Vstupní data 9_4'!$R176)/'Vstupní data 9_4'!$I176,"")</f>
        <v/>
      </c>
      <c r="T176" s="93" t="str">
        <f>IF(J176+L176=0,"",ROUND((M176+'Vstupní data 9_4'!$P176)/(L176+J176)/12,0))</f>
        <v/>
      </c>
      <c r="U176" s="94" t="str">
        <f>IF(K176=0,"",ROUND(('Vstupní data 9_4'!$N176+'Vstupní data 9_4'!$Q176)/'Vstupní data 9_4'!$K176,0))</f>
        <v/>
      </c>
      <c r="V176" s="112"/>
      <c r="W176" s="113"/>
      <c r="X176" s="113"/>
      <c r="Y176" s="113"/>
      <c r="Z176" s="113"/>
      <c r="AA176" s="113"/>
    </row>
    <row r="177" spans="1:27" s="114" customFormat="1" ht="27.75" customHeight="1">
      <c r="A177" s="115"/>
      <c r="B177" s="116"/>
      <c r="C177" s="120"/>
      <c r="D177" s="70" t="str">
        <f>IFERROR(VLOOKUP(C177,NM06!$A$2:$B$176,2,0),"")</f>
        <v/>
      </c>
      <c r="E177" s="119"/>
      <c r="F177" s="70" t="str">
        <f>IFERROR(VLOOKUP('Vstupní data 9_4'!$E177,'Číselník nástrojů'!$A$2:$D$569,4,0),"")</f>
        <v/>
      </c>
      <c r="G177" s="117"/>
      <c r="H177" s="118"/>
      <c r="I177" s="127"/>
      <c r="J177" s="104"/>
      <c r="K177" s="104"/>
      <c r="L177" s="105"/>
      <c r="M177" s="121"/>
      <c r="N177" s="122"/>
      <c r="O177" s="123"/>
      <c r="P177" s="124"/>
      <c r="Q177" s="125"/>
      <c r="R177" s="126"/>
      <c r="S177" s="92" t="str">
        <f>IFERROR(('Vstupní data 9_4'!$O177+'Vstupní data 9_4'!$R177)/'Vstupní data 9_4'!$I177,"")</f>
        <v/>
      </c>
      <c r="T177" s="93" t="str">
        <f>IF(J177+L177=0,"",ROUND((M177+'Vstupní data 9_4'!$P177)/(L177+J177)/12,0))</f>
        <v/>
      </c>
      <c r="U177" s="94" t="str">
        <f>IF(K177=0,"",ROUND(('Vstupní data 9_4'!$N177+'Vstupní data 9_4'!$Q177)/'Vstupní data 9_4'!$K177,0))</f>
        <v/>
      </c>
      <c r="V177" s="112"/>
      <c r="W177" s="113"/>
      <c r="X177" s="113"/>
      <c r="Y177" s="113"/>
      <c r="Z177" s="113"/>
      <c r="AA177" s="113"/>
    </row>
    <row r="178" spans="1:27" s="114" customFormat="1" ht="27.75" customHeight="1">
      <c r="A178" s="115"/>
      <c r="B178" s="116"/>
      <c r="C178" s="120"/>
      <c r="D178" s="70" t="str">
        <f>IFERROR(VLOOKUP(C178,NM06!$A$2:$B$176,2,0),"")</f>
        <v/>
      </c>
      <c r="E178" s="119"/>
      <c r="F178" s="70" t="str">
        <f>IFERROR(VLOOKUP('Vstupní data 9_4'!$E178,'Číselník nástrojů'!$A$2:$D$569,4,0),"")</f>
        <v/>
      </c>
      <c r="G178" s="117"/>
      <c r="H178" s="118"/>
      <c r="I178" s="127"/>
      <c r="J178" s="104"/>
      <c r="K178" s="104"/>
      <c r="L178" s="105"/>
      <c r="M178" s="121"/>
      <c r="N178" s="122"/>
      <c r="O178" s="123"/>
      <c r="P178" s="124"/>
      <c r="Q178" s="125"/>
      <c r="R178" s="126"/>
      <c r="S178" s="92" t="str">
        <f>IFERROR(('Vstupní data 9_4'!$O178+'Vstupní data 9_4'!$R178)/'Vstupní data 9_4'!$I178,"")</f>
        <v/>
      </c>
      <c r="T178" s="93" t="str">
        <f>IF(J178+L178=0,"",ROUND((M178+'Vstupní data 9_4'!$P178)/(L178+J178)/12,0))</f>
        <v/>
      </c>
      <c r="U178" s="94" t="str">
        <f>IF(K178=0,"",ROUND(('Vstupní data 9_4'!$N178+'Vstupní data 9_4'!$Q178)/'Vstupní data 9_4'!$K178,0))</f>
        <v/>
      </c>
      <c r="V178" s="112"/>
      <c r="W178" s="113"/>
      <c r="X178" s="113"/>
      <c r="Y178" s="113"/>
      <c r="Z178" s="113"/>
      <c r="AA178" s="113"/>
    </row>
    <row r="179" spans="1:27" s="114" customFormat="1" ht="27.75" customHeight="1">
      <c r="A179" s="115"/>
      <c r="B179" s="116"/>
      <c r="C179" s="120"/>
      <c r="D179" s="70" t="str">
        <f>IFERROR(VLOOKUP(C179,NM06!$A$2:$B$176,2,0),"")</f>
        <v/>
      </c>
      <c r="E179" s="119"/>
      <c r="F179" s="70" t="str">
        <f>IFERROR(VLOOKUP('Vstupní data 9_4'!$E179,'Číselník nástrojů'!$A$2:$D$569,4,0),"")</f>
        <v/>
      </c>
      <c r="G179" s="117"/>
      <c r="H179" s="118"/>
      <c r="I179" s="127"/>
      <c r="J179" s="104"/>
      <c r="K179" s="104"/>
      <c r="L179" s="105"/>
      <c r="M179" s="121"/>
      <c r="N179" s="122"/>
      <c r="O179" s="123"/>
      <c r="P179" s="124"/>
      <c r="Q179" s="125"/>
      <c r="R179" s="126"/>
      <c r="S179" s="92" t="str">
        <f>IFERROR(('Vstupní data 9_4'!$O179+'Vstupní data 9_4'!$R179)/'Vstupní data 9_4'!$I179,"")</f>
        <v/>
      </c>
      <c r="T179" s="93" t="str">
        <f>IF(J179+L179=0,"",ROUND((M179+'Vstupní data 9_4'!$P179)/(L179+J179)/12,0))</f>
        <v/>
      </c>
      <c r="U179" s="94" t="str">
        <f>IF(K179=0,"",ROUND(('Vstupní data 9_4'!$N179+'Vstupní data 9_4'!$Q179)/'Vstupní data 9_4'!$K179,0))</f>
        <v/>
      </c>
      <c r="V179" s="112"/>
      <c r="W179" s="113"/>
      <c r="X179" s="113"/>
      <c r="Y179" s="113"/>
      <c r="Z179" s="113"/>
      <c r="AA179" s="113"/>
    </row>
    <row r="180" spans="1:27" s="114" customFormat="1" ht="27.75" customHeight="1">
      <c r="A180" s="115"/>
      <c r="B180" s="116"/>
      <c r="C180" s="120"/>
      <c r="D180" s="70" t="str">
        <f>IFERROR(VLOOKUP(C180,NM06!$A$2:$B$176,2,0),"")</f>
        <v/>
      </c>
      <c r="E180" s="119"/>
      <c r="F180" s="70" t="str">
        <f>IFERROR(VLOOKUP('Vstupní data 9_4'!$E180,'Číselník nástrojů'!$A$2:$D$569,4,0),"")</f>
        <v/>
      </c>
      <c r="G180" s="117"/>
      <c r="H180" s="118"/>
      <c r="I180" s="127"/>
      <c r="J180" s="104"/>
      <c r="K180" s="104"/>
      <c r="L180" s="105"/>
      <c r="M180" s="121"/>
      <c r="N180" s="122"/>
      <c r="O180" s="123"/>
      <c r="P180" s="124"/>
      <c r="Q180" s="125"/>
      <c r="R180" s="126"/>
      <c r="S180" s="92" t="str">
        <f>IFERROR(('Vstupní data 9_4'!$O180+'Vstupní data 9_4'!$R180)/'Vstupní data 9_4'!$I180,"")</f>
        <v/>
      </c>
      <c r="T180" s="93" t="str">
        <f>IF(J180+L180=0,"",ROUND((M180+'Vstupní data 9_4'!$P180)/(L180+J180)/12,0))</f>
        <v/>
      </c>
      <c r="U180" s="94" t="str">
        <f>IF(K180=0,"",ROUND(('Vstupní data 9_4'!$N180+'Vstupní data 9_4'!$Q180)/'Vstupní data 9_4'!$K180,0))</f>
        <v/>
      </c>
      <c r="V180" s="112"/>
      <c r="W180" s="113"/>
      <c r="X180" s="113"/>
      <c r="Y180" s="113"/>
      <c r="Z180" s="113"/>
      <c r="AA180" s="113"/>
    </row>
    <row r="181" spans="1:27" s="114" customFormat="1" ht="27.75" customHeight="1">
      <c r="A181" s="115"/>
      <c r="B181" s="116"/>
      <c r="C181" s="120"/>
      <c r="D181" s="70" t="str">
        <f>IFERROR(VLOOKUP(C181,NM06!$A$2:$B$176,2,0),"")</f>
        <v/>
      </c>
      <c r="E181" s="119"/>
      <c r="F181" s="70" t="str">
        <f>IFERROR(VLOOKUP('Vstupní data 9_4'!$E181,'Číselník nástrojů'!$A$2:$D$569,4,0),"")</f>
        <v/>
      </c>
      <c r="G181" s="117"/>
      <c r="H181" s="118"/>
      <c r="I181" s="127"/>
      <c r="J181" s="104"/>
      <c r="K181" s="104"/>
      <c r="L181" s="105"/>
      <c r="M181" s="121"/>
      <c r="N181" s="122"/>
      <c r="O181" s="123"/>
      <c r="P181" s="124"/>
      <c r="Q181" s="125"/>
      <c r="R181" s="126"/>
      <c r="S181" s="92" t="str">
        <f>IFERROR(('Vstupní data 9_4'!$O181+'Vstupní data 9_4'!$R181)/'Vstupní data 9_4'!$I181,"")</f>
        <v/>
      </c>
      <c r="T181" s="93" t="str">
        <f>IF(J181+L181=0,"",ROUND((M181+'Vstupní data 9_4'!$P181)/(L181+J181)/12,0))</f>
        <v/>
      </c>
      <c r="U181" s="94" t="str">
        <f>IF(K181=0,"",ROUND(('Vstupní data 9_4'!$N181+'Vstupní data 9_4'!$Q181)/'Vstupní data 9_4'!$K181,0))</f>
        <v/>
      </c>
      <c r="V181" s="112"/>
      <c r="W181" s="113"/>
      <c r="X181" s="113"/>
      <c r="Y181" s="113"/>
      <c r="Z181" s="113"/>
      <c r="AA181" s="113"/>
    </row>
    <row r="182" spans="1:27" s="114" customFormat="1" ht="27.75" customHeight="1">
      <c r="A182" s="115"/>
      <c r="B182" s="116"/>
      <c r="C182" s="120"/>
      <c r="D182" s="70" t="str">
        <f>IFERROR(VLOOKUP(C182,NM06!$A$2:$B$176,2,0),"")</f>
        <v/>
      </c>
      <c r="E182" s="119"/>
      <c r="F182" s="70" t="str">
        <f>IFERROR(VLOOKUP('Vstupní data 9_4'!$E182,'Číselník nástrojů'!$A$2:$D$569,4,0),"")</f>
        <v/>
      </c>
      <c r="G182" s="117"/>
      <c r="H182" s="118"/>
      <c r="I182" s="127"/>
      <c r="J182" s="104"/>
      <c r="K182" s="104"/>
      <c r="L182" s="105"/>
      <c r="M182" s="121"/>
      <c r="N182" s="122"/>
      <c r="O182" s="123"/>
      <c r="P182" s="124"/>
      <c r="Q182" s="125"/>
      <c r="R182" s="126"/>
      <c r="S182" s="92" t="str">
        <f>IFERROR(('Vstupní data 9_4'!$O182+'Vstupní data 9_4'!$R182)/'Vstupní data 9_4'!$I182,"")</f>
        <v/>
      </c>
      <c r="T182" s="93" t="str">
        <f>IF(J182+L182=0,"",ROUND((M182+'Vstupní data 9_4'!$P182)/(L182+J182)/12,0))</f>
        <v/>
      </c>
      <c r="U182" s="94" t="str">
        <f>IF(K182=0,"",ROUND(('Vstupní data 9_4'!$N182+'Vstupní data 9_4'!$Q182)/'Vstupní data 9_4'!$K182,0))</f>
        <v/>
      </c>
      <c r="V182" s="112"/>
      <c r="W182" s="113"/>
      <c r="X182" s="113"/>
      <c r="Y182" s="113"/>
      <c r="Z182" s="113"/>
      <c r="AA182" s="113"/>
    </row>
    <row r="183" spans="1:27" s="114" customFormat="1" ht="27.75" customHeight="1">
      <c r="A183" s="115"/>
      <c r="B183" s="116"/>
      <c r="C183" s="120"/>
      <c r="D183" s="70" t="str">
        <f>IFERROR(VLOOKUP(C183,NM06!$A$2:$B$176,2,0),"")</f>
        <v/>
      </c>
      <c r="E183" s="119"/>
      <c r="F183" s="70" t="str">
        <f>IFERROR(VLOOKUP('Vstupní data 9_4'!$E183,'Číselník nástrojů'!$A$2:$D$569,4,0),"")</f>
        <v/>
      </c>
      <c r="G183" s="117"/>
      <c r="H183" s="118"/>
      <c r="I183" s="127"/>
      <c r="J183" s="104"/>
      <c r="K183" s="104"/>
      <c r="L183" s="105"/>
      <c r="M183" s="121"/>
      <c r="N183" s="122"/>
      <c r="O183" s="123"/>
      <c r="P183" s="124"/>
      <c r="Q183" s="125"/>
      <c r="R183" s="126"/>
      <c r="S183" s="92" t="str">
        <f>IFERROR(('Vstupní data 9_4'!$O183+'Vstupní data 9_4'!$R183)/'Vstupní data 9_4'!$I183,"")</f>
        <v/>
      </c>
      <c r="T183" s="93" t="str">
        <f>IF(J183+L183=0,"",ROUND((M183+'Vstupní data 9_4'!$P183)/(L183+J183)/12,0))</f>
        <v/>
      </c>
      <c r="U183" s="94" t="str">
        <f>IF(K183=0,"",ROUND(('Vstupní data 9_4'!$N183+'Vstupní data 9_4'!$Q183)/'Vstupní data 9_4'!$K183,0))</f>
        <v/>
      </c>
      <c r="V183" s="112"/>
      <c r="W183" s="113"/>
      <c r="X183" s="113"/>
      <c r="Y183" s="113"/>
      <c r="Z183" s="113"/>
      <c r="AA183" s="113"/>
    </row>
    <row r="184" spans="1:27" s="114" customFormat="1" ht="27.75" customHeight="1">
      <c r="A184" s="115"/>
      <c r="B184" s="116"/>
      <c r="C184" s="120"/>
      <c r="D184" s="70" t="str">
        <f>IFERROR(VLOOKUP(C184,NM06!$A$2:$B$176,2,0),"")</f>
        <v/>
      </c>
      <c r="E184" s="119"/>
      <c r="F184" s="70" t="str">
        <f>IFERROR(VLOOKUP('Vstupní data 9_4'!$E184,'Číselník nástrojů'!$A$2:$D$569,4,0),"")</f>
        <v/>
      </c>
      <c r="G184" s="117"/>
      <c r="H184" s="118"/>
      <c r="I184" s="127"/>
      <c r="J184" s="104"/>
      <c r="K184" s="104"/>
      <c r="L184" s="105"/>
      <c r="M184" s="121"/>
      <c r="N184" s="122"/>
      <c r="O184" s="123"/>
      <c r="P184" s="124"/>
      <c r="Q184" s="125"/>
      <c r="R184" s="126"/>
      <c r="S184" s="92" t="str">
        <f>IFERROR(('Vstupní data 9_4'!$O184+'Vstupní data 9_4'!$R184)/'Vstupní data 9_4'!$I184,"")</f>
        <v/>
      </c>
      <c r="T184" s="93" t="str">
        <f>IF(J184+L184=0,"",ROUND((M184+'Vstupní data 9_4'!$P184)/(L184+J184)/12,0))</f>
        <v/>
      </c>
      <c r="U184" s="94" t="str">
        <f>IF(K184=0,"",ROUND(('Vstupní data 9_4'!$N184+'Vstupní data 9_4'!$Q184)/'Vstupní data 9_4'!$K184,0))</f>
        <v/>
      </c>
      <c r="V184" s="112"/>
      <c r="W184" s="113"/>
      <c r="X184" s="113"/>
      <c r="Y184" s="113"/>
      <c r="Z184" s="113"/>
      <c r="AA184" s="113"/>
    </row>
    <row r="185" spans="1:27" s="114" customFormat="1" ht="27.75" customHeight="1">
      <c r="A185" s="115"/>
      <c r="B185" s="116"/>
      <c r="C185" s="120"/>
      <c r="D185" s="70" t="str">
        <f>IFERROR(VLOOKUP(C185,NM06!$A$2:$B$176,2,0),"")</f>
        <v/>
      </c>
      <c r="E185" s="119"/>
      <c r="F185" s="70" t="str">
        <f>IFERROR(VLOOKUP('Vstupní data 9_4'!$E185,'Číselník nástrojů'!$A$2:$D$569,4,0),"")</f>
        <v/>
      </c>
      <c r="G185" s="117"/>
      <c r="H185" s="118"/>
      <c r="I185" s="127"/>
      <c r="J185" s="104"/>
      <c r="K185" s="104"/>
      <c r="L185" s="105"/>
      <c r="M185" s="121"/>
      <c r="N185" s="122"/>
      <c r="O185" s="123"/>
      <c r="P185" s="124"/>
      <c r="Q185" s="125"/>
      <c r="R185" s="126"/>
      <c r="S185" s="92" t="str">
        <f>IFERROR(('Vstupní data 9_4'!$O185+'Vstupní data 9_4'!$R185)/'Vstupní data 9_4'!$I185,"")</f>
        <v/>
      </c>
      <c r="T185" s="93" t="str">
        <f>IF(J185+L185=0,"",ROUND((M185+'Vstupní data 9_4'!$P185)/(L185+J185)/12,0))</f>
        <v/>
      </c>
      <c r="U185" s="94" t="str">
        <f>IF(K185=0,"",ROUND(('Vstupní data 9_4'!$N185+'Vstupní data 9_4'!$Q185)/'Vstupní data 9_4'!$K185,0))</f>
        <v/>
      </c>
      <c r="V185" s="112"/>
      <c r="W185" s="113"/>
      <c r="X185" s="113"/>
      <c r="Y185" s="113"/>
      <c r="Z185" s="113"/>
      <c r="AA185" s="113"/>
    </row>
    <row r="186" spans="1:27" s="114" customFormat="1" ht="27.75" customHeight="1">
      <c r="A186" s="115"/>
      <c r="B186" s="116"/>
      <c r="C186" s="120"/>
      <c r="D186" s="70" t="str">
        <f>IFERROR(VLOOKUP(C186,NM06!$A$2:$B$176,2,0),"")</f>
        <v/>
      </c>
      <c r="E186" s="119"/>
      <c r="F186" s="70" t="str">
        <f>IFERROR(VLOOKUP('Vstupní data 9_4'!$E186,'Číselník nástrojů'!$A$2:$D$569,4,0),"")</f>
        <v/>
      </c>
      <c r="G186" s="117"/>
      <c r="H186" s="118"/>
      <c r="I186" s="127"/>
      <c r="J186" s="104"/>
      <c r="K186" s="104"/>
      <c r="L186" s="105"/>
      <c r="M186" s="121"/>
      <c r="N186" s="122"/>
      <c r="O186" s="123"/>
      <c r="P186" s="124"/>
      <c r="Q186" s="125"/>
      <c r="R186" s="126"/>
      <c r="S186" s="92" t="str">
        <f>IFERROR(('Vstupní data 9_4'!$O186+'Vstupní data 9_4'!$R186)/'Vstupní data 9_4'!$I186,"")</f>
        <v/>
      </c>
      <c r="T186" s="93" t="str">
        <f>IF(J186+L186=0,"",ROUND((M186+'Vstupní data 9_4'!$P186)/(L186+J186)/12,0))</f>
        <v/>
      </c>
      <c r="U186" s="94" t="str">
        <f>IF(K186=0,"",ROUND(('Vstupní data 9_4'!$N186+'Vstupní data 9_4'!$Q186)/'Vstupní data 9_4'!$K186,0))</f>
        <v/>
      </c>
      <c r="V186" s="112"/>
      <c r="W186" s="113"/>
      <c r="X186" s="113"/>
      <c r="Y186" s="113"/>
      <c r="Z186" s="113"/>
      <c r="AA186" s="113"/>
    </row>
    <row r="187" spans="1:27" s="114" customFormat="1" ht="27.75" customHeight="1">
      <c r="A187" s="115"/>
      <c r="B187" s="116"/>
      <c r="C187" s="120"/>
      <c r="D187" s="70" t="str">
        <f>IFERROR(VLOOKUP(C187,NM06!$A$2:$B$176,2,0),"")</f>
        <v/>
      </c>
      <c r="E187" s="119"/>
      <c r="F187" s="70" t="str">
        <f>IFERROR(VLOOKUP('Vstupní data 9_4'!$E187,'Číselník nástrojů'!$A$2:$D$569,4,0),"")</f>
        <v/>
      </c>
      <c r="G187" s="117"/>
      <c r="H187" s="118"/>
      <c r="I187" s="127"/>
      <c r="J187" s="104"/>
      <c r="K187" s="104"/>
      <c r="L187" s="105"/>
      <c r="M187" s="121"/>
      <c r="N187" s="122"/>
      <c r="O187" s="123"/>
      <c r="P187" s="124"/>
      <c r="Q187" s="125"/>
      <c r="R187" s="126"/>
      <c r="S187" s="92" t="str">
        <f>IFERROR(('Vstupní data 9_4'!$O187+'Vstupní data 9_4'!$R187)/'Vstupní data 9_4'!$I187,"")</f>
        <v/>
      </c>
      <c r="T187" s="93" t="str">
        <f>IF(J187+L187=0,"",ROUND((M187+'Vstupní data 9_4'!$P187)/(L187+J187)/12,0))</f>
        <v/>
      </c>
      <c r="U187" s="94" t="str">
        <f>IF(K187=0,"",ROUND(('Vstupní data 9_4'!$N187+'Vstupní data 9_4'!$Q187)/'Vstupní data 9_4'!$K187,0))</f>
        <v/>
      </c>
      <c r="V187" s="112"/>
      <c r="W187" s="113"/>
      <c r="X187" s="113"/>
      <c r="Y187" s="113"/>
      <c r="Z187" s="113"/>
      <c r="AA187" s="113"/>
    </row>
    <row r="188" spans="1:27" s="114" customFormat="1" ht="27.75" customHeight="1">
      <c r="A188" s="115"/>
      <c r="B188" s="116"/>
      <c r="C188" s="120"/>
      <c r="D188" s="70" t="str">
        <f>IFERROR(VLOOKUP(C188,NM06!$A$2:$B$176,2,0),"")</f>
        <v/>
      </c>
      <c r="E188" s="119"/>
      <c r="F188" s="70" t="str">
        <f>IFERROR(VLOOKUP('Vstupní data 9_4'!$E188,'Číselník nástrojů'!$A$2:$D$569,4,0),"")</f>
        <v/>
      </c>
      <c r="G188" s="117"/>
      <c r="H188" s="118"/>
      <c r="I188" s="127"/>
      <c r="J188" s="104"/>
      <c r="K188" s="104"/>
      <c r="L188" s="105"/>
      <c r="M188" s="121"/>
      <c r="N188" s="122"/>
      <c r="O188" s="123"/>
      <c r="P188" s="124"/>
      <c r="Q188" s="125"/>
      <c r="R188" s="126"/>
      <c r="S188" s="92" t="str">
        <f>IFERROR(('Vstupní data 9_4'!$O188+'Vstupní data 9_4'!$R188)/'Vstupní data 9_4'!$I188,"")</f>
        <v/>
      </c>
      <c r="T188" s="93" t="str">
        <f>IF(J188+L188=0,"",ROUND((M188+'Vstupní data 9_4'!$P188)/(L188+J188)/12,0))</f>
        <v/>
      </c>
      <c r="U188" s="94" t="str">
        <f>IF(K188=0,"",ROUND(('Vstupní data 9_4'!$N188+'Vstupní data 9_4'!$Q188)/'Vstupní data 9_4'!$K188,0))</f>
        <v/>
      </c>
      <c r="V188" s="112"/>
      <c r="W188" s="113"/>
      <c r="X188" s="113"/>
      <c r="Y188" s="113"/>
      <c r="Z188" s="113"/>
      <c r="AA188" s="113"/>
    </row>
    <row r="189" spans="1:27" s="114" customFormat="1" ht="27.75" customHeight="1">
      <c r="A189" s="115"/>
      <c r="B189" s="116"/>
      <c r="C189" s="120"/>
      <c r="D189" s="70" t="str">
        <f>IFERROR(VLOOKUP(C189,NM06!$A$2:$B$176,2,0),"")</f>
        <v/>
      </c>
      <c r="E189" s="119"/>
      <c r="F189" s="70" t="str">
        <f>IFERROR(VLOOKUP('Vstupní data 9_4'!$E189,'Číselník nástrojů'!$A$2:$D$569,4,0),"")</f>
        <v/>
      </c>
      <c r="G189" s="117"/>
      <c r="H189" s="118"/>
      <c r="I189" s="127"/>
      <c r="J189" s="104"/>
      <c r="K189" s="104"/>
      <c r="L189" s="105"/>
      <c r="M189" s="121"/>
      <c r="N189" s="122"/>
      <c r="O189" s="123"/>
      <c r="P189" s="124"/>
      <c r="Q189" s="125"/>
      <c r="R189" s="126"/>
      <c r="S189" s="92" t="str">
        <f>IFERROR(('Vstupní data 9_4'!$O189+'Vstupní data 9_4'!$R189)/'Vstupní data 9_4'!$I189,"")</f>
        <v/>
      </c>
      <c r="T189" s="93" t="str">
        <f>IF(J189+L189=0,"",ROUND((M189+'Vstupní data 9_4'!$P189)/(L189+J189)/12,0))</f>
        <v/>
      </c>
      <c r="U189" s="94" t="str">
        <f>IF(K189=0,"",ROUND(('Vstupní data 9_4'!$N189+'Vstupní data 9_4'!$Q189)/'Vstupní data 9_4'!$K189,0))</f>
        <v/>
      </c>
      <c r="V189" s="112"/>
      <c r="W189" s="113"/>
      <c r="X189" s="113"/>
      <c r="Y189" s="113"/>
      <c r="Z189" s="113"/>
      <c r="AA189" s="113"/>
    </row>
    <row r="190" spans="1:27" s="114" customFormat="1" ht="27.75" customHeight="1">
      <c r="A190" s="115"/>
      <c r="B190" s="116"/>
      <c r="C190" s="120"/>
      <c r="D190" s="70" t="str">
        <f>IFERROR(VLOOKUP(C190,NM06!$A$2:$B$176,2,0),"")</f>
        <v/>
      </c>
      <c r="E190" s="119"/>
      <c r="F190" s="70" t="str">
        <f>IFERROR(VLOOKUP('Vstupní data 9_4'!$E190,'Číselník nástrojů'!$A$2:$D$569,4,0),"")</f>
        <v/>
      </c>
      <c r="G190" s="117"/>
      <c r="H190" s="118"/>
      <c r="I190" s="127"/>
      <c r="J190" s="104"/>
      <c r="K190" s="104"/>
      <c r="L190" s="105"/>
      <c r="M190" s="121"/>
      <c r="N190" s="122"/>
      <c r="O190" s="123"/>
      <c r="P190" s="124"/>
      <c r="Q190" s="125"/>
      <c r="R190" s="126"/>
      <c r="S190" s="92" t="str">
        <f>IFERROR(('Vstupní data 9_4'!$O190+'Vstupní data 9_4'!$R190)/'Vstupní data 9_4'!$I190,"")</f>
        <v/>
      </c>
      <c r="T190" s="93" t="str">
        <f>IF(J190+L190=0,"",ROUND((M190+'Vstupní data 9_4'!$P190)/(L190+J190)/12,0))</f>
        <v/>
      </c>
      <c r="U190" s="94" t="str">
        <f>IF(K190=0,"",ROUND(('Vstupní data 9_4'!$N190+'Vstupní data 9_4'!$Q190)/'Vstupní data 9_4'!$K190,0))</f>
        <v/>
      </c>
      <c r="V190" s="112"/>
      <c r="W190" s="113"/>
      <c r="X190" s="113"/>
      <c r="Y190" s="113"/>
      <c r="Z190" s="113"/>
      <c r="AA190" s="113"/>
    </row>
    <row r="191" spans="1:27" s="114" customFormat="1" ht="27.75" customHeight="1">
      <c r="A191" s="115"/>
      <c r="B191" s="116"/>
      <c r="C191" s="120"/>
      <c r="D191" s="70" t="str">
        <f>IFERROR(VLOOKUP(C191,NM06!$A$2:$B$176,2,0),"")</f>
        <v/>
      </c>
      <c r="E191" s="119"/>
      <c r="F191" s="70" t="str">
        <f>IFERROR(VLOOKUP('Vstupní data 9_4'!$E191,'Číselník nástrojů'!$A$2:$D$569,4,0),"")</f>
        <v/>
      </c>
      <c r="G191" s="117"/>
      <c r="H191" s="118"/>
      <c r="I191" s="127"/>
      <c r="J191" s="104"/>
      <c r="K191" s="104"/>
      <c r="L191" s="105"/>
      <c r="M191" s="121"/>
      <c r="N191" s="122"/>
      <c r="O191" s="123"/>
      <c r="P191" s="124"/>
      <c r="Q191" s="125"/>
      <c r="R191" s="126"/>
      <c r="S191" s="92" t="str">
        <f>IFERROR(('Vstupní data 9_4'!$O191+'Vstupní data 9_4'!$R191)/'Vstupní data 9_4'!$I191,"")</f>
        <v/>
      </c>
      <c r="T191" s="93" t="str">
        <f>IF(J191+L191=0,"",ROUND((M191+'Vstupní data 9_4'!$P191)/(L191+J191)/12,0))</f>
        <v/>
      </c>
      <c r="U191" s="94" t="str">
        <f>IF(K191=0,"",ROUND(('Vstupní data 9_4'!$N191+'Vstupní data 9_4'!$Q191)/'Vstupní data 9_4'!$K191,0))</f>
        <v/>
      </c>
      <c r="V191" s="112"/>
      <c r="W191" s="113"/>
      <c r="X191" s="113"/>
      <c r="Y191" s="113"/>
      <c r="Z191" s="113"/>
      <c r="AA191" s="113"/>
    </row>
    <row r="192" spans="1:27" s="114" customFormat="1" ht="27.75" customHeight="1">
      <c r="A192" s="115"/>
      <c r="B192" s="116"/>
      <c r="C192" s="120"/>
      <c r="D192" s="70" t="str">
        <f>IFERROR(VLOOKUP(C192,NM06!$A$2:$B$176,2,0),"")</f>
        <v/>
      </c>
      <c r="E192" s="119"/>
      <c r="F192" s="70" t="str">
        <f>IFERROR(VLOOKUP('Vstupní data 9_4'!$E192,'Číselník nástrojů'!$A$2:$D$569,4,0),"")</f>
        <v/>
      </c>
      <c r="G192" s="117"/>
      <c r="H192" s="118"/>
      <c r="I192" s="127"/>
      <c r="J192" s="104"/>
      <c r="K192" s="104"/>
      <c r="L192" s="105"/>
      <c r="M192" s="121"/>
      <c r="N192" s="122"/>
      <c r="O192" s="123"/>
      <c r="P192" s="124"/>
      <c r="Q192" s="125"/>
      <c r="R192" s="126"/>
      <c r="S192" s="92" t="str">
        <f>IFERROR(('Vstupní data 9_4'!$O192+'Vstupní data 9_4'!$R192)/'Vstupní data 9_4'!$I192,"")</f>
        <v/>
      </c>
      <c r="T192" s="93" t="str">
        <f>IF(J192+L192=0,"",ROUND((M192+'Vstupní data 9_4'!$P192)/(L192+J192)/12,0))</f>
        <v/>
      </c>
      <c r="U192" s="94" t="str">
        <f>IF(K192=0,"",ROUND(('Vstupní data 9_4'!$N192+'Vstupní data 9_4'!$Q192)/'Vstupní data 9_4'!$K192,0))</f>
        <v/>
      </c>
      <c r="V192" s="112"/>
      <c r="W192" s="113"/>
      <c r="X192" s="113"/>
      <c r="Y192" s="113"/>
      <c r="Z192" s="113"/>
      <c r="AA192" s="113"/>
    </row>
    <row r="193" spans="1:27" s="114" customFormat="1" ht="27.75" customHeight="1">
      <c r="A193" s="115"/>
      <c r="B193" s="116"/>
      <c r="C193" s="120"/>
      <c r="D193" s="70" t="str">
        <f>IFERROR(VLOOKUP(C193,NM06!$A$2:$B$176,2,0),"")</f>
        <v/>
      </c>
      <c r="E193" s="119"/>
      <c r="F193" s="70" t="str">
        <f>IFERROR(VLOOKUP('Vstupní data 9_4'!$E193,'Číselník nástrojů'!$A$2:$D$569,4,0),"")</f>
        <v/>
      </c>
      <c r="G193" s="117"/>
      <c r="H193" s="118"/>
      <c r="I193" s="127"/>
      <c r="J193" s="104"/>
      <c r="K193" s="104"/>
      <c r="L193" s="105"/>
      <c r="M193" s="121"/>
      <c r="N193" s="122"/>
      <c r="O193" s="123"/>
      <c r="P193" s="124"/>
      <c r="Q193" s="125"/>
      <c r="R193" s="126"/>
      <c r="S193" s="92" t="str">
        <f>IFERROR(('Vstupní data 9_4'!$O193+'Vstupní data 9_4'!$R193)/'Vstupní data 9_4'!$I193,"")</f>
        <v/>
      </c>
      <c r="T193" s="93" t="str">
        <f>IF(J193+L193=0,"",ROUND((M193+'Vstupní data 9_4'!$P193)/(L193+J193)/12,0))</f>
        <v/>
      </c>
      <c r="U193" s="94" t="str">
        <f>IF(K193=0,"",ROUND(('Vstupní data 9_4'!$N193+'Vstupní data 9_4'!$Q193)/'Vstupní data 9_4'!$K193,0))</f>
        <v/>
      </c>
      <c r="V193" s="112"/>
      <c r="W193" s="113"/>
      <c r="X193" s="113"/>
      <c r="Y193" s="113"/>
      <c r="Z193" s="113"/>
      <c r="AA193" s="113"/>
    </row>
    <row r="194" spans="1:27" s="114" customFormat="1" ht="27.75" customHeight="1">
      <c r="A194" s="115"/>
      <c r="B194" s="116"/>
      <c r="C194" s="120"/>
      <c r="D194" s="70" t="str">
        <f>IFERROR(VLOOKUP(C194,NM06!$A$2:$B$176,2,0),"")</f>
        <v/>
      </c>
      <c r="E194" s="119"/>
      <c r="F194" s="70" t="str">
        <f>IFERROR(VLOOKUP('Vstupní data 9_4'!$E194,'Číselník nástrojů'!$A$2:$D$569,4,0),"")</f>
        <v/>
      </c>
      <c r="G194" s="117"/>
      <c r="H194" s="118"/>
      <c r="I194" s="127"/>
      <c r="J194" s="104"/>
      <c r="K194" s="104"/>
      <c r="L194" s="105"/>
      <c r="M194" s="121"/>
      <c r="N194" s="122"/>
      <c r="O194" s="123"/>
      <c r="P194" s="124"/>
      <c r="Q194" s="125"/>
      <c r="R194" s="126"/>
      <c r="S194" s="92" t="str">
        <f>IFERROR(('Vstupní data 9_4'!$O194+'Vstupní data 9_4'!$R194)/'Vstupní data 9_4'!$I194,"")</f>
        <v/>
      </c>
      <c r="T194" s="93" t="str">
        <f>IF(J194+L194=0,"",ROUND((M194+'Vstupní data 9_4'!$P194)/(L194+J194)/12,0))</f>
        <v/>
      </c>
      <c r="U194" s="94" t="str">
        <f>IF(K194=0,"",ROUND(('Vstupní data 9_4'!$N194+'Vstupní data 9_4'!$Q194)/'Vstupní data 9_4'!$K194,0))</f>
        <v/>
      </c>
      <c r="V194" s="112"/>
      <c r="W194" s="113"/>
      <c r="X194" s="113"/>
      <c r="Y194" s="113"/>
      <c r="Z194" s="113"/>
      <c r="AA194" s="113"/>
    </row>
    <row r="195" spans="1:27" s="114" customFormat="1" ht="27.75" customHeight="1">
      <c r="A195" s="115"/>
      <c r="B195" s="116"/>
      <c r="C195" s="120"/>
      <c r="D195" s="70" t="str">
        <f>IFERROR(VLOOKUP(C195,NM06!$A$2:$B$176,2,0),"")</f>
        <v/>
      </c>
      <c r="E195" s="119"/>
      <c r="F195" s="70" t="str">
        <f>IFERROR(VLOOKUP('Vstupní data 9_4'!$E195,'Číselník nástrojů'!$A$2:$D$569,4,0),"")</f>
        <v/>
      </c>
      <c r="G195" s="117"/>
      <c r="H195" s="118"/>
      <c r="I195" s="127"/>
      <c r="J195" s="104"/>
      <c r="K195" s="104"/>
      <c r="L195" s="105"/>
      <c r="M195" s="121"/>
      <c r="N195" s="122"/>
      <c r="O195" s="123"/>
      <c r="P195" s="124"/>
      <c r="Q195" s="125"/>
      <c r="R195" s="126"/>
      <c r="S195" s="92" t="str">
        <f>IFERROR(('Vstupní data 9_4'!$O195+'Vstupní data 9_4'!$R195)/'Vstupní data 9_4'!$I195,"")</f>
        <v/>
      </c>
      <c r="T195" s="93" t="str">
        <f>IF(J195+L195=0,"",ROUND((M195+'Vstupní data 9_4'!$P195)/(L195+J195)/12,0))</f>
        <v/>
      </c>
      <c r="U195" s="94" t="str">
        <f>IF(K195=0,"",ROUND(('Vstupní data 9_4'!$N195+'Vstupní data 9_4'!$Q195)/'Vstupní data 9_4'!$K195,0))</f>
        <v/>
      </c>
      <c r="V195" s="112"/>
      <c r="W195" s="113"/>
      <c r="X195" s="113"/>
      <c r="Y195" s="113"/>
      <c r="Z195" s="113"/>
      <c r="AA195" s="113"/>
    </row>
    <row r="196" spans="1:27" s="114" customFormat="1" ht="27.75" customHeight="1">
      <c r="A196" s="115"/>
      <c r="B196" s="116"/>
      <c r="C196" s="120"/>
      <c r="D196" s="70" t="str">
        <f>IFERROR(VLOOKUP(C196,NM06!$A$2:$B$176,2,0),"")</f>
        <v/>
      </c>
      <c r="E196" s="119"/>
      <c r="F196" s="70" t="str">
        <f>IFERROR(VLOOKUP('Vstupní data 9_4'!$E196,'Číselník nástrojů'!$A$2:$D$569,4,0),"")</f>
        <v/>
      </c>
      <c r="G196" s="117"/>
      <c r="H196" s="118"/>
      <c r="I196" s="127"/>
      <c r="J196" s="104"/>
      <c r="K196" s="104"/>
      <c r="L196" s="105"/>
      <c r="M196" s="121"/>
      <c r="N196" s="122"/>
      <c r="O196" s="123"/>
      <c r="P196" s="124"/>
      <c r="Q196" s="125"/>
      <c r="R196" s="126"/>
      <c r="S196" s="92" t="str">
        <f>IFERROR(('Vstupní data 9_4'!$O196+'Vstupní data 9_4'!$R196)/'Vstupní data 9_4'!$I196,"")</f>
        <v/>
      </c>
      <c r="T196" s="93" t="str">
        <f>IF(J196+L196=0,"",ROUND((M196+'Vstupní data 9_4'!$P196)/(L196+J196)/12,0))</f>
        <v/>
      </c>
      <c r="U196" s="94" t="str">
        <f>IF(K196=0,"",ROUND(('Vstupní data 9_4'!$N196+'Vstupní data 9_4'!$Q196)/'Vstupní data 9_4'!$K196,0))</f>
        <v/>
      </c>
      <c r="V196" s="112"/>
      <c r="W196" s="113"/>
      <c r="X196" s="113"/>
      <c r="Y196" s="113"/>
      <c r="Z196" s="113"/>
      <c r="AA196" s="113"/>
    </row>
    <row r="197" spans="1:27" s="114" customFormat="1" ht="27.75" customHeight="1">
      <c r="A197" s="115"/>
      <c r="B197" s="116"/>
      <c r="C197" s="120"/>
      <c r="D197" s="70" t="str">
        <f>IFERROR(VLOOKUP(C197,NM06!$A$2:$B$176,2,0),"")</f>
        <v/>
      </c>
      <c r="E197" s="119"/>
      <c r="F197" s="70" t="str">
        <f>IFERROR(VLOOKUP('Vstupní data 9_4'!$E197,'Číselník nástrojů'!$A$2:$D$569,4,0),"")</f>
        <v/>
      </c>
      <c r="G197" s="117"/>
      <c r="H197" s="118"/>
      <c r="I197" s="127"/>
      <c r="J197" s="104"/>
      <c r="K197" s="104"/>
      <c r="L197" s="105"/>
      <c r="M197" s="121"/>
      <c r="N197" s="122"/>
      <c r="O197" s="123"/>
      <c r="P197" s="124"/>
      <c r="Q197" s="125"/>
      <c r="R197" s="126"/>
      <c r="S197" s="92" t="str">
        <f>IFERROR(('Vstupní data 9_4'!$O197+'Vstupní data 9_4'!$R197)/'Vstupní data 9_4'!$I197,"")</f>
        <v/>
      </c>
      <c r="T197" s="93" t="str">
        <f>IF(J197+L197=0,"",ROUND((M197+'Vstupní data 9_4'!$P197)/(L197+J197)/12,0))</f>
        <v/>
      </c>
      <c r="U197" s="94" t="str">
        <f>IF(K197=0,"",ROUND(('Vstupní data 9_4'!$N197+'Vstupní data 9_4'!$Q197)/'Vstupní data 9_4'!$K197,0))</f>
        <v/>
      </c>
      <c r="V197" s="112"/>
      <c r="W197" s="113"/>
      <c r="X197" s="113"/>
      <c r="Y197" s="113"/>
      <c r="Z197" s="113"/>
      <c r="AA197" s="113"/>
    </row>
    <row r="198" spans="1:27" s="114" customFormat="1" ht="27.75" customHeight="1">
      <c r="A198" s="115"/>
      <c r="B198" s="116"/>
      <c r="C198" s="120"/>
      <c r="D198" s="70" t="str">
        <f>IFERROR(VLOOKUP(C198,NM06!$A$2:$B$176,2,0),"")</f>
        <v/>
      </c>
      <c r="E198" s="119"/>
      <c r="F198" s="70" t="str">
        <f>IFERROR(VLOOKUP('Vstupní data 9_4'!$E198,'Číselník nástrojů'!$A$2:$D$569,4,0),"")</f>
        <v/>
      </c>
      <c r="G198" s="117"/>
      <c r="H198" s="118"/>
      <c r="I198" s="127"/>
      <c r="J198" s="104"/>
      <c r="K198" s="104"/>
      <c r="L198" s="105"/>
      <c r="M198" s="121"/>
      <c r="N198" s="122"/>
      <c r="O198" s="123"/>
      <c r="P198" s="124"/>
      <c r="Q198" s="125"/>
      <c r="R198" s="126"/>
      <c r="S198" s="92" t="str">
        <f>IFERROR(('Vstupní data 9_4'!$O198+'Vstupní data 9_4'!$R198)/'Vstupní data 9_4'!$I198,"")</f>
        <v/>
      </c>
      <c r="T198" s="93" t="str">
        <f>IF(J198+L198=0,"",ROUND((M198+'Vstupní data 9_4'!$P198)/(L198+J198)/12,0))</f>
        <v/>
      </c>
      <c r="U198" s="94" t="str">
        <f>IF(K198=0,"",ROUND(('Vstupní data 9_4'!$N198+'Vstupní data 9_4'!$Q198)/'Vstupní data 9_4'!$K198,0))</f>
        <v/>
      </c>
      <c r="V198" s="112"/>
      <c r="W198" s="113"/>
      <c r="X198" s="113"/>
      <c r="Y198" s="113"/>
      <c r="Z198" s="113"/>
      <c r="AA198" s="113"/>
    </row>
    <row r="199" spans="1:27" s="114" customFormat="1" ht="27.75" customHeight="1">
      <c r="A199" s="115"/>
      <c r="B199" s="116"/>
      <c r="C199" s="120"/>
      <c r="D199" s="70" t="str">
        <f>IFERROR(VLOOKUP(C199,NM06!$A$2:$B$176,2,0),"")</f>
        <v/>
      </c>
      <c r="E199" s="119"/>
      <c r="F199" s="70" t="str">
        <f>IFERROR(VLOOKUP('Vstupní data 9_4'!$E199,'Číselník nástrojů'!$A$2:$D$569,4,0),"")</f>
        <v/>
      </c>
      <c r="G199" s="117"/>
      <c r="H199" s="118"/>
      <c r="I199" s="127"/>
      <c r="J199" s="104"/>
      <c r="K199" s="104"/>
      <c r="L199" s="105"/>
      <c r="M199" s="121"/>
      <c r="N199" s="122"/>
      <c r="O199" s="123"/>
      <c r="P199" s="124"/>
      <c r="Q199" s="125"/>
      <c r="R199" s="126"/>
      <c r="S199" s="92" t="str">
        <f>IFERROR(('Vstupní data 9_4'!$O199+'Vstupní data 9_4'!$R199)/'Vstupní data 9_4'!$I199,"")</f>
        <v/>
      </c>
      <c r="T199" s="93" t="str">
        <f>IF(J199+L199=0,"",ROUND((M199+'Vstupní data 9_4'!$P199)/(L199+J199)/12,0))</f>
        <v/>
      </c>
      <c r="U199" s="94" t="str">
        <f>IF(K199=0,"",ROUND(('Vstupní data 9_4'!$N199+'Vstupní data 9_4'!$Q199)/'Vstupní data 9_4'!$K199,0))</f>
        <v/>
      </c>
      <c r="V199" s="112"/>
      <c r="W199" s="113"/>
      <c r="X199" s="113"/>
      <c r="Y199" s="113"/>
      <c r="Z199" s="113"/>
      <c r="AA199" s="113"/>
    </row>
    <row r="200" spans="1:27" s="114" customFormat="1" ht="27.75" customHeight="1">
      <c r="A200" s="115"/>
      <c r="B200" s="116"/>
      <c r="C200" s="120"/>
      <c r="D200" s="70" t="str">
        <f>IFERROR(VLOOKUP(C200,NM06!$A$2:$B$176,2,0),"")</f>
        <v/>
      </c>
      <c r="E200" s="119"/>
      <c r="F200" s="70" t="str">
        <f>IFERROR(VLOOKUP('Vstupní data 9_4'!$E200,'Číselník nástrojů'!$A$2:$D$569,4,0),"")</f>
        <v/>
      </c>
      <c r="G200" s="117"/>
      <c r="H200" s="118"/>
      <c r="I200" s="127"/>
      <c r="J200" s="104"/>
      <c r="K200" s="104"/>
      <c r="L200" s="105"/>
      <c r="M200" s="121"/>
      <c r="N200" s="122"/>
      <c r="O200" s="123"/>
      <c r="P200" s="124"/>
      <c r="Q200" s="125"/>
      <c r="R200" s="126"/>
      <c r="S200" s="92" t="str">
        <f>IFERROR(('Vstupní data 9_4'!$O200+'Vstupní data 9_4'!$R200)/'Vstupní data 9_4'!$I200,"")</f>
        <v/>
      </c>
      <c r="T200" s="93" t="str">
        <f>IF(J200+L200=0,"",ROUND((M200+'Vstupní data 9_4'!$P200)/(L200+J200)/12,0))</f>
        <v/>
      </c>
      <c r="U200" s="94" t="str">
        <f>IF(K200=0,"",ROUND(('Vstupní data 9_4'!$N200+'Vstupní data 9_4'!$Q200)/'Vstupní data 9_4'!$K200,0))</f>
        <v/>
      </c>
      <c r="V200" s="112"/>
      <c r="W200" s="113"/>
      <c r="X200" s="113"/>
      <c r="Y200" s="113"/>
      <c r="Z200" s="113"/>
      <c r="AA200" s="113"/>
    </row>
    <row r="201" spans="1:27" s="114" customFormat="1" ht="27.75" customHeight="1">
      <c r="A201" s="115"/>
      <c r="B201" s="116"/>
      <c r="C201" s="120"/>
      <c r="D201" s="70" t="str">
        <f>IFERROR(VLOOKUP(C201,NM06!$A$2:$B$176,2,0),"")</f>
        <v/>
      </c>
      <c r="E201" s="119"/>
      <c r="F201" s="70" t="str">
        <f>IFERROR(VLOOKUP('Vstupní data 9_4'!$E201,'Číselník nástrojů'!$A$2:$D$569,4,0),"")</f>
        <v/>
      </c>
      <c r="G201" s="117"/>
      <c r="H201" s="118"/>
      <c r="I201" s="127"/>
      <c r="J201" s="104"/>
      <c r="K201" s="104"/>
      <c r="L201" s="105"/>
      <c r="M201" s="121"/>
      <c r="N201" s="122"/>
      <c r="O201" s="123"/>
      <c r="P201" s="124"/>
      <c r="Q201" s="125"/>
      <c r="R201" s="126"/>
      <c r="S201" s="92" t="str">
        <f>IFERROR(('Vstupní data 9_4'!$O201+'Vstupní data 9_4'!$R201)/'Vstupní data 9_4'!$I201,"")</f>
        <v/>
      </c>
      <c r="T201" s="93" t="str">
        <f>IF(J201+L201=0,"",ROUND((M201+'Vstupní data 9_4'!$P201)/(L201+J201)/12,0))</f>
        <v/>
      </c>
      <c r="U201" s="94" t="str">
        <f>IF(K201=0,"",ROUND(('Vstupní data 9_4'!$N201+'Vstupní data 9_4'!$Q201)/'Vstupní data 9_4'!$K201,0))</f>
        <v/>
      </c>
      <c r="V201" s="112"/>
      <c r="W201" s="113"/>
      <c r="X201" s="113"/>
      <c r="Y201" s="113"/>
      <c r="Z201" s="113"/>
      <c r="AA201" s="113"/>
    </row>
    <row r="202" spans="1:27" s="114" customFormat="1" ht="27.75" customHeight="1">
      <c r="A202" s="115"/>
      <c r="B202" s="116"/>
      <c r="C202" s="120"/>
      <c r="D202" s="70" t="str">
        <f>IFERROR(VLOOKUP(C202,NM06!$A$2:$B$176,2,0),"")</f>
        <v/>
      </c>
      <c r="E202" s="119"/>
      <c r="F202" s="70" t="str">
        <f>IFERROR(VLOOKUP('Vstupní data 9_4'!$E202,'Číselník nástrojů'!$A$2:$D$569,4,0),"")</f>
        <v/>
      </c>
      <c r="G202" s="117"/>
      <c r="H202" s="118"/>
      <c r="I202" s="127"/>
      <c r="J202" s="104"/>
      <c r="K202" s="104"/>
      <c r="L202" s="105"/>
      <c r="M202" s="121"/>
      <c r="N202" s="122"/>
      <c r="O202" s="123"/>
      <c r="P202" s="124"/>
      <c r="Q202" s="125"/>
      <c r="R202" s="126"/>
      <c r="S202" s="92" t="str">
        <f>IFERROR(('Vstupní data 9_4'!$O202+'Vstupní data 9_4'!$R202)/'Vstupní data 9_4'!$I202,"")</f>
        <v/>
      </c>
      <c r="T202" s="93" t="str">
        <f>IF(J202+L202=0,"",ROUND((M202+'Vstupní data 9_4'!$P202)/(L202+J202)/12,0))</f>
        <v/>
      </c>
      <c r="U202" s="94" t="str">
        <f>IF(K202=0,"",ROUND(('Vstupní data 9_4'!$N202+'Vstupní data 9_4'!$Q202)/'Vstupní data 9_4'!$K202,0))</f>
        <v/>
      </c>
      <c r="V202" s="112"/>
      <c r="W202" s="113"/>
      <c r="X202" s="113"/>
      <c r="Y202" s="113"/>
      <c r="Z202" s="113"/>
      <c r="AA202" s="113"/>
    </row>
    <row r="203" spans="1:27" s="114" customFormat="1" ht="27.75" customHeight="1">
      <c r="A203" s="115"/>
      <c r="B203" s="116"/>
      <c r="C203" s="120"/>
      <c r="D203" s="70" t="str">
        <f>IFERROR(VLOOKUP(C203,NM06!$A$2:$B$176,2,0),"")</f>
        <v/>
      </c>
      <c r="E203" s="119"/>
      <c r="F203" s="70" t="str">
        <f>IFERROR(VLOOKUP('Vstupní data 9_4'!$E203,'Číselník nástrojů'!$A$2:$D$569,4,0),"")</f>
        <v/>
      </c>
      <c r="G203" s="117"/>
      <c r="H203" s="118"/>
      <c r="I203" s="127"/>
      <c r="J203" s="104"/>
      <c r="K203" s="104"/>
      <c r="L203" s="105"/>
      <c r="M203" s="121"/>
      <c r="N203" s="122"/>
      <c r="O203" s="123"/>
      <c r="P203" s="124"/>
      <c r="Q203" s="125"/>
      <c r="R203" s="126"/>
      <c r="S203" s="92" t="str">
        <f>IFERROR(('Vstupní data 9_4'!$O203+'Vstupní data 9_4'!$R203)/'Vstupní data 9_4'!$I203,"")</f>
        <v/>
      </c>
      <c r="T203" s="93" t="str">
        <f>IF(J203+L203=0,"",ROUND((M203+'Vstupní data 9_4'!$P203)/(L203+J203)/12,0))</f>
        <v/>
      </c>
      <c r="U203" s="94" t="str">
        <f>IF(K203=0,"",ROUND(('Vstupní data 9_4'!$N203+'Vstupní data 9_4'!$Q203)/'Vstupní data 9_4'!$K203,0))</f>
        <v/>
      </c>
      <c r="V203" s="112"/>
      <c r="W203" s="113"/>
      <c r="X203" s="113"/>
      <c r="Y203" s="113"/>
      <c r="Z203" s="113"/>
      <c r="AA203" s="113"/>
    </row>
    <row r="204" spans="1:27" s="114" customFormat="1" ht="27.75" customHeight="1">
      <c r="A204" s="115"/>
      <c r="B204" s="116"/>
      <c r="C204" s="120"/>
      <c r="D204" s="70" t="str">
        <f>IFERROR(VLOOKUP(C204,NM06!$A$2:$B$176,2,0),"")</f>
        <v/>
      </c>
      <c r="E204" s="119"/>
      <c r="F204" s="70" t="str">
        <f>IFERROR(VLOOKUP('Vstupní data 9_4'!$E204,'Číselník nástrojů'!$A$2:$D$569,4,0),"")</f>
        <v/>
      </c>
      <c r="G204" s="117"/>
      <c r="H204" s="118"/>
      <c r="I204" s="127"/>
      <c r="J204" s="104"/>
      <c r="K204" s="104"/>
      <c r="L204" s="105"/>
      <c r="M204" s="121"/>
      <c r="N204" s="122"/>
      <c r="O204" s="123"/>
      <c r="P204" s="124"/>
      <c r="Q204" s="125"/>
      <c r="R204" s="126"/>
      <c r="S204" s="92" t="str">
        <f>IFERROR(('Vstupní data 9_4'!$O204+'Vstupní data 9_4'!$R204)/'Vstupní data 9_4'!$I204,"")</f>
        <v/>
      </c>
      <c r="T204" s="93" t="str">
        <f>IF(J204+L204=0,"",ROUND((M204+'Vstupní data 9_4'!$P204)/(L204+J204)/12,0))</f>
        <v/>
      </c>
      <c r="U204" s="94" t="str">
        <f>IF(K204=0,"",ROUND(('Vstupní data 9_4'!$N204+'Vstupní data 9_4'!$Q204)/'Vstupní data 9_4'!$K204,0))</f>
        <v/>
      </c>
      <c r="V204" s="112"/>
      <c r="W204" s="113"/>
      <c r="X204" s="113"/>
      <c r="Y204" s="113"/>
      <c r="Z204" s="113"/>
      <c r="AA204" s="113"/>
    </row>
    <row r="205" spans="1:27" s="114" customFormat="1" ht="27.75" customHeight="1">
      <c r="A205" s="115"/>
      <c r="B205" s="116"/>
      <c r="C205" s="120"/>
      <c r="D205" s="70" t="str">
        <f>IFERROR(VLOOKUP(C205,NM06!$A$2:$B$176,2,0),"")</f>
        <v/>
      </c>
      <c r="E205" s="119"/>
      <c r="F205" s="70" t="str">
        <f>IFERROR(VLOOKUP('Vstupní data 9_4'!$E205,'Číselník nástrojů'!$A$2:$D$569,4,0),"")</f>
        <v/>
      </c>
      <c r="G205" s="117"/>
      <c r="H205" s="118"/>
      <c r="I205" s="127"/>
      <c r="J205" s="104"/>
      <c r="K205" s="104"/>
      <c r="L205" s="105"/>
      <c r="M205" s="121"/>
      <c r="N205" s="122"/>
      <c r="O205" s="123"/>
      <c r="P205" s="124"/>
      <c r="Q205" s="125"/>
      <c r="R205" s="126"/>
      <c r="S205" s="92" t="str">
        <f>IFERROR(('Vstupní data 9_4'!$O205+'Vstupní data 9_4'!$R205)/'Vstupní data 9_4'!$I205,"")</f>
        <v/>
      </c>
      <c r="T205" s="93" t="str">
        <f>IF(J205+L205=0,"",ROUND((M205+'Vstupní data 9_4'!$P205)/(L205+J205)/12,0))</f>
        <v/>
      </c>
      <c r="U205" s="94" t="str">
        <f>IF(K205=0,"",ROUND(('Vstupní data 9_4'!$N205+'Vstupní data 9_4'!$Q205)/'Vstupní data 9_4'!$K205,0))</f>
        <v/>
      </c>
      <c r="V205" s="112"/>
      <c r="W205" s="113"/>
      <c r="X205" s="113"/>
      <c r="Y205" s="113"/>
      <c r="Z205" s="113"/>
      <c r="AA205" s="113"/>
    </row>
    <row r="206" spans="1:27" s="114" customFormat="1" ht="27.75" customHeight="1">
      <c r="A206" s="115"/>
      <c r="B206" s="116"/>
      <c r="C206" s="120"/>
      <c r="D206" s="70" t="str">
        <f>IFERROR(VLOOKUP(C206,NM06!$A$2:$B$176,2,0),"")</f>
        <v/>
      </c>
      <c r="E206" s="119"/>
      <c r="F206" s="70" t="str">
        <f>IFERROR(VLOOKUP('Vstupní data 9_4'!$E206,'Číselník nástrojů'!$A$2:$D$569,4,0),"")</f>
        <v/>
      </c>
      <c r="G206" s="117"/>
      <c r="H206" s="118"/>
      <c r="I206" s="127"/>
      <c r="J206" s="104"/>
      <c r="K206" s="104"/>
      <c r="L206" s="105"/>
      <c r="M206" s="121"/>
      <c r="N206" s="122"/>
      <c r="O206" s="123"/>
      <c r="P206" s="124"/>
      <c r="Q206" s="125"/>
      <c r="R206" s="126"/>
      <c r="S206" s="92" t="str">
        <f>IFERROR(('Vstupní data 9_4'!$O206+'Vstupní data 9_4'!$R206)/'Vstupní data 9_4'!$I206,"")</f>
        <v/>
      </c>
      <c r="T206" s="93" t="str">
        <f>IF(J206+L206=0,"",ROUND((M206+'Vstupní data 9_4'!$P206)/(L206+J206)/12,0))</f>
        <v/>
      </c>
      <c r="U206" s="94" t="str">
        <f>IF(K206=0,"",ROUND(('Vstupní data 9_4'!$N206+'Vstupní data 9_4'!$Q206)/'Vstupní data 9_4'!$K206,0))</f>
        <v/>
      </c>
      <c r="V206" s="112"/>
      <c r="W206" s="113"/>
      <c r="X206" s="113"/>
      <c r="Y206" s="113"/>
      <c r="Z206" s="113"/>
      <c r="AA206" s="113"/>
    </row>
    <row r="207" spans="1:27" s="114" customFormat="1" ht="27.75" customHeight="1">
      <c r="A207" s="115"/>
      <c r="B207" s="116"/>
      <c r="C207" s="120"/>
      <c r="D207" s="70" t="str">
        <f>IFERROR(VLOOKUP(C207,NM06!$A$2:$B$176,2,0),"")</f>
        <v/>
      </c>
      <c r="E207" s="119"/>
      <c r="F207" s="70" t="str">
        <f>IFERROR(VLOOKUP('Vstupní data 9_4'!$E207,'Číselník nástrojů'!$A$2:$D$569,4,0),"")</f>
        <v/>
      </c>
      <c r="G207" s="117"/>
      <c r="H207" s="118"/>
      <c r="I207" s="127"/>
      <c r="J207" s="104"/>
      <c r="K207" s="104"/>
      <c r="L207" s="105"/>
      <c r="M207" s="121"/>
      <c r="N207" s="122"/>
      <c r="O207" s="123"/>
      <c r="P207" s="124"/>
      <c r="Q207" s="125"/>
      <c r="R207" s="126"/>
      <c r="S207" s="92" t="str">
        <f>IFERROR(('Vstupní data 9_4'!$O207+'Vstupní data 9_4'!$R207)/'Vstupní data 9_4'!$I207,"")</f>
        <v/>
      </c>
      <c r="T207" s="93" t="str">
        <f>IF(J207+L207=0,"",ROUND((M207+'Vstupní data 9_4'!$P207)/(L207+J207)/12,0))</f>
        <v/>
      </c>
      <c r="U207" s="94" t="str">
        <f>IF(K207=0,"",ROUND(('Vstupní data 9_4'!$N207+'Vstupní data 9_4'!$Q207)/'Vstupní data 9_4'!$K207,0))</f>
        <v/>
      </c>
      <c r="V207" s="112"/>
      <c r="W207" s="113"/>
      <c r="X207" s="113"/>
      <c r="Y207" s="113"/>
      <c r="Z207" s="113"/>
      <c r="AA207" s="113"/>
    </row>
    <row r="208" spans="1:27" s="114" customFormat="1" ht="27.75" customHeight="1">
      <c r="A208" s="115"/>
      <c r="B208" s="116"/>
      <c r="C208" s="120"/>
      <c r="D208" s="70" t="str">
        <f>IFERROR(VLOOKUP(C208,NM06!$A$2:$B$176,2,0),"")</f>
        <v/>
      </c>
      <c r="E208" s="119"/>
      <c r="F208" s="70" t="str">
        <f>IFERROR(VLOOKUP('Vstupní data 9_4'!$E208,'Číselník nástrojů'!$A$2:$D$569,4,0),"")</f>
        <v/>
      </c>
      <c r="G208" s="117"/>
      <c r="H208" s="118"/>
      <c r="I208" s="127"/>
      <c r="J208" s="104"/>
      <c r="K208" s="104"/>
      <c r="L208" s="105"/>
      <c r="M208" s="121"/>
      <c r="N208" s="122"/>
      <c r="O208" s="123"/>
      <c r="P208" s="124"/>
      <c r="Q208" s="125"/>
      <c r="R208" s="126"/>
      <c r="S208" s="92" t="str">
        <f>IFERROR(('Vstupní data 9_4'!$O208+'Vstupní data 9_4'!$R208)/'Vstupní data 9_4'!$I208,"")</f>
        <v/>
      </c>
      <c r="T208" s="93" t="str">
        <f>IF(J208+L208=0,"",ROUND((M208+'Vstupní data 9_4'!$P208)/(L208+J208)/12,0))</f>
        <v/>
      </c>
      <c r="U208" s="94" t="str">
        <f>IF(K208=0,"",ROUND(('Vstupní data 9_4'!$N208+'Vstupní data 9_4'!$Q208)/'Vstupní data 9_4'!$K208,0))</f>
        <v/>
      </c>
      <c r="V208" s="112"/>
      <c r="W208" s="113"/>
      <c r="X208" s="113"/>
      <c r="Y208" s="113"/>
      <c r="Z208" s="113"/>
      <c r="AA208" s="113"/>
    </row>
    <row r="209" spans="1:27" s="114" customFormat="1" ht="27.75" customHeight="1">
      <c r="A209" s="115"/>
      <c r="B209" s="116"/>
      <c r="C209" s="120"/>
      <c r="D209" s="70" t="str">
        <f>IFERROR(VLOOKUP(C209,NM06!$A$2:$B$176,2,0),"")</f>
        <v/>
      </c>
      <c r="E209" s="119"/>
      <c r="F209" s="70" t="str">
        <f>IFERROR(VLOOKUP('Vstupní data 9_4'!$E209,'Číselník nástrojů'!$A$2:$D$569,4,0),"")</f>
        <v/>
      </c>
      <c r="G209" s="117"/>
      <c r="H209" s="118"/>
      <c r="I209" s="127"/>
      <c r="J209" s="104"/>
      <c r="K209" s="104"/>
      <c r="L209" s="105"/>
      <c r="M209" s="121"/>
      <c r="N209" s="122"/>
      <c r="O209" s="123"/>
      <c r="P209" s="124"/>
      <c r="Q209" s="125"/>
      <c r="R209" s="126"/>
      <c r="S209" s="92" t="str">
        <f>IFERROR(('Vstupní data 9_4'!$O209+'Vstupní data 9_4'!$R209)/'Vstupní data 9_4'!$I209,"")</f>
        <v/>
      </c>
      <c r="T209" s="93" t="str">
        <f>IF(J209+L209=0,"",ROUND((M209+'Vstupní data 9_4'!$P209)/(L209+J209)/12,0))</f>
        <v/>
      </c>
      <c r="U209" s="94" t="str">
        <f>IF(K209=0,"",ROUND(('Vstupní data 9_4'!$N209+'Vstupní data 9_4'!$Q209)/'Vstupní data 9_4'!$K209,0))</f>
        <v/>
      </c>
      <c r="V209" s="112"/>
      <c r="W209" s="113"/>
      <c r="X209" s="113"/>
      <c r="Y209" s="113"/>
      <c r="Z209" s="113"/>
      <c r="AA209" s="113"/>
    </row>
    <row r="210" spans="1:27" s="114" customFormat="1" ht="27.75" customHeight="1">
      <c r="A210" s="115"/>
      <c r="B210" s="116"/>
      <c r="C210" s="120"/>
      <c r="D210" s="70" t="str">
        <f>IFERROR(VLOOKUP(C210,NM06!$A$2:$B$176,2,0),"")</f>
        <v/>
      </c>
      <c r="E210" s="119"/>
      <c r="F210" s="70" t="str">
        <f>IFERROR(VLOOKUP('Vstupní data 9_4'!$E210,'Číselník nástrojů'!$A$2:$D$569,4,0),"")</f>
        <v/>
      </c>
      <c r="G210" s="117"/>
      <c r="H210" s="118"/>
      <c r="I210" s="127"/>
      <c r="J210" s="104"/>
      <c r="K210" s="104"/>
      <c r="L210" s="105"/>
      <c r="M210" s="121"/>
      <c r="N210" s="122"/>
      <c r="O210" s="123"/>
      <c r="P210" s="124"/>
      <c r="Q210" s="125"/>
      <c r="R210" s="126"/>
      <c r="S210" s="92" t="str">
        <f>IFERROR(('Vstupní data 9_4'!$O210+'Vstupní data 9_4'!$R210)/'Vstupní data 9_4'!$I210,"")</f>
        <v/>
      </c>
      <c r="T210" s="93" t="str">
        <f>IF(J210+L210=0,"",ROUND((M210+'Vstupní data 9_4'!$P210)/(L210+J210)/12,0))</f>
        <v/>
      </c>
      <c r="U210" s="94" t="str">
        <f>IF(K210=0,"",ROUND(('Vstupní data 9_4'!$N210+'Vstupní data 9_4'!$Q210)/'Vstupní data 9_4'!$K210,0))</f>
        <v/>
      </c>
      <c r="V210" s="112"/>
      <c r="W210" s="113"/>
      <c r="X210" s="113"/>
      <c r="Y210" s="113"/>
      <c r="Z210" s="113"/>
      <c r="AA210" s="113"/>
    </row>
    <row r="211" spans="1:27" s="114" customFormat="1" ht="27.75" customHeight="1">
      <c r="A211" s="115"/>
      <c r="B211" s="116"/>
      <c r="C211" s="120"/>
      <c r="D211" s="70" t="str">
        <f>IFERROR(VLOOKUP(C211,NM06!$A$2:$B$176,2,0),"")</f>
        <v/>
      </c>
      <c r="E211" s="119"/>
      <c r="F211" s="70" t="str">
        <f>IFERROR(VLOOKUP('Vstupní data 9_4'!$E211,'Číselník nástrojů'!$A$2:$D$569,4,0),"")</f>
        <v/>
      </c>
      <c r="G211" s="117"/>
      <c r="H211" s="118"/>
      <c r="I211" s="127"/>
      <c r="J211" s="104"/>
      <c r="K211" s="104"/>
      <c r="L211" s="105"/>
      <c r="M211" s="121"/>
      <c r="N211" s="122"/>
      <c r="O211" s="123"/>
      <c r="P211" s="124"/>
      <c r="Q211" s="125"/>
      <c r="R211" s="126"/>
      <c r="S211" s="92" t="str">
        <f>IFERROR(('Vstupní data 9_4'!$O211+'Vstupní data 9_4'!$R211)/'Vstupní data 9_4'!$I211,"")</f>
        <v/>
      </c>
      <c r="T211" s="93" t="str">
        <f>IF(J211+L211=0,"",ROUND((M211+'Vstupní data 9_4'!$P211)/(L211+J211)/12,0))</f>
        <v/>
      </c>
      <c r="U211" s="94" t="str">
        <f>IF(K211=0,"",ROUND(('Vstupní data 9_4'!$N211+'Vstupní data 9_4'!$Q211)/'Vstupní data 9_4'!$K211,0))</f>
        <v/>
      </c>
      <c r="V211" s="112"/>
      <c r="W211" s="113"/>
      <c r="X211" s="113"/>
      <c r="Y211" s="113"/>
      <c r="Z211" s="113"/>
      <c r="AA211" s="113"/>
    </row>
    <row r="212" spans="1:27" s="114" customFormat="1" ht="27.75" customHeight="1">
      <c r="A212" s="115"/>
      <c r="B212" s="116"/>
      <c r="C212" s="120"/>
      <c r="D212" s="70" t="str">
        <f>IFERROR(VLOOKUP(C212,NM06!$A$2:$B$176,2,0),"")</f>
        <v/>
      </c>
      <c r="E212" s="119"/>
      <c r="F212" s="70" t="str">
        <f>IFERROR(VLOOKUP('Vstupní data 9_4'!$E212,'Číselník nástrojů'!$A$2:$D$569,4,0),"")</f>
        <v/>
      </c>
      <c r="G212" s="117"/>
      <c r="H212" s="118"/>
      <c r="I212" s="127"/>
      <c r="J212" s="104"/>
      <c r="K212" s="104"/>
      <c r="L212" s="105"/>
      <c r="M212" s="121"/>
      <c r="N212" s="122"/>
      <c r="O212" s="123"/>
      <c r="P212" s="124"/>
      <c r="Q212" s="125"/>
      <c r="R212" s="126"/>
      <c r="S212" s="92" t="str">
        <f>IFERROR(('Vstupní data 9_4'!$O212+'Vstupní data 9_4'!$R212)/'Vstupní data 9_4'!$I212,"")</f>
        <v/>
      </c>
      <c r="T212" s="93" t="str">
        <f>IF(J212+L212=0,"",ROUND((M212+'Vstupní data 9_4'!$P212)/(L212+J212)/12,0))</f>
        <v/>
      </c>
      <c r="U212" s="94" t="str">
        <f>IF(K212=0,"",ROUND(('Vstupní data 9_4'!$N212+'Vstupní data 9_4'!$Q212)/'Vstupní data 9_4'!$K212,0))</f>
        <v/>
      </c>
      <c r="V212" s="112"/>
      <c r="W212" s="113"/>
      <c r="X212" s="113"/>
      <c r="Y212" s="113"/>
      <c r="Z212" s="113"/>
      <c r="AA212" s="113"/>
    </row>
    <row r="213" spans="1:27" s="114" customFormat="1" ht="27.75" customHeight="1">
      <c r="A213" s="115"/>
      <c r="B213" s="116"/>
      <c r="C213" s="120"/>
      <c r="D213" s="70" t="str">
        <f>IFERROR(VLOOKUP(C213,NM06!$A$2:$B$176,2,0),"")</f>
        <v/>
      </c>
      <c r="E213" s="119"/>
      <c r="F213" s="70" t="str">
        <f>IFERROR(VLOOKUP('Vstupní data 9_4'!$E213,'Číselník nástrojů'!$A$2:$D$569,4,0),"")</f>
        <v/>
      </c>
      <c r="G213" s="117"/>
      <c r="H213" s="118"/>
      <c r="I213" s="127"/>
      <c r="J213" s="104"/>
      <c r="K213" s="104"/>
      <c r="L213" s="105"/>
      <c r="M213" s="121"/>
      <c r="N213" s="122"/>
      <c r="O213" s="123"/>
      <c r="P213" s="124"/>
      <c r="Q213" s="125"/>
      <c r="R213" s="126"/>
      <c r="S213" s="92" t="str">
        <f>IFERROR(('Vstupní data 9_4'!$O213+'Vstupní data 9_4'!$R213)/'Vstupní data 9_4'!$I213,"")</f>
        <v/>
      </c>
      <c r="T213" s="93" t="str">
        <f>IF(J213+L213=0,"",ROUND((M213+'Vstupní data 9_4'!$P213)/(L213+J213)/12,0))</f>
        <v/>
      </c>
      <c r="U213" s="94" t="str">
        <f>IF(K213=0,"",ROUND(('Vstupní data 9_4'!$N213+'Vstupní data 9_4'!$Q213)/'Vstupní data 9_4'!$K213,0))</f>
        <v/>
      </c>
      <c r="V213" s="112"/>
      <c r="W213" s="113"/>
      <c r="X213" s="113"/>
      <c r="Y213" s="113"/>
      <c r="Z213" s="113"/>
      <c r="AA213" s="113"/>
    </row>
    <row r="214" spans="1:27" s="114" customFormat="1" ht="27.75" customHeight="1">
      <c r="A214" s="115"/>
      <c r="B214" s="116"/>
      <c r="C214" s="120"/>
      <c r="D214" s="70" t="str">
        <f>IFERROR(VLOOKUP(C214,NM06!$A$2:$B$176,2,0),"")</f>
        <v/>
      </c>
      <c r="E214" s="119"/>
      <c r="F214" s="70" t="str">
        <f>IFERROR(VLOOKUP('Vstupní data 9_4'!$E214,'Číselník nástrojů'!$A$2:$D$569,4,0),"")</f>
        <v/>
      </c>
      <c r="G214" s="117"/>
      <c r="H214" s="118"/>
      <c r="I214" s="127"/>
      <c r="J214" s="104"/>
      <c r="K214" s="104"/>
      <c r="L214" s="105"/>
      <c r="M214" s="121"/>
      <c r="N214" s="122"/>
      <c r="O214" s="123"/>
      <c r="P214" s="124"/>
      <c r="Q214" s="125"/>
      <c r="R214" s="126"/>
      <c r="S214" s="92" t="str">
        <f>IFERROR(('Vstupní data 9_4'!$O214+'Vstupní data 9_4'!$R214)/'Vstupní data 9_4'!$I214,"")</f>
        <v/>
      </c>
      <c r="T214" s="93" t="str">
        <f>IF(J214+L214=0,"",ROUND((M214+'Vstupní data 9_4'!$P214)/(L214+J214)/12,0))</f>
        <v/>
      </c>
      <c r="U214" s="94" t="str">
        <f>IF(K214=0,"",ROUND(('Vstupní data 9_4'!$N214+'Vstupní data 9_4'!$Q214)/'Vstupní data 9_4'!$K214,0))</f>
        <v/>
      </c>
      <c r="V214" s="112"/>
      <c r="W214" s="113"/>
      <c r="X214" s="113"/>
      <c r="Y214" s="113"/>
      <c r="Z214" s="113"/>
      <c r="AA214" s="113"/>
    </row>
    <row r="215" spans="1:27" s="114" customFormat="1" ht="27.75" customHeight="1">
      <c r="A215" s="115"/>
      <c r="B215" s="116"/>
      <c r="C215" s="120"/>
      <c r="D215" s="70" t="str">
        <f>IFERROR(VLOOKUP(C215,NM06!$A$2:$B$176,2,0),"")</f>
        <v/>
      </c>
      <c r="E215" s="119"/>
      <c r="F215" s="70" t="str">
        <f>IFERROR(VLOOKUP('Vstupní data 9_4'!$E215,'Číselník nástrojů'!$A$2:$D$569,4,0),"")</f>
        <v/>
      </c>
      <c r="G215" s="117"/>
      <c r="H215" s="118"/>
      <c r="I215" s="127"/>
      <c r="J215" s="104"/>
      <c r="K215" s="104"/>
      <c r="L215" s="105"/>
      <c r="M215" s="121"/>
      <c r="N215" s="122"/>
      <c r="O215" s="123"/>
      <c r="P215" s="124"/>
      <c r="Q215" s="125"/>
      <c r="R215" s="126"/>
      <c r="S215" s="92" t="str">
        <f>IFERROR(('Vstupní data 9_4'!$O215+'Vstupní data 9_4'!$R215)/'Vstupní data 9_4'!$I215,"")</f>
        <v/>
      </c>
      <c r="T215" s="93" t="str">
        <f>IF(J215+L215=0,"",ROUND((M215+'Vstupní data 9_4'!$P215)/(L215+J215)/12,0))</f>
        <v/>
      </c>
      <c r="U215" s="94" t="str">
        <f>IF(K215=0,"",ROUND(('Vstupní data 9_4'!$N215+'Vstupní data 9_4'!$Q215)/'Vstupní data 9_4'!$K215,0))</f>
        <v/>
      </c>
      <c r="V215" s="112"/>
      <c r="W215" s="113"/>
      <c r="X215" s="113"/>
      <c r="Y215" s="113"/>
      <c r="Z215" s="113"/>
      <c r="AA215" s="113"/>
    </row>
    <row r="216" spans="1:27" s="114" customFormat="1" ht="27.75" customHeight="1">
      <c r="A216" s="115"/>
      <c r="B216" s="116"/>
      <c r="C216" s="120"/>
      <c r="D216" s="70" t="str">
        <f>IFERROR(VLOOKUP(C216,NM06!$A$2:$B$176,2,0),"")</f>
        <v/>
      </c>
      <c r="E216" s="119"/>
      <c r="F216" s="70" t="str">
        <f>IFERROR(VLOOKUP('Vstupní data 9_4'!$E216,'Číselník nástrojů'!$A$2:$D$569,4,0),"")</f>
        <v/>
      </c>
      <c r="G216" s="117"/>
      <c r="H216" s="118"/>
      <c r="I216" s="127"/>
      <c r="J216" s="104"/>
      <c r="K216" s="104"/>
      <c r="L216" s="105"/>
      <c r="M216" s="121"/>
      <c r="N216" s="122"/>
      <c r="O216" s="123"/>
      <c r="P216" s="124"/>
      <c r="Q216" s="125"/>
      <c r="R216" s="126"/>
      <c r="S216" s="92" t="str">
        <f>IFERROR(('Vstupní data 9_4'!$O216+'Vstupní data 9_4'!$R216)/'Vstupní data 9_4'!$I216,"")</f>
        <v/>
      </c>
      <c r="T216" s="93" t="str">
        <f>IF(J216+L216=0,"",ROUND((M216+'Vstupní data 9_4'!$P216)/(L216+J216)/12,0))</f>
        <v/>
      </c>
      <c r="U216" s="94" t="str">
        <f>IF(K216=0,"",ROUND(('Vstupní data 9_4'!$N216+'Vstupní data 9_4'!$Q216)/'Vstupní data 9_4'!$K216,0))</f>
        <v/>
      </c>
      <c r="V216" s="112"/>
      <c r="W216" s="113"/>
      <c r="X216" s="113"/>
      <c r="Y216" s="113"/>
      <c r="Z216" s="113"/>
      <c r="AA216" s="113"/>
    </row>
    <row r="217" spans="1:27" s="114" customFormat="1" ht="27.75" customHeight="1">
      <c r="A217" s="115"/>
      <c r="B217" s="116"/>
      <c r="C217" s="120"/>
      <c r="D217" s="70" t="str">
        <f>IFERROR(VLOOKUP(C217,NM06!$A$2:$B$176,2,0),"")</f>
        <v/>
      </c>
      <c r="E217" s="119"/>
      <c r="F217" s="70" t="str">
        <f>IFERROR(VLOOKUP('Vstupní data 9_4'!$E217,'Číselník nástrojů'!$A$2:$D$569,4,0),"")</f>
        <v/>
      </c>
      <c r="G217" s="117"/>
      <c r="H217" s="118"/>
      <c r="I217" s="127"/>
      <c r="J217" s="104"/>
      <c r="K217" s="104"/>
      <c r="L217" s="105"/>
      <c r="M217" s="121"/>
      <c r="N217" s="122"/>
      <c r="O217" s="123"/>
      <c r="P217" s="124"/>
      <c r="Q217" s="125"/>
      <c r="R217" s="126"/>
      <c r="S217" s="92" t="str">
        <f>IFERROR(('Vstupní data 9_4'!$O217+'Vstupní data 9_4'!$R217)/'Vstupní data 9_4'!$I217,"")</f>
        <v/>
      </c>
      <c r="T217" s="93" t="str">
        <f>IF(J217+L217=0,"",ROUND((M217+'Vstupní data 9_4'!$P217)/(L217+J217)/12,0))</f>
        <v/>
      </c>
      <c r="U217" s="94" t="str">
        <f>IF(K217=0,"",ROUND(('Vstupní data 9_4'!$N217+'Vstupní data 9_4'!$Q217)/'Vstupní data 9_4'!$K217,0))</f>
        <v/>
      </c>
      <c r="V217" s="112"/>
      <c r="W217" s="113"/>
      <c r="X217" s="113"/>
      <c r="Y217" s="113"/>
      <c r="Z217" s="113"/>
      <c r="AA217" s="113"/>
    </row>
    <row r="218" spans="1:27" s="114" customFormat="1" ht="27.75" customHeight="1">
      <c r="A218" s="115"/>
      <c r="B218" s="116"/>
      <c r="C218" s="120"/>
      <c r="D218" s="70" t="str">
        <f>IFERROR(VLOOKUP(C218,NM06!$A$2:$B$176,2,0),"")</f>
        <v/>
      </c>
      <c r="E218" s="119"/>
      <c r="F218" s="70" t="str">
        <f>IFERROR(VLOOKUP('Vstupní data 9_4'!$E218,'Číselník nástrojů'!$A$2:$D$569,4,0),"")</f>
        <v/>
      </c>
      <c r="G218" s="117"/>
      <c r="H218" s="118"/>
      <c r="I218" s="127"/>
      <c r="J218" s="104"/>
      <c r="K218" s="104"/>
      <c r="L218" s="105"/>
      <c r="M218" s="121"/>
      <c r="N218" s="122"/>
      <c r="O218" s="123"/>
      <c r="P218" s="124"/>
      <c r="Q218" s="125"/>
      <c r="R218" s="126"/>
      <c r="S218" s="92" t="str">
        <f>IFERROR(('Vstupní data 9_4'!$O218+'Vstupní data 9_4'!$R218)/'Vstupní data 9_4'!$I218,"")</f>
        <v/>
      </c>
      <c r="T218" s="93" t="str">
        <f>IF(J218+L218=0,"",ROUND((M218+'Vstupní data 9_4'!$P218)/(L218+J218)/12,0))</f>
        <v/>
      </c>
      <c r="U218" s="94" t="str">
        <f>IF(K218=0,"",ROUND(('Vstupní data 9_4'!$N218+'Vstupní data 9_4'!$Q218)/'Vstupní data 9_4'!$K218,0))</f>
        <v/>
      </c>
      <c r="V218" s="112"/>
      <c r="W218" s="113"/>
      <c r="X218" s="113"/>
      <c r="Y218" s="113"/>
      <c r="Z218" s="113"/>
      <c r="AA218" s="113"/>
    </row>
    <row r="219" spans="1:27" s="114" customFormat="1" ht="27.75" customHeight="1">
      <c r="A219" s="115"/>
      <c r="B219" s="116"/>
      <c r="C219" s="120"/>
      <c r="D219" s="70" t="str">
        <f>IFERROR(VLOOKUP(C219,NM06!$A$2:$B$176,2,0),"")</f>
        <v/>
      </c>
      <c r="E219" s="119"/>
      <c r="F219" s="70" t="str">
        <f>IFERROR(VLOOKUP('Vstupní data 9_4'!$E219,'Číselník nástrojů'!$A$2:$D$569,4,0),"")</f>
        <v/>
      </c>
      <c r="G219" s="117"/>
      <c r="H219" s="118"/>
      <c r="I219" s="127"/>
      <c r="J219" s="104"/>
      <c r="K219" s="104"/>
      <c r="L219" s="105"/>
      <c r="M219" s="121"/>
      <c r="N219" s="122"/>
      <c r="O219" s="123"/>
      <c r="P219" s="124"/>
      <c r="Q219" s="125"/>
      <c r="R219" s="126"/>
      <c r="S219" s="92" t="str">
        <f>IFERROR(('Vstupní data 9_4'!$O219+'Vstupní data 9_4'!$R219)/'Vstupní data 9_4'!$I219,"")</f>
        <v/>
      </c>
      <c r="T219" s="93" t="str">
        <f>IF(J219+L219=0,"",ROUND((M219+'Vstupní data 9_4'!$P219)/(L219+J219)/12,0))</f>
        <v/>
      </c>
      <c r="U219" s="94" t="str">
        <f>IF(K219=0,"",ROUND(('Vstupní data 9_4'!$N219+'Vstupní data 9_4'!$Q219)/'Vstupní data 9_4'!$K219,0))</f>
        <v/>
      </c>
      <c r="V219" s="112"/>
      <c r="W219" s="113"/>
      <c r="X219" s="113"/>
      <c r="Y219" s="113"/>
      <c r="Z219" s="113"/>
      <c r="AA219" s="113"/>
    </row>
    <row r="220" spans="1:27" s="114" customFormat="1" ht="27.75" customHeight="1">
      <c r="A220" s="115"/>
      <c r="B220" s="116"/>
      <c r="C220" s="120"/>
      <c r="D220" s="70" t="str">
        <f>IFERROR(VLOOKUP(C220,NM06!$A$2:$B$176,2,0),"")</f>
        <v/>
      </c>
      <c r="E220" s="119"/>
      <c r="F220" s="70" t="str">
        <f>IFERROR(VLOOKUP('Vstupní data 9_4'!$E220,'Číselník nástrojů'!$A$2:$D$569,4,0),"")</f>
        <v/>
      </c>
      <c r="G220" s="117"/>
      <c r="H220" s="118"/>
      <c r="I220" s="127"/>
      <c r="J220" s="104"/>
      <c r="K220" s="104"/>
      <c r="L220" s="105"/>
      <c r="M220" s="121"/>
      <c r="N220" s="122"/>
      <c r="O220" s="123"/>
      <c r="P220" s="124"/>
      <c r="Q220" s="125"/>
      <c r="R220" s="126"/>
      <c r="S220" s="92" t="str">
        <f>IFERROR(('Vstupní data 9_4'!$O220+'Vstupní data 9_4'!$R220)/'Vstupní data 9_4'!$I220,"")</f>
        <v/>
      </c>
      <c r="T220" s="93" t="str">
        <f>IF(J220+L220=0,"",ROUND((M220+'Vstupní data 9_4'!$P220)/(L220+J220)/12,0))</f>
        <v/>
      </c>
      <c r="U220" s="94" t="str">
        <f>IF(K220=0,"",ROUND(('Vstupní data 9_4'!$N220+'Vstupní data 9_4'!$Q220)/'Vstupní data 9_4'!$K220,0))</f>
        <v/>
      </c>
      <c r="V220" s="112"/>
      <c r="W220" s="113"/>
      <c r="X220" s="113"/>
      <c r="Y220" s="113"/>
      <c r="Z220" s="113"/>
      <c r="AA220" s="113"/>
    </row>
    <row r="221" spans="1:27" s="114" customFormat="1" ht="27.75" customHeight="1">
      <c r="A221" s="115"/>
      <c r="B221" s="116"/>
      <c r="C221" s="120"/>
      <c r="D221" s="70" t="str">
        <f>IFERROR(VLOOKUP(C221,NM06!$A$2:$B$176,2,0),"")</f>
        <v/>
      </c>
      <c r="E221" s="119"/>
      <c r="F221" s="70" t="str">
        <f>IFERROR(VLOOKUP('Vstupní data 9_4'!$E221,'Číselník nástrojů'!$A$2:$D$569,4,0),"")</f>
        <v/>
      </c>
      <c r="G221" s="117"/>
      <c r="H221" s="118"/>
      <c r="I221" s="127"/>
      <c r="J221" s="104"/>
      <c r="K221" s="104"/>
      <c r="L221" s="105"/>
      <c r="M221" s="121"/>
      <c r="N221" s="122"/>
      <c r="O221" s="123"/>
      <c r="P221" s="124"/>
      <c r="Q221" s="125"/>
      <c r="R221" s="126"/>
      <c r="S221" s="92" t="str">
        <f>IFERROR(('Vstupní data 9_4'!$O221+'Vstupní data 9_4'!$R221)/'Vstupní data 9_4'!$I221,"")</f>
        <v/>
      </c>
      <c r="T221" s="93" t="str">
        <f>IF(J221+L221=0,"",ROUND((M221+'Vstupní data 9_4'!$P221)/(L221+J221)/12,0))</f>
        <v/>
      </c>
      <c r="U221" s="94" t="str">
        <f>IF(K221=0,"",ROUND(('Vstupní data 9_4'!$N221+'Vstupní data 9_4'!$Q221)/'Vstupní data 9_4'!$K221,0))</f>
        <v/>
      </c>
      <c r="V221" s="112"/>
      <c r="W221" s="113"/>
      <c r="X221" s="113"/>
      <c r="Y221" s="113"/>
      <c r="Z221" s="113"/>
      <c r="AA221" s="113"/>
    </row>
    <row r="222" spans="1:27" s="114" customFormat="1" ht="27.75" customHeight="1">
      <c r="A222" s="115"/>
      <c r="B222" s="116"/>
      <c r="C222" s="120"/>
      <c r="D222" s="70" t="str">
        <f>IFERROR(VLOOKUP(C222,NM06!$A$2:$B$176,2,0),"")</f>
        <v/>
      </c>
      <c r="E222" s="119"/>
      <c r="F222" s="70" t="str">
        <f>IFERROR(VLOOKUP('Vstupní data 9_4'!$E222,'Číselník nástrojů'!$A$2:$D$569,4,0),"")</f>
        <v/>
      </c>
      <c r="G222" s="117"/>
      <c r="H222" s="118"/>
      <c r="I222" s="127"/>
      <c r="J222" s="104"/>
      <c r="K222" s="104"/>
      <c r="L222" s="105"/>
      <c r="M222" s="121"/>
      <c r="N222" s="122"/>
      <c r="O222" s="123"/>
      <c r="P222" s="124"/>
      <c r="Q222" s="125"/>
      <c r="R222" s="126"/>
      <c r="S222" s="92" t="str">
        <f>IFERROR(('Vstupní data 9_4'!$O222+'Vstupní data 9_4'!$R222)/'Vstupní data 9_4'!$I222,"")</f>
        <v/>
      </c>
      <c r="T222" s="93" t="str">
        <f>IF(J222+L222=0,"",ROUND((M222+'Vstupní data 9_4'!$P222)/(L222+J222)/12,0))</f>
        <v/>
      </c>
      <c r="U222" s="94" t="str">
        <f>IF(K222=0,"",ROUND(('Vstupní data 9_4'!$N222+'Vstupní data 9_4'!$Q222)/'Vstupní data 9_4'!$K222,0))</f>
        <v/>
      </c>
      <c r="V222" s="112"/>
      <c r="W222" s="113"/>
      <c r="X222" s="113"/>
      <c r="Y222" s="113"/>
      <c r="Z222" s="113"/>
      <c r="AA222" s="113"/>
    </row>
    <row r="223" spans="1:27" s="114" customFormat="1" ht="27.75" customHeight="1">
      <c r="A223" s="115"/>
      <c r="B223" s="116"/>
      <c r="C223" s="120"/>
      <c r="D223" s="70" t="str">
        <f>IFERROR(VLOOKUP(C223,NM06!$A$2:$B$176,2,0),"")</f>
        <v/>
      </c>
      <c r="E223" s="119"/>
      <c r="F223" s="70" t="str">
        <f>IFERROR(VLOOKUP('Vstupní data 9_4'!$E223,'Číselník nástrojů'!$A$2:$D$569,4,0),"")</f>
        <v/>
      </c>
      <c r="G223" s="117"/>
      <c r="H223" s="118"/>
      <c r="I223" s="127"/>
      <c r="J223" s="104"/>
      <c r="K223" s="104"/>
      <c r="L223" s="105"/>
      <c r="M223" s="121"/>
      <c r="N223" s="122"/>
      <c r="O223" s="123"/>
      <c r="P223" s="124"/>
      <c r="Q223" s="125"/>
      <c r="R223" s="126"/>
      <c r="S223" s="92" t="str">
        <f>IFERROR(('Vstupní data 9_4'!$O223+'Vstupní data 9_4'!$R223)/'Vstupní data 9_4'!$I223,"")</f>
        <v/>
      </c>
      <c r="T223" s="93" t="str">
        <f>IF(J223+L223=0,"",ROUND((M223+'Vstupní data 9_4'!$P223)/(L223+J223)/12,0))</f>
        <v/>
      </c>
      <c r="U223" s="94" t="str">
        <f>IF(K223=0,"",ROUND(('Vstupní data 9_4'!$N223+'Vstupní data 9_4'!$Q223)/'Vstupní data 9_4'!$K223,0))</f>
        <v/>
      </c>
      <c r="V223" s="112"/>
      <c r="W223" s="113"/>
      <c r="X223" s="113"/>
      <c r="Y223" s="113"/>
      <c r="Z223" s="113"/>
      <c r="AA223" s="113"/>
    </row>
    <row r="224" spans="1:27" s="114" customFormat="1" ht="27.75" customHeight="1">
      <c r="A224" s="115"/>
      <c r="B224" s="116"/>
      <c r="C224" s="120"/>
      <c r="D224" s="70" t="str">
        <f>IFERROR(VLOOKUP(C224,NM06!$A$2:$B$176,2,0),"")</f>
        <v/>
      </c>
      <c r="E224" s="119"/>
      <c r="F224" s="70" t="str">
        <f>IFERROR(VLOOKUP('Vstupní data 9_4'!$E224,'Číselník nástrojů'!$A$2:$D$569,4,0),"")</f>
        <v/>
      </c>
      <c r="G224" s="117"/>
      <c r="H224" s="118"/>
      <c r="I224" s="127"/>
      <c r="J224" s="104"/>
      <c r="K224" s="104"/>
      <c r="L224" s="105"/>
      <c r="M224" s="121"/>
      <c r="N224" s="122"/>
      <c r="O224" s="123"/>
      <c r="P224" s="124"/>
      <c r="Q224" s="125"/>
      <c r="R224" s="126"/>
      <c r="S224" s="92" t="str">
        <f>IFERROR(('Vstupní data 9_4'!$O224+'Vstupní data 9_4'!$R224)/'Vstupní data 9_4'!$I224,"")</f>
        <v/>
      </c>
      <c r="T224" s="93" t="str">
        <f>IF(J224+L224=0,"",ROUND((M224+'Vstupní data 9_4'!$P224)/(L224+J224)/12,0))</f>
        <v/>
      </c>
      <c r="U224" s="94" t="str">
        <f>IF(K224=0,"",ROUND(('Vstupní data 9_4'!$N224+'Vstupní data 9_4'!$Q224)/'Vstupní data 9_4'!$K224,0))</f>
        <v/>
      </c>
      <c r="V224" s="112"/>
      <c r="W224" s="113"/>
      <c r="X224" s="113"/>
      <c r="Y224" s="113"/>
      <c r="Z224" s="113"/>
      <c r="AA224" s="113"/>
    </row>
    <row r="225" spans="1:27" s="114" customFormat="1" ht="27.75" customHeight="1">
      <c r="A225" s="115"/>
      <c r="B225" s="116"/>
      <c r="C225" s="120"/>
      <c r="D225" s="70" t="str">
        <f>IFERROR(VLOOKUP(C225,NM06!$A$2:$B$176,2,0),"")</f>
        <v/>
      </c>
      <c r="E225" s="119"/>
      <c r="F225" s="70" t="str">
        <f>IFERROR(VLOOKUP('Vstupní data 9_4'!$E225,'Číselník nástrojů'!$A$2:$D$569,4,0),"")</f>
        <v/>
      </c>
      <c r="G225" s="117"/>
      <c r="H225" s="118"/>
      <c r="I225" s="127"/>
      <c r="J225" s="104"/>
      <c r="K225" s="104"/>
      <c r="L225" s="105"/>
      <c r="M225" s="121"/>
      <c r="N225" s="122"/>
      <c r="O225" s="123"/>
      <c r="P225" s="124"/>
      <c r="Q225" s="125"/>
      <c r="R225" s="126"/>
      <c r="S225" s="92" t="str">
        <f>IFERROR(('Vstupní data 9_4'!$O225+'Vstupní data 9_4'!$R225)/'Vstupní data 9_4'!$I225,"")</f>
        <v/>
      </c>
      <c r="T225" s="93" t="str">
        <f>IF(J225+L225=0,"",ROUND((M225+'Vstupní data 9_4'!$P225)/(L225+J225)/12,0))</f>
        <v/>
      </c>
      <c r="U225" s="94" t="str">
        <f>IF(K225=0,"",ROUND(('Vstupní data 9_4'!$N225+'Vstupní data 9_4'!$Q225)/'Vstupní data 9_4'!$K225,0))</f>
        <v/>
      </c>
      <c r="V225" s="112"/>
      <c r="W225" s="113"/>
      <c r="X225" s="113"/>
      <c r="Y225" s="113"/>
      <c r="Z225" s="113"/>
      <c r="AA225" s="113"/>
    </row>
    <row r="226" spans="1:27" s="114" customFormat="1" ht="27.75" customHeight="1">
      <c r="A226" s="115"/>
      <c r="B226" s="116"/>
      <c r="C226" s="120"/>
      <c r="D226" s="70" t="str">
        <f>IFERROR(VLOOKUP(C226,NM06!$A$2:$B$176,2,0),"")</f>
        <v/>
      </c>
      <c r="E226" s="119"/>
      <c r="F226" s="70" t="str">
        <f>IFERROR(VLOOKUP('Vstupní data 9_4'!$E226,'Číselník nástrojů'!$A$2:$D$569,4,0),"")</f>
        <v/>
      </c>
      <c r="G226" s="117"/>
      <c r="H226" s="118"/>
      <c r="I226" s="127"/>
      <c r="J226" s="104"/>
      <c r="K226" s="104"/>
      <c r="L226" s="105"/>
      <c r="M226" s="121"/>
      <c r="N226" s="122"/>
      <c r="O226" s="123"/>
      <c r="P226" s="124"/>
      <c r="Q226" s="125"/>
      <c r="R226" s="126"/>
      <c r="S226" s="92" t="str">
        <f>IFERROR(('Vstupní data 9_4'!$O226+'Vstupní data 9_4'!$R226)/'Vstupní data 9_4'!$I226,"")</f>
        <v/>
      </c>
      <c r="T226" s="93" t="str">
        <f>IF(J226+L226=0,"",ROUND((M226+'Vstupní data 9_4'!$P226)/(L226+J226)/12,0))</f>
        <v/>
      </c>
      <c r="U226" s="94" t="str">
        <f>IF(K226=0,"",ROUND(('Vstupní data 9_4'!$N226+'Vstupní data 9_4'!$Q226)/'Vstupní data 9_4'!$K226,0))</f>
        <v/>
      </c>
      <c r="V226" s="112"/>
      <c r="W226" s="113"/>
      <c r="X226" s="113"/>
      <c r="Y226" s="113"/>
      <c r="Z226" s="113"/>
      <c r="AA226" s="113"/>
    </row>
    <row r="227" spans="1:27" s="114" customFormat="1" ht="27.75" customHeight="1">
      <c r="A227" s="115"/>
      <c r="B227" s="116"/>
      <c r="C227" s="120"/>
      <c r="D227" s="70" t="str">
        <f>IFERROR(VLOOKUP(C227,NM06!$A$2:$B$176,2,0),"")</f>
        <v/>
      </c>
      <c r="E227" s="119"/>
      <c r="F227" s="70" t="str">
        <f>IFERROR(VLOOKUP('Vstupní data 9_4'!$E227,'Číselník nástrojů'!$A$2:$D$569,4,0),"")</f>
        <v/>
      </c>
      <c r="G227" s="117"/>
      <c r="H227" s="118"/>
      <c r="I227" s="127"/>
      <c r="J227" s="104"/>
      <c r="K227" s="104"/>
      <c r="L227" s="105"/>
      <c r="M227" s="121"/>
      <c r="N227" s="122"/>
      <c r="O227" s="123"/>
      <c r="P227" s="124"/>
      <c r="Q227" s="125"/>
      <c r="R227" s="126"/>
      <c r="S227" s="92" t="str">
        <f>IFERROR(('Vstupní data 9_4'!$O227+'Vstupní data 9_4'!$R227)/'Vstupní data 9_4'!$I227,"")</f>
        <v/>
      </c>
      <c r="T227" s="93" t="str">
        <f>IF(J227+L227=0,"",ROUND((M227+'Vstupní data 9_4'!$P227)/(L227+J227)/12,0))</f>
        <v/>
      </c>
      <c r="U227" s="94" t="str">
        <f>IF(K227=0,"",ROUND(('Vstupní data 9_4'!$N227+'Vstupní data 9_4'!$Q227)/'Vstupní data 9_4'!$K227,0))</f>
        <v/>
      </c>
      <c r="V227" s="112"/>
      <c r="W227" s="113"/>
      <c r="X227" s="113"/>
      <c r="Y227" s="113"/>
      <c r="Z227" s="113"/>
      <c r="AA227" s="113"/>
    </row>
    <row r="228" spans="1:27" s="114" customFormat="1" ht="27.75" customHeight="1">
      <c r="A228" s="115"/>
      <c r="B228" s="116"/>
      <c r="C228" s="120"/>
      <c r="D228" s="70" t="str">
        <f>IFERROR(VLOOKUP(C228,NM06!$A$2:$B$176,2,0),"")</f>
        <v/>
      </c>
      <c r="E228" s="119"/>
      <c r="F228" s="70" t="str">
        <f>IFERROR(VLOOKUP('Vstupní data 9_4'!$E228,'Číselník nástrojů'!$A$2:$D$569,4,0),"")</f>
        <v/>
      </c>
      <c r="G228" s="117"/>
      <c r="H228" s="118"/>
      <c r="I228" s="127"/>
      <c r="J228" s="104"/>
      <c r="K228" s="104"/>
      <c r="L228" s="105"/>
      <c r="M228" s="121"/>
      <c r="N228" s="122"/>
      <c r="O228" s="123"/>
      <c r="P228" s="124"/>
      <c r="Q228" s="125"/>
      <c r="R228" s="126"/>
      <c r="S228" s="92" t="str">
        <f>IFERROR(('Vstupní data 9_4'!$O228+'Vstupní data 9_4'!$R228)/'Vstupní data 9_4'!$I228,"")</f>
        <v/>
      </c>
      <c r="T228" s="93" t="str">
        <f>IF(J228+L228=0,"",ROUND((M228+'Vstupní data 9_4'!$P228)/(L228+J228)/12,0))</f>
        <v/>
      </c>
      <c r="U228" s="94" t="str">
        <f>IF(K228=0,"",ROUND(('Vstupní data 9_4'!$N228+'Vstupní data 9_4'!$Q228)/'Vstupní data 9_4'!$K228,0))</f>
        <v/>
      </c>
      <c r="V228" s="112"/>
      <c r="W228" s="113"/>
      <c r="X228" s="113"/>
      <c r="Y228" s="113"/>
      <c r="Z228" s="113"/>
      <c r="AA228" s="113"/>
    </row>
    <row r="229" spans="1:27" s="114" customFormat="1" ht="27.75" customHeight="1">
      <c r="A229" s="115"/>
      <c r="B229" s="116"/>
      <c r="C229" s="120"/>
      <c r="D229" s="70" t="str">
        <f>IFERROR(VLOOKUP(C229,NM06!$A$2:$B$176,2,0),"")</f>
        <v/>
      </c>
      <c r="E229" s="119"/>
      <c r="F229" s="70" t="str">
        <f>IFERROR(VLOOKUP('Vstupní data 9_4'!$E229,'Číselník nástrojů'!$A$2:$D$569,4,0),"")</f>
        <v/>
      </c>
      <c r="G229" s="117"/>
      <c r="H229" s="118"/>
      <c r="I229" s="127"/>
      <c r="J229" s="104"/>
      <c r="K229" s="104"/>
      <c r="L229" s="105"/>
      <c r="M229" s="121"/>
      <c r="N229" s="122"/>
      <c r="O229" s="123"/>
      <c r="P229" s="124"/>
      <c r="Q229" s="125"/>
      <c r="R229" s="126"/>
      <c r="S229" s="92" t="str">
        <f>IFERROR(('Vstupní data 9_4'!$O229+'Vstupní data 9_4'!$R229)/'Vstupní data 9_4'!$I229,"")</f>
        <v/>
      </c>
      <c r="T229" s="93" t="str">
        <f>IF(J229+L229=0,"",ROUND((M229+'Vstupní data 9_4'!$P229)/(L229+J229)/12,0))</f>
        <v/>
      </c>
      <c r="U229" s="94" t="str">
        <f>IF(K229=0,"",ROUND(('Vstupní data 9_4'!$N229+'Vstupní data 9_4'!$Q229)/'Vstupní data 9_4'!$K229,0))</f>
        <v/>
      </c>
      <c r="V229" s="112"/>
      <c r="W229" s="113"/>
      <c r="X229" s="113"/>
      <c r="Y229" s="113"/>
      <c r="Z229" s="113"/>
      <c r="AA229" s="113"/>
    </row>
    <row r="230" spans="1:27" s="114" customFormat="1" ht="27.75" customHeight="1">
      <c r="A230" s="115"/>
      <c r="B230" s="116"/>
      <c r="C230" s="120"/>
      <c r="D230" s="70" t="str">
        <f>IFERROR(VLOOKUP(C230,NM06!$A$2:$B$176,2,0),"")</f>
        <v/>
      </c>
      <c r="E230" s="119"/>
      <c r="F230" s="70" t="str">
        <f>IFERROR(VLOOKUP('Vstupní data 9_4'!$E230,'Číselník nástrojů'!$A$2:$D$569,4,0),"")</f>
        <v/>
      </c>
      <c r="G230" s="117"/>
      <c r="H230" s="118"/>
      <c r="I230" s="127"/>
      <c r="J230" s="104"/>
      <c r="K230" s="104"/>
      <c r="L230" s="105"/>
      <c r="M230" s="121"/>
      <c r="N230" s="122"/>
      <c r="O230" s="123"/>
      <c r="P230" s="124"/>
      <c r="Q230" s="125"/>
      <c r="R230" s="126"/>
      <c r="S230" s="92" t="str">
        <f>IFERROR(('Vstupní data 9_4'!$O230+'Vstupní data 9_4'!$R230)/'Vstupní data 9_4'!$I230,"")</f>
        <v/>
      </c>
      <c r="T230" s="93" t="str">
        <f>IF(J230+L230=0,"",ROUND((M230+'Vstupní data 9_4'!$P230)/(L230+J230)/12,0))</f>
        <v/>
      </c>
      <c r="U230" s="94" t="str">
        <f>IF(K230=0,"",ROUND(('Vstupní data 9_4'!$N230+'Vstupní data 9_4'!$Q230)/'Vstupní data 9_4'!$K230,0))</f>
        <v/>
      </c>
      <c r="V230" s="112"/>
      <c r="W230" s="113"/>
      <c r="X230" s="113"/>
      <c r="Y230" s="113"/>
      <c r="Z230" s="113"/>
      <c r="AA230" s="113"/>
    </row>
    <row r="231" spans="1:27" s="114" customFormat="1" ht="27.75" customHeight="1">
      <c r="A231" s="115"/>
      <c r="B231" s="116"/>
      <c r="C231" s="120"/>
      <c r="D231" s="70" t="str">
        <f>IFERROR(VLOOKUP(C231,NM06!$A$2:$B$176,2,0),"")</f>
        <v/>
      </c>
      <c r="E231" s="119"/>
      <c r="F231" s="70" t="str">
        <f>IFERROR(VLOOKUP('Vstupní data 9_4'!$E231,'Číselník nástrojů'!$A$2:$D$569,4,0),"")</f>
        <v/>
      </c>
      <c r="G231" s="117"/>
      <c r="H231" s="118"/>
      <c r="I231" s="127"/>
      <c r="J231" s="104"/>
      <c r="K231" s="104"/>
      <c r="L231" s="105"/>
      <c r="M231" s="121"/>
      <c r="N231" s="122"/>
      <c r="O231" s="123"/>
      <c r="P231" s="124"/>
      <c r="Q231" s="125"/>
      <c r="R231" s="126"/>
      <c r="S231" s="92" t="str">
        <f>IFERROR(('Vstupní data 9_4'!$O231+'Vstupní data 9_4'!$R231)/'Vstupní data 9_4'!$I231,"")</f>
        <v/>
      </c>
      <c r="T231" s="93" t="str">
        <f>IF(J231+L231=0,"",ROUND((M231+'Vstupní data 9_4'!$P231)/(L231+J231)/12,0))</f>
        <v/>
      </c>
      <c r="U231" s="94" t="str">
        <f>IF(K231=0,"",ROUND(('Vstupní data 9_4'!$N231+'Vstupní data 9_4'!$Q231)/'Vstupní data 9_4'!$K231,0))</f>
        <v/>
      </c>
      <c r="V231" s="112"/>
      <c r="W231" s="113"/>
      <c r="X231" s="113"/>
      <c r="Y231" s="113"/>
      <c r="Z231" s="113"/>
      <c r="AA231" s="113"/>
    </row>
    <row r="232" spans="1:27" s="114" customFormat="1" ht="27.75" customHeight="1">
      <c r="A232" s="115"/>
      <c r="B232" s="116"/>
      <c r="C232" s="120"/>
      <c r="D232" s="70" t="str">
        <f>IFERROR(VLOOKUP(C232,NM06!$A$2:$B$176,2,0),"")</f>
        <v/>
      </c>
      <c r="E232" s="119"/>
      <c r="F232" s="70" t="str">
        <f>IFERROR(VLOOKUP('Vstupní data 9_4'!$E232,'Číselník nástrojů'!$A$2:$D$569,4,0),"")</f>
        <v/>
      </c>
      <c r="G232" s="117"/>
      <c r="H232" s="118"/>
      <c r="I232" s="127"/>
      <c r="J232" s="104"/>
      <c r="K232" s="104"/>
      <c r="L232" s="105"/>
      <c r="M232" s="121"/>
      <c r="N232" s="122"/>
      <c r="O232" s="123"/>
      <c r="P232" s="124"/>
      <c r="Q232" s="125"/>
      <c r="R232" s="126"/>
      <c r="S232" s="92" t="str">
        <f>IFERROR(('Vstupní data 9_4'!$O232+'Vstupní data 9_4'!$R232)/'Vstupní data 9_4'!$I232,"")</f>
        <v/>
      </c>
      <c r="T232" s="93" t="str">
        <f>IF(J232+L232=0,"",ROUND((M232+'Vstupní data 9_4'!$P232)/(L232+J232)/12,0))</f>
        <v/>
      </c>
      <c r="U232" s="94" t="str">
        <f>IF(K232=0,"",ROUND(('Vstupní data 9_4'!$N232+'Vstupní data 9_4'!$Q232)/'Vstupní data 9_4'!$K232,0))</f>
        <v/>
      </c>
      <c r="V232" s="112"/>
      <c r="W232" s="113"/>
      <c r="X232" s="113"/>
      <c r="Y232" s="113"/>
      <c r="Z232" s="113"/>
      <c r="AA232" s="113"/>
    </row>
    <row r="233" spans="1:27" s="114" customFormat="1" ht="27.75" customHeight="1">
      <c r="A233" s="115"/>
      <c r="B233" s="116"/>
      <c r="C233" s="120"/>
      <c r="D233" s="70" t="str">
        <f>IFERROR(VLOOKUP(C233,NM06!$A$2:$B$176,2,0),"")</f>
        <v/>
      </c>
      <c r="E233" s="119"/>
      <c r="F233" s="70" t="str">
        <f>IFERROR(VLOOKUP('Vstupní data 9_4'!$E233,'Číselník nástrojů'!$A$2:$D$569,4,0),"")</f>
        <v/>
      </c>
      <c r="G233" s="117"/>
      <c r="H233" s="118"/>
      <c r="I233" s="127"/>
      <c r="J233" s="104"/>
      <c r="K233" s="104"/>
      <c r="L233" s="105"/>
      <c r="M233" s="121"/>
      <c r="N233" s="122"/>
      <c r="O233" s="123"/>
      <c r="P233" s="124"/>
      <c r="Q233" s="125"/>
      <c r="R233" s="126"/>
      <c r="S233" s="92" t="str">
        <f>IFERROR(('Vstupní data 9_4'!$O233+'Vstupní data 9_4'!$R233)/'Vstupní data 9_4'!$I233,"")</f>
        <v/>
      </c>
      <c r="T233" s="93" t="str">
        <f>IF(J233+L233=0,"",ROUND((M233+'Vstupní data 9_4'!$P233)/(L233+J233)/12,0))</f>
        <v/>
      </c>
      <c r="U233" s="94" t="str">
        <f>IF(K233=0,"",ROUND(('Vstupní data 9_4'!$N233+'Vstupní data 9_4'!$Q233)/'Vstupní data 9_4'!$K233,0))</f>
        <v/>
      </c>
      <c r="V233" s="112"/>
      <c r="W233" s="113"/>
      <c r="X233" s="113"/>
      <c r="Y233" s="113"/>
      <c r="Z233" s="113"/>
      <c r="AA233" s="113"/>
    </row>
    <row r="234" spans="1:27" s="114" customFormat="1" ht="27.75" customHeight="1">
      <c r="A234" s="115"/>
      <c r="B234" s="116"/>
      <c r="C234" s="120"/>
      <c r="D234" s="70" t="str">
        <f>IFERROR(VLOOKUP(C234,NM06!$A$2:$B$176,2,0),"")</f>
        <v/>
      </c>
      <c r="E234" s="119"/>
      <c r="F234" s="70" t="str">
        <f>IFERROR(VLOOKUP('Vstupní data 9_4'!$E234,'Číselník nástrojů'!$A$2:$D$569,4,0),"")</f>
        <v/>
      </c>
      <c r="G234" s="117"/>
      <c r="H234" s="118"/>
      <c r="I234" s="127"/>
      <c r="J234" s="104"/>
      <c r="K234" s="104"/>
      <c r="L234" s="105"/>
      <c r="M234" s="121"/>
      <c r="N234" s="122"/>
      <c r="O234" s="123"/>
      <c r="P234" s="124"/>
      <c r="Q234" s="125"/>
      <c r="R234" s="126"/>
      <c r="S234" s="92" t="str">
        <f>IFERROR(('Vstupní data 9_4'!$O234+'Vstupní data 9_4'!$R234)/'Vstupní data 9_4'!$I234,"")</f>
        <v/>
      </c>
      <c r="T234" s="93" t="str">
        <f>IF(J234+L234=0,"",ROUND((M234+'Vstupní data 9_4'!$P234)/(L234+J234)/12,0))</f>
        <v/>
      </c>
      <c r="U234" s="94" t="str">
        <f>IF(K234=0,"",ROUND(('Vstupní data 9_4'!$N234+'Vstupní data 9_4'!$Q234)/'Vstupní data 9_4'!$K234,0))</f>
        <v/>
      </c>
      <c r="V234" s="112"/>
      <c r="W234" s="113"/>
      <c r="X234" s="113"/>
      <c r="Y234" s="113"/>
      <c r="Z234" s="113"/>
      <c r="AA234" s="113"/>
    </row>
    <row r="235" spans="1:27" s="114" customFormat="1" ht="27.75" customHeight="1">
      <c r="A235" s="115"/>
      <c r="B235" s="116"/>
      <c r="C235" s="120"/>
      <c r="D235" s="70" t="str">
        <f>IFERROR(VLOOKUP(C235,NM06!$A$2:$B$176,2,0),"")</f>
        <v/>
      </c>
      <c r="E235" s="119"/>
      <c r="F235" s="70" t="str">
        <f>IFERROR(VLOOKUP('Vstupní data 9_4'!$E235,'Číselník nástrojů'!$A$2:$D$569,4,0),"")</f>
        <v/>
      </c>
      <c r="G235" s="117"/>
      <c r="H235" s="118"/>
      <c r="I235" s="127"/>
      <c r="J235" s="104"/>
      <c r="K235" s="104"/>
      <c r="L235" s="105"/>
      <c r="M235" s="121"/>
      <c r="N235" s="122"/>
      <c r="O235" s="123"/>
      <c r="P235" s="124"/>
      <c r="Q235" s="125"/>
      <c r="R235" s="126"/>
      <c r="S235" s="92" t="str">
        <f>IFERROR(('Vstupní data 9_4'!$O235+'Vstupní data 9_4'!$R235)/'Vstupní data 9_4'!$I235,"")</f>
        <v/>
      </c>
      <c r="T235" s="93" t="str">
        <f>IF(J235+L235=0,"",ROUND((M235+'Vstupní data 9_4'!$P235)/(L235+J235)/12,0))</f>
        <v/>
      </c>
      <c r="U235" s="94" t="str">
        <f>IF(K235=0,"",ROUND(('Vstupní data 9_4'!$N235+'Vstupní data 9_4'!$Q235)/'Vstupní data 9_4'!$K235,0))</f>
        <v/>
      </c>
      <c r="V235" s="112"/>
      <c r="W235" s="113"/>
      <c r="X235" s="113"/>
      <c r="Y235" s="113"/>
      <c r="Z235" s="113"/>
      <c r="AA235" s="113"/>
    </row>
    <row r="236" spans="1:27" s="114" customFormat="1" ht="27.75" customHeight="1">
      <c r="A236" s="115"/>
      <c r="B236" s="116"/>
      <c r="C236" s="120"/>
      <c r="D236" s="70" t="str">
        <f>IFERROR(VLOOKUP(C236,NM06!$A$2:$B$176,2,0),"")</f>
        <v/>
      </c>
      <c r="E236" s="119"/>
      <c r="F236" s="70" t="str">
        <f>IFERROR(VLOOKUP('Vstupní data 9_4'!$E236,'Číselník nástrojů'!$A$2:$D$569,4,0),"")</f>
        <v/>
      </c>
      <c r="G236" s="117"/>
      <c r="H236" s="118"/>
      <c r="I236" s="127"/>
      <c r="J236" s="104"/>
      <c r="K236" s="104"/>
      <c r="L236" s="105"/>
      <c r="M236" s="121"/>
      <c r="N236" s="122"/>
      <c r="O236" s="123"/>
      <c r="P236" s="124"/>
      <c r="Q236" s="125"/>
      <c r="R236" s="126"/>
      <c r="S236" s="92" t="str">
        <f>IFERROR(('Vstupní data 9_4'!$O236+'Vstupní data 9_4'!$R236)/'Vstupní data 9_4'!$I236,"")</f>
        <v/>
      </c>
      <c r="T236" s="93" t="str">
        <f>IF(J236+L236=0,"",ROUND((M236+'Vstupní data 9_4'!$P236)/(L236+J236)/12,0))</f>
        <v/>
      </c>
      <c r="U236" s="94" t="str">
        <f>IF(K236=0,"",ROUND(('Vstupní data 9_4'!$N236+'Vstupní data 9_4'!$Q236)/'Vstupní data 9_4'!$K236,0))</f>
        <v/>
      </c>
      <c r="V236" s="112"/>
      <c r="W236" s="113"/>
      <c r="X236" s="113"/>
      <c r="Y236" s="113"/>
      <c r="Z236" s="113"/>
      <c r="AA236" s="113"/>
    </row>
    <row r="237" spans="1:27" s="114" customFormat="1" ht="27.75" customHeight="1">
      <c r="A237" s="115"/>
      <c r="B237" s="116"/>
      <c r="C237" s="120"/>
      <c r="D237" s="70" t="str">
        <f>IFERROR(VLOOKUP(C237,NM06!$A$2:$B$176,2,0),"")</f>
        <v/>
      </c>
      <c r="E237" s="119"/>
      <c r="F237" s="70" t="str">
        <f>IFERROR(VLOOKUP('Vstupní data 9_4'!$E237,'Číselník nástrojů'!$A$2:$D$569,4,0),"")</f>
        <v/>
      </c>
      <c r="G237" s="117"/>
      <c r="H237" s="118"/>
      <c r="I237" s="127"/>
      <c r="J237" s="104"/>
      <c r="K237" s="104"/>
      <c r="L237" s="105"/>
      <c r="M237" s="121"/>
      <c r="N237" s="122"/>
      <c r="O237" s="123"/>
      <c r="P237" s="124"/>
      <c r="Q237" s="125"/>
      <c r="R237" s="126"/>
      <c r="S237" s="92" t="str">
        <f>IFERROR(('Vstupní data 9_4'!$O237+'Vstupní data 9_4'!$R237)/'Vstupní data 9_4'!$I237,"")</f>
        <v/>
      </c>
      <c r="T237" s="93" t="str">
        <f>IF(J237+L237=0,"",ROUND((M237+'Vstupní data 9_4'!$P237)/(L237+J237)/12,0))</f>
        <v/>
      </c>
      <c r="U237" s="94" t="str">
        <f>IF(K237=0,"",ROUND(('Vstupní data 9_4'!$N237+'Vstupní data 9_4'!$Q237)/'Vstupní data 9_4'!$K237,0))</f>
        <v/>
      </c>
      <c r="V237" s="112"/>
      <c r="W237" s="113"/>
      <c r="X237" s="113"/>
      <c r="Y237" s="113"/>
      <c r="Z237" s="113"/>
      <c r="AA237" s="113"/>
    </row>
    <row r="238" spans="1:27" s="114" customFormat="1" ht="27.75" customHeight="1">
      <c r="A238" s="115"/>
      <c r="B238" s="116"/>
      <c r="C238" s="120"/>
      <c r="D238" s="70" t="str">
        <f>IFERROR(VLOOKUP(C238,NM06!$A$2:$B$176,2,0),"")</f>
        <v/>
      </c>
      <c r="E238" s="119"/>
      <c r="F238" s="70" t="str">
        <f>IFERROR(VLOOKUP('Vstupní data 9_4'!$E238,'Číselník nástrojů'!$A$2:$D$569,4,0),"")</f>
        <v/>
      </c>
      <c r="G238" s="117"/>
      <c r="H238" s="118"/>
      <c r="I238" s="127"/>
      <c r="J238" s="104"/>
      <c r="K238" s="104"/>
      <c r="L238" s="105"/>
      <c r="M238" s="121"/>
      <c r="N238" s="122"/>
      <c r="O238" s="123"/>
      <c r="P238" s="124"/>
      <c r="Q238" s="125"/>
      <c r="R238" s="126"/>
      <c r="S238" s="92" t="str">
        <f>IFERROR(('Vstupní data 9_4'!$O238+'Vstupní data 9_4'!$R238)/'Vstupní data 9_4'!$I238,"")</f>
        <v/>
      </c>
      <c r="T238" s="93" t="str">
        <f>IF(J238+L238=0,"",ROUND((M238+'Vstupní data 9_4'!$P238)/(L238+J238)/12,0))</f>
        <v/>
      </c>
      <c r="U238" s="94" t="str">
        <f>IF(K238=0,"",ROUND(('Vstupní data 9_4'!$N238+'Vstupní data 9_4'!$Q238)/'Vstupní data 9_4'!$K238,0))</f>
        <v/>
      </c>
      <c r="V238" s="112"/>
      <c r="W238" s="113"/>
      <c r="X238" s="113"/>
      <c r="Y238" s="113"/>
      <c r="Z238" s="113"/>
      <c r="AA238" s="113"/>
    </row>
    <row r="239" spans="1:27" s="114" customFormat="1" ht="27.75" customHeight="1">
      <c r="A239" s="115"/>
      <c r="B239" s="116"/>
      <c r="C239" s="120"/>
      <c r="D239" s="70" t="str">
        <f>IFERROR(VLOOKUP(C239,NM06!$A$2:$B$176,2,0),"")</f>
        <v/>
      </c>
      <c r="E239" s="119"/>
      <c r="F239" s="70" t="str">
        <f>IFERROR(VLOOKUP('Vstupní data 9_4'!$E239,'Číselník nástrojů'!$A$2:$D$569,4,0),"")</f>
        <v/>
      </c>
      <c r="G239" s="117"/>
      <c r="H239" s="118"/>
      <c r="I239" s="127"/>
      <c r="J239" s="104"/>
      <c r="K239" s="104"/>
      <c r="L239" s="105"/>
      <c r="M239" s="121"/>
      <c r="N239" s="122"/>
      <c r="O239" s="123"/>
      <c r="P239" s="124"/>
      <c r="Q239" s="125"/>
      <c r="R239" s="126"/>
      <c r="S239" s="92" t="str">
        <f>IFERROR(('Vstupní data 9_4'!$O239+'Vstupní data 9_4'!$R239)/'Vstupní data 9_4'!$I239,"")</f>
        <v/>
      </c>
      <c r="T239" s="93" t="str">
        <f>IF(J239+L239=0,"",ROUND((M239+'Vstupní data 9_4'!$P239)/(L239+J239)/12,0))</f>
        <v/>
      </c>
      <c r="U239" s="94" t="str">
        <f>IF(K239=0,"",ROUND(('Vstupní data 9_4'!$N239+'Vstupní data 9_4'!$Q239)/'Vstupní data 9_4'!$K239,0))</f>
        <v/>
      </c>
      <c r="V239" s="112"/>
      <c r="W239" s="113"/>
      <c r="X239" s="113"/>
      <c r="Y239" s="113"/>
      <c r="Z239" s="113"/>
      <c r="AA239" s="113"/>
    </row>
    <row r="240" spans="1:27" s="114" customFormat="1" ht="27.75" customHeight="1">
      <c r="A240" s="115"/>
      <c r="B240" s="116"/>
      <c r="C240" s="120"/>
      <c r="D240" s="70" t="str">
        <f>IFERROR(VLOOKUP(C240,NM06!$A$2:$B$176,2,0),"")</f>
        <v/>
      </c>
      <c r="E240" s="119"/>
      <c r="F240" s="70" t="str">
        <f>IFERROR(VLOOKUP('Vstupní data 9_4'!$E240,'Číselník nástrojů'!$A$2:$D$569,4,0),"")</f>
        <v/>
      </c>
      <c r="G240" s="117"/>
      <c r="H240" s="118"/>
      <c r="I240" s="127"/>
      <c r="J240" s="104"/>
      <c r="K240" s="104"/>
      <c r="L240" s="105"/>
      <c r="M240" s="121"/>
      <c r="N240" s="122"/>
      <c r="O240" s="123"/>
      <c r="P240" s="124"/>
      <c r="Q240" s="125"/>
      <c r="R240" s="126"/>
      <c r="S240" s="92" t="str">
        <f>IFERROR(('Vstupní data 9_4'!$O240+'Vstupní data 9_4'!$R240)/'Vstupní data 9_4'!$I240,"")</f>
        <v/>
      </c>
      <c r="T240" s="93" t="str">
        <f>IF(J240+L240=0,"",ROUND((M240+'Vstupní data 9_4'!$P240)/(L240+J240)/12,0))</f>
        <v/>
      </c>
      <c r="U240" s="94" t="str">
        <f>IF(K240=0,"",ROUND(('Vstupní data 9_4'!$N240+'Vstupní data 9_4'!$Q240)/'Vstupní data 9_4'!$K240,0))</f>
        <v/>
      </c>
      <c r="V240" s="112"/>
      <c r="W240" s="113"/>
      <c r="X240" s="113"/>
      <c r="Y240" s="113"/>
      <c r="Z240" s="113"/>
      <c r="AA240" s="113"/>
    </row>
    <row r="241" spans="1:27" s="114" customFormat="1" ht="27.75" customHeight="1">
      <c r="A241" s="115"/>
      <c r="B241" s="116"/>
      <c r="C241" s="120"/>
      <c r="D241" s="70" t="str">
        <f>IFERROR(VLOOKUP(C241,NM06!$A$2:$B$176,2,0),"")</f>
        <v/>
      </c>
      <c r="E241" s="119"/>
      <c r="F241" s="70" t="str">
        <f>IFERROR(VLOOKUP('Vstupní data 9_4'!$E241,'Číselník nástrojů'!$A$2:$D$569,4,0),"")</f>
        <v/>
      </c>
      <c r="G241" s="117"/>
      <c r="H241" s="118"/>
      <c r="I241" s="127"/>
      <c r="J241" s="104"/>
      <c r="K241" s="104"/>
      <c r="L241" s="105"/>
      <c r="M241" s="121"/>
      <c r="N241" s="122"/>
      <c r="O241" s="123"/>
      <c r="P241" s="124"/>
      <c r="Q241" s="125"/>
      <c r="R241" s="126"/>
      <c r="S241" s="92" t="str">
        <f>IFERROR(('Vstupní data 9_4'!$O241+'Vstupní data 9_4'!$R241)/'Vstupní data 9_4'!$I241,"")</f>
        <v/>
      </c>
      <c r="T241" s="93" t="str">
        <f>IF(J241+L241=0,"",ROUND((M241+'Vstupní data 9_4'!$P241)/(L241+J241)/12,0))</f>
        <v/>
      </c>
      <c r="U241" s="94" t="str">
        <f>IF(K241=0,"",ROUND(('Vstupní data 9_4'!$N241+'Vstupní data 9_4'!$Q241)/'Vstupní data 9_4'!$K241,0))</f>
        <v/>
      </c>
      <c r="V241" s="112"/>
      <c r="W241" s="113"/>
      <c r="X241" s="113"/>
      <c r="Y241" s="113"/>
      <c r="Z241" s="113"/>
      <c r="AA241" s="113"/>
    </row>
    <row r="242" spans="1:27" s="114" customFormat="1" ht="27.75" customHeight="1">
      <c r="A242" s="115"/>
      <c r="B242" s="116"/>
      <c r="C242" s="120"/>
      <c r="D242" s="70" t="str">
        <f>IFERROR(VLOOKUP(C242,NM06!$A$2:$B$176,2,0),"")</f>
        <v/>
      </c>
      <c r="E242" s="119"/>
      <c r="F242" s="70" t="str">
        <f>IFERROR(VLOOKUP('Vstupní data 9_4'!$E242,'Číselník nástrojů'!$A$2:$D$569,4,0),"")</f>
        <v/>
      </c>
      <c r="G242" s="117"/>
      <c r="H242" s="118"/>
      <c r="I242" s="127"/>
      <c r="J242" s="104"/>
      <c r="K242" s="104"/>
      <c r="L242" s="105"/>
      <c r="M242" s="121"/>
      <c r="N242" s="122"/>
      <c r="O242" s="123"/>
      <c r="P242" s="124"/>
      <c r="Q242" s="125"/>
      <c r="R242" s="126"/>
      <c r="S242" s="92" t="str">
        <f>IFERROR(('Vstupní data 9_4'!$O242+'Vstupní data 9_4'!$R242)/'Vstupní data 9_4'!$I242,"")</f>
        <v/>
      </c>
      <c r="T242" s="93" t="str">
        <f>IF(J242+L242=0,"",ROUND((M242+'Vstupní data 9_4'!$P242)/(L242+J242)/12,0))</f>
        <v/>
      </c>
      <c r="U242" s="94" t="str">
        <f>IF(K242=0,"",ROUND(('Vstupní data 9_4'!$N242+'Vstupní data 9_4'!$Q242)/'Vstupní data 9_4'!$K242,0))</f>
        <v/>
      </c>
      <c r="V242" s="112"/>
      <c r="W242" s="113"/>
      <c r="X242" s="113"/>
      <c r="Y242" s="113"/>
      <c r="Z242" s="113"/>
      <c r="AA242" s="113"/>
    </row>
    <row r="243" spans="1:27" s="114" customFormat="1" ht="27.75" customHeight="1">
      <c r="A243" s="115"/>
      <c r="B243" s="116"/>
      <c r="C243" s="120"/>
      <c r="D243" s="70" t="str">
        <f>IFERROR(VLOOKUP(C243,NM06!$A$2:$B$176,2,0),"")</f>
        <v/>
      </c>
      <c r="E243" s="119"/>
      <c r="F243" s="70" t="str">
        <f>IFERROR(VLOOKUP('Vstupní data 9_4'!$E243,'Číselník nástrojů'!$A$2:$D$569,4,0),"")</f>
        <v/>
      </c>
      <c r="G243" s="117"/>
      <c r="H243" s="118"/>
      <c r="I243" s="127"/>
      <c r="J243" s="104"/>
      <c r="K243" s="104"/>
      <c r="L243" s="105"/>
      <c r="M243" s="121"/>
      <c r="N243" s="122"/>
      <c r="O243" s="123"/>
      <c r="P243" s="124"/>
      <c r="Q243" s="125"/>
      <c r="R243" s="126"/>
      <c r="S243" s="92" t="str">
        <f>IFERROR(('Vstupní data 9_4'!$O243+'Vstupní data 9_4'!$R243)/'Vstupní data 9_4'!$I243,"")</f>
        <v/>
      </c>
      <c r="T243" s="93" t="str">
        <f>IF(J243+L243=0,"",ROUND((M243+'Vstupní data 9_4'!$P243)/(L243+J243)/12,0))</f>
        <v/>
      </c>
      <c r="U243" s="94" t="str">
        <f>IF(K243=0,"",ROUND(('Vstupní data 9_4'!$N243+'Vstupní data 9_4'!$Q243)/'Vstupní data 9_4'!$K243,0))</f>
        <v/>
      </c>
      <c r="V243" s="112"/>
      <c r="W243" s="113"/>
      <c r="X243" s="113"/>
      <c r="Y243" s="113"/>
      <c r="Z243" s="113"/>
      <c r="AA243" s="113"/>
    </row>
    <row r="244" spans="1:27" s="114" customFormat="1" ht="27.75" customHeight="1">
      <c r="A244" s="115"/>
      <c r="B244" s="116"/>
      <c r="C244" s="120"/>
      <c r="D244" s="70" t="str">
        <f>IFERROR(VLOOKUP(C244,NM06!$A$2:$B$176,2,0),"")</f>
        <v/>
      </c>
      <c r="E244" s="119"/>
      <c r="F244" s="70" t="str">
        <f>IFERROR(VLOOKUP('Vstupní data 9_4'!$E244,'Číselník nástrojů'!$A$2:$D$569,4,0),"")</f>
        <v/>
      </c>
      <c r="G244" s="117"/>
      <c r="H244" s="118"/>
      <c r="I244" s="127"/>
      <c r="J244" s="104"/>
      <c r="K244" s="104"/>
      <c r="L244" s="105"/>
      <c r="M244" s="121"/>
      <c r="N244" s="122"/>
      <c r="O244" s="123"/>
      <c r="P244" s="124"/>
      <c r="Q244" s="125"/>
      <c r="R244" s="126"/>
      <c r="S244" s="92" t="str">
        <f>IFERROR(('Vstupní data 9_4'!$O244+'Vstupní data 9_4'!$R244)/'Vstupní data 9_4'!$I244,"")</f>
        <v/>
      </c>
      <c r="T244" s="93" t="str">
        <f>IF(J244+L244=0,"",ROUND((M244+'Vstupní data 9_4'!$P244)/(L244+J244)/12,0))</f>
        <v/>
      </c>
      <c r="U244" s="94" t="str">
        <f>IF(K244=0,"",ROUND(('Vstupní data 9_4'!$N244+'Vstupní data 9_4'!$Q244)/'Vstupní data 9_4'!$K244,0))</f>
        <v/>
      </c>
      <c r="V244" s="112"/>
      <c r="W244" s="113"/>
      <c r="X244" s="113"/>
      <c r="Y244" s="113"/>
      <c r="Z244" s="113"/>
      <c r="AA244" s="113"/>
    </row>
    <row r="245" spans="1:27" s="114" customFormat="1" ht="27.75" customHeight="1">
      <c r="A245" s="115"/>
      <c r="B245" s="116"/>
      <c r="C245" s="120"/>
      <c r="D245" s="70" t="str">
        <f>IFERROR(VLOOKUP(C245,NM06!$A$2:$B$176,2,0),"")</f>
        <v/>
      </c>
      <c r="E245" s="119"/>
      <c r="F245" s="70" t="str">
        <f>IFERROR(VLOOKUP('Vstupní data 9_4'!$E245,'Číselník nástrojů'!$A$2:$D$569,4,0),"")</f>
        <v/>
      </c>
      <c r="G245" s="117"/>
      <c r="H245" s="118"/>
      <c r="I245" s="127"/>
      <c r="J245" s="104"/>
      <c r="K245" s="104"/>
      <c r="L245" s="105"/>
      <c r="M245" s="121"/>
      <c r="N245" s="122"/>
      <c r="O245" s="123"/>
      <c r="P245" s="124"/>
      <c r="Q245" s="125"/>
      <c r="R245" s="126"/>
      <c r="S245" s="92" t="str">
        <f>IFERROR(('Vstupní data 9_4'!$O245+'Vstupní data 9_4'!$R245)/'Vstupní data 9_4'!$I245,"")</f>
        <v/>
      </c>
      <c r="T245" s="93" t="str">
        <f>IF(J245+L245=0,"",ROUND((M245+'Vstupní data 9_4'!$P245)/(L245+J245)/12,0))</f>
        <v/>
      </c>
      <c r="U245" s="94" t="str">
        <f>IF(K245=0,"",ROUND(('Vstupní data 9_4'!$N245+'Vstupní data 9_4'!$Q245)/'Vstupní data 9_4'!$K245,0))</f>
        <v/>
      </c>
      <c r="V245" s="112"/>
      <c r="W245" s="113"/>
      <c r="X245" s="113"/>
      <c r="Y245" s="113"/>
      <c r="Z245" s="113"/>
      <c r="AA245" s="113"/>
    </row>
    <row r="246" spans="1:27" s="114" customFormat="1" ht="27.75" customHeight="1">
      <c r="A246" s="115"/>
      <c r="B246" s="116"/>
      <c r="C246" s="120"/>
      <c r="D246" s="70" t="str">
        <f>IFERROR(VLOOKUP(C246,NM06!$A$2:$B$176,2,0),"")</f>
        <v/>
      </c>
      <c r="E246" s="119"/>
      <c r="F246" s="70" t="str">
        <f>IFERROR(VLOOKUP('Vstupní data 9_4'!$E246,'Číselník nástrojů'!$A$2:$D$569,4,0),"")</f>
        <v/>
      </c>
      <c r="G246" s="117"/>
      <c r="H246" s="118"/>
      <c r="I246" s="127"/>
      <c r="J246" s="104"/>
      <c r="K246" s="104"/>
      <c r="L246" s="105"/>
      <c r="M246" s="121"/>
      <c r="N246" s="122"/>
      <c r="O246" s="123"/>
      <c r="P246" s="124"/>
      <c r="Q246" s="125"/>
      <c r="R246" s="126"/>
      <c r="S246" s="92" t="str">
        <f>IFERROR(('Vstupní data 9_4'!$O246+'Vstupní data 9_4'!$R246)/'Vstupní data 9_4'!$I246,"")</f>
        <v/>
      </c>
      <c r="T246" s="93" t="str">
        <f>IF(J246+L246=0,"",ROUND((M246+'Vstupní data 9_4'!$P246)/(L246+J246)/12,0))</f>
        <v/>
      </c>
      <c r="U246" s="94" t="str">
        <f>IF(K246=0,"",ROUND(('Vstupní data 9_4'!$N246+'Vstupní data 9_4'!$Q246)/'Vstupní data 9_4'!$K246,0))</f>
        <v/>
      </c>
      <c r="V246" s="112"/>
      <c r="W246" s="113"/>
      <c r="X246" s="113"/>
      <c r="Y246" s="113"/>
      <c r="Z246" s="113"/>
      <c r="AA246" s="113"/>
    </row>
    <row r="247" spans="1:27" s="114" customFormat="1" ht="27.75" customHeight="1">
      <c r="A247" s="115"/>
      <c r="B247" s="116"/>
      <c r="C247" s="120"/>
      <c r="D247" s="70" t="str">
        <f>IFERROR(VLOOKUP(C247,NM06!$A$2:$B$176,2,0),"")</f>
        <v/>
      </c>
      <c r="E247" s="119"/>
      <c r="F247" s="70" t="str">
        <f>IFERROR(VLOOKUP('Vstupní data 9_4'!$E247,'Číselník nástrojů'!$A$2:$D$569,4,0),"")</f>
        <v/>
      </c>
      <c r="G247" s="117"/>
      <c r="H247" s="118"/>
      <c r="I247" s="127"/>
      <c r="J247" s="104"/>
      <c r="K247" s="104"/>
      <c r="L247" s="105"/>
      <c r="M247" s="121"/>
      <c r="N247" s="122"/>
      <c r="O247" s="123"/>
      <c r="P247" s="124"/>
      <c r="Q247" s="125"/>
      <c r="R247" s="126"/>
      <c r="S247" s="92" t="str">
        <f>IFERROR(('Vstupní data 9_4'!$O247+'Vstupní data 9_4'!$R247)/'Vstupní data 9_4'!$I247,"")</f>
        <v/>
      </c>
      <c r="T247" s="93" t="str">
        <f>IF(J247+L247=0,"",ROUND((M247+'Vstupní data 9_4'!$P247)/(L247+J247)/12,0))</f>
        <v/>
      </c>
      <c r="U247" s="94" t="str">
        <f>IF(K247=0,"",ROUND(('Vstupní data 9_4'!$N247+'Vstupní data 9_4'!$Q247)/'Vstupní data 9_4'!$K247,0))</f>
        <v/>
      </c>
      <c r="V247" s="112"/>
      <c r="W247" s="113"/>
      <c r="X247" s="113"/>
      <c r="Y247" s="113"/>
      <c r="Z247" s="113"/>
      <c r="AA247" s="113"/>
    </row>
    <row r="248" spans="1:27" s="114" customFormat="1" ht="27.75" customHeight="1">
      <c r="A248" s="115"/>
      <c r="B248" s="116"/>
      <c r="C248" s="120"/>
      <c r="D248" s="70" t="str">
        <f>IFERROR(VLOOKUP(C248,NM06!$A$2:$B$176,2,0),"")</f>
        <v/>
      </c>
      <c r="E248" s="119"/>
      <c r="F248" s="70" t="str">
        <f>IFERROR(VLOOKUP('Vstupní data 9_4'!$E248,'Číselník nástrojů'!$A$2:$D$569,4,0),"")</f>
        <v/>
      </c>
      <c r="G248" s="117"/>
      <c r="H248" s="118"/>
      <c r="I248" s="127"/>
      <c r="J248" s="104"/>
      <c r="K248" s="104"/>
      <c r="L248" s="105"/>
      <c r="M248" s="121"/>
      <c r="N248" s="122"/>
      <c r="O248" s="123"/>
      <c r="P248" s="124"/>
      <c r="Q248" s="125"/>
      <c r="R248" s="126"/>
      <c r="S248" s="92" t="str">
        <f>IFERROR(('Vstupní data 9_4'!$O248+'Vstupní data 9_4'!$R248)/'Vstupní data 9_4'!$I248,"")</f>
        <v/>
      </c>
      <c r="T248" s="93" t="str">
        <f>IF(J248+L248=0,"",ROUND((M248+'Vstupní data 9_4'!$P248)/(L248+J248)/12,0))</f>
        <v/>
      </c>
      <c r="U248" s="94" t="str">
        <f>IF(K248=0,"",ROUND(('Vstupní data 9_4'!$N248+'Vstupní data 9_4'!$Q248)/'Vstupní data 9_4'!$K248,0))</f>
        <v/>
      </c>
      <c r="V248" s="112"/>
      <c r="W248" s="113"/>
      <c r="X248" s="113"/>
      <c r="Y248" s="113"/>
      <c r="Z248" s="113"/>
      <c r="AA248" s="113"/>
    </row>
    <row r="249" spans="1:27" s="114" customFormat="1" ht="27.75" customHeight="1">
      <c r="A249" s="115"/>
      <c r="B249" s="116"/>
      <c r="C249" s="120"/>
      <c r="D249" s="70" t="str">
        <f>IFERROR(VLOOKUP(C249,NM06!$A$2:$B$176,2,0),"")</f>
        <v/>
      </c>
      <c r="E249" s="119"/>
      <c r="F249" s="70" t="str">
        <f>IFERROR(VLOOKUP('Vstupní data 9_4'!$E249,'Číselník nástrojů'!$A$2:$D$569,4,0),"")</f>
        <v/>
      </c>
      <c r="G249" s="117"/>
      <c r="H249" s="118"/>
      <c r="I249" s="127"/>
      <c r="J249" s="104"/>
      <c r="K249" s="104"/>
      <c r="L249" s="105"/>
      <c r="M249" s="121"/>
      <c r="N249" s="122"/>
      <c r="O249" s="123"/>
      <c r="P249" s="124"/>
      <c r="Q249" s="125"/>
      <c r="R249" s="126"/>
      <c r="S249" s="92" t="str">
        <f>IFERROR(('Vstupní data 9_4'!$O249+'Vstupní data 9_4'!$R249)/'Vstupní data 9_4'!$I249,"")</f>
        <v/>
      </c>
      <c r="T249" s="93" t="str">
        <f>IF(J249+L249=0,"",ROUND((M249+'Vstupní data 9_4'!$P249)/(L249+J249)/12,0))</f>
        <v/>
      </c>
      <c r="U249" s="94" t="str">
        <f>IF(K249=0,"",ROUND(('Vstupní data 9_4'!$N249+'Vstupní data 9_4'!$Q249)/'Vstupní data 9_4'!$K249,0))</f>
        <v/>
      </c>
      <c r="V249" s="112"/>
      <c r="W249" s="113"/>
      <c r="X249" s="113"/>
      <c r="Y249" s="113"/>
      <c r="Z249" s="113"/>
      <c r="AA249" s="113"/>
    </row>
    <row r="250" spans="1:27" s="114" customFormat="1" ht="27.75" customHeight="1">
      <c r="A250" s="115"/>
      <c r="B250" s="116"/>
      <c r="C250" s="120"/>
      <c r="D250" s="70" t="str">
        <f>IFERROR(VLOOKUP(C250,NM06!$A$2:$B$176,2,0),"")</f>
        <v/>
      </c>
      <c r="E250" s="119"/>
      <c r="F250" s="70" t="str">
        <f>IFERROR(VLOOKUP('Vstupní data 9_4'!$E250,'Číselník nástrojů'!$A$2:$D$569,4,0),"")</f>
        <v/>
      </c>
      <c r="G250" s="117"/>
      <c r="H250" s="118"/>
      <c r="I250" s="127"/>
      <c r="J250" s="104"/>
      <c r="K250" s="104"/>
      <c r="L250" s="105"/>
      <c r="M250" s="121"/>
      <c r="N250" s="122"/>
      <c r="O250" s="123"/>
      <c r="P250" s="124"/>
      <c r="Q250" s="125"/>
      <c r="R250" s="126"/>
      <c r="S250" s="92" t="str">
        <f>IFERROR(('Vstupní data 9_4'!$O250+'Vstupní data 9_4'!$R250)/'Vstupní data 9_4'!$I250,"")</f>
        <v/>
      </c>
      <c r="T250" s="93" t="str">
        <f>IF(J250+L250=0,"",ROUND((M250+'Vstupní data 9_4'!$P250)/(L250+J250)/12,0))</f>
        <v/>
      </c>
      <c r="U250" s="94" t="str">
        <f>IF(K250=0,"",ROUND(('Vstupní data 9_4'!$N250+'Vstupní data 9_4'!$Q250)/'Vstupní data 9_4'!$K250,0))</f>
        <v/>
      </c>
      <c r="V250" s="112"/>
      <c r="W250" s="113"/>
      <c r="X250" s="113"/>
      <c r="Y250" s="113"/>
      <c r="Z250" s="113"/>
      <c r="AA250" s="113"/>
    </row>
    <row r="251" spans="1:27" s="114" customFormat="1" ht="27.75" customHeight="1">
      <c r="A251" s="115"/>
      <c r="B251" s="116"/>
      <c r="C251" s="120"/>
      <c r="D251" s="70" t="str">
        <f>IFERROR(VLOOKUP(C251,NM06!$A$2:$B$176,2,0),"")</f>
        <v/>
      </c>
      <c r="E251" s="119"/>
      <c r="F251" s="70" t="str">
        <f>IFERROR(VLOOKUP('Vstupní data 9_4'!$E251,'Číselník nástrojů'!$A$2:$D$569,4,0),"")</f>
        <v/>
      </c>
      <c r="G251" s="117"/>
      <c r="H251" s="118"/>
      <c r="I251" s="127"/>
      <c r="J251" s="104"/>
      <c r="K251" s="104"/>
      <c r="L251" s="105"/>
      <c r="M251" s="121"/>
      <c r="N251" s="122"/>
      <c r="O251" s="123"/>
      <c r="P251" s="124"/>
      <c r="Q251" s="125"/>
      <c r="R251" s="126"/>
      <c r="S251" s="92" t="str">
        <f>IFERROR(('Vstupní data 9_4'!$O251+'Vstupní data 9_4'!$R251)/'Vstupní data 9_4'!$I251,"")</f>
        <v/>
      </c>
      <c r="T251" s="93" t="str">
        <f>IF(J251+L251=0,"",ROUND((M251+'Vstupní data 9_4'!$P251)/(L251+J251)/12,0))</f>
        <v/>
      </c>
      <c r="U251" s="94" t="str">
        <f>IF(K251=0,"",ROUND(('Vstupní data 9_4'!$N251+'Vstupní data 9_4'!$Q251)/'Vstupní data 9_4'!$K251,0))</f>
        <v/>
      </c>
      <c r="V251" s="112"/>
      <c r="W251" s="113"/>
      <c r="X251" s="113"/>
      <c r="Y251" s="113"/>
      <c r="Z251" s="113"/>
      <c r="AA251" s="113"/>
    </row>
    <row r="252" spans="1:27" s="114" customFormat="1" ht="27.75" customHeight="1">
      <c r="A252" s="115"/>
      <c r="B252" s="116"/>
      <c r="C252" s="120"/>
      <c r="D252" s="70" t="str">
        <f>IFERROR(VLOOKUP(C252,NM06!$A$2:$B$176,2,0),"")</f>
        <v/>
      </c>
      <c r="E252" s="119"/>
      <c r="F252" s="70" t="str">
        <f>IFERROR(VLOOKUP('Vstupní data 9_4'!$E252,'Číselník nástrojů'!$A$2:$D$569,4,0),"")</f>
        <v/>
      </c>
      <c r="G252" s="117"/>
      <c r="H252" s="118"/>
      <c r="I252" s="127"/>
      <c r="J252" s="104"/>
      <c r="K252" s="104"/>
      <c r="L252" s="105"/>
      <c r="M252" s="121"/>
      <c r="N252" s="122"/>
      <c r="O252" s="123"/>
      <c r="P252" s="124"/>
      <c r="Q252" s="125"/>
      <c r="R252" s="126"/>
      <c r="S252" s="92" t="str">
        <f>IFERROR(('Vstupní data 9_4'!$O252+'Vstupní data 9_4'!$R252)/'Vstupní data 9_4'!$I252,"")</f>
        <v/>
      </c>
      <c r="T252" s="93" t="str">
        <f>IF(J252+L252=0,"",ROUND((M252+'Vstupní data 9_4'!$P252)/(L252+J252)/12,0))</f>
        <v/>
      </c>
      <c r="U252" s="94" t="str">
        <f>IF(K252=0,"",ROUND(('Vstupní data 9_4'!$N252+'Vstupní data 9_4'!$Q252)/'Vstupní data 9_4'!$K252,0))</f>
        <v/>
      </c>
      <c r="V252" s="112"/>
      <c r="W252" s="113"/>
      <c r="X252" s="113"/>
      <c r="Y252" s="113"/>
      <c r="Z252" s="113"/>
      <c r="AA252" s="113"/>
    </row>
    <row r="253" spans="1:27" s="114" customFormat="1" ht="27.75" customHeight="1">
      <c r="A253" s="115"/>
      <c r="B253" s="116"/>
      <c r="C253" s="120"/>
      <c r="D253" s="70" t="str">
        <f>IFERROR(VLOOKUP(C253,NM06!$A$2:$B$176,2,0),"")</f>
        <v/>
      </c>
      <c r="E253" s="119"/>
      <c r="F253" s="70" t="str">
        <f>IFERROR(VLOOKUP('Vstupní data 9_4'!$E253,'Číselník nástrojů'!$A$2:$D$569,4,0),"")</f>
        <v/>
      </c>
      <c r="G253" s="117"/>
      <c r="H253" s="118"/>
      <c r="I253" s="127"/>
      <c r="J253" s="104"/>
      <c r="K253" s="104"/>
      <c r="L253" s="105"/>
      <c r="M253" s="121"/>
      <c r="N253" s="122"/>
      <c r="O253" s="123"/>
      <c r="P253" s="124"/>
      <c r="Q253" s="125"/>
      <c r="R253" s="126"/>
      <c r="S253" s="92" t="str">
        <f>IFERROR(('Vstupní data 9_4'!$O253+'Vstupní data 9_4'!$R253)/'Vstupní data 9_4'!$I253,"")</f>
        <v/>
      </c>
      <c r="T253" s="93" t="str">
        <f>IF(J253+L253=0,"",ROUND((M253+'Vstupní data 9_4'!$P253)/(L253+J253)/12,0))</f>
        <v/>
      </c>
      <c r="U253" s="94" t="str">
        <f>IF(K253=0,"",ROUND(('Vstupní data 9_4'!$N253+'Vstupní data 9_4'!$Q253)/'Vstupní data 9_4'!$K253,0))</f>
        <v/>
      </c>
      <c r="V253" s="112"/>
      <c r="W253" s="113"/>
      <c r="X253" s="113"/>
      <c r="Y253" s="113"/>
      <c r="Z253" s="113"/>
      <c r="AA253" s="113"/>
    </row>
    <row r="254" spans="1:27" s="114" customFormat="1" ht="27.75" customHeight="1">
      <c r="A254" s="115"/>
      <c r="B254" s="116"/>
      <c r="C254" s="120"/>
      <c r="D254" s="70" t="str">
        <f>IFERROR(VLOOKUP(C254,NM06!$A$2:$B$176,2,0),"")</f>
        <v/>
      </c>
      <c r="E254" s="119"/>
      <c r="F254" s="70" t="str">
        <f>IFERROR(VLOOKUP('Vstupní data 9_4'!$E254,'Číselník nástrojů'!$A$2:$D$569,4,0),"")</f>
        <v/>
      </c>
      <c r="G254" s="117"/>
      <c r="H254" s="118"/>
      <c r="I254" s="127"/>
      <c r="J254" s="104"/>
      <c r="K254" s="104"/>
      <c r="L254" s="105"/>
      <c r="M254" s="121"/>
      <c r="N254" s="122"/>
      <c r="O254" s="123"/>
      <c r="P254" s="124"/>
      <c r="Q254" s="125"/>
      <c r="R254" s="126"/>
      <c r="S254" s="92" t="str">
        <f>IFERROR(('Vstupní data 9_4'!$O254+'Vstupní data 9_4'!$R254)/'Vstupní data 9_4'!$I254,"")</f>
        <v/>
      </c>
      <c r="T254" s="93" t="str">
        <f>IF(J254+L254=0,"",ROUND((M254+'Vstupní data 9_4'!$P254)/(L254+J254)/12,0))</f>
        <v/>
      </c>
      <c r="U254" s="94" t="str">
        <f>IF(K254=0,"",ROUND(('Vstupní data 9_4'!$N254+'Vstupní data 9_4'!$Q254)/'Vstupní data 9_4'!$K254,0))</f>
        <v/>
      </c>
      <c r="V254" s="112"/>
      <c r="W254" s="113"/>
      <c r="X254" s="113"/>
      <c r="Y254" s="113"/>
      <c r="Z254" s="113"/>
      <c r="AA254" s="113"/>
    </row>
    <row r="255" spans="1:27" s="114" customFormat="1" ht="27.75" customHeight="1">
      <c r="A255" s="115"/>
      <c r="B255" s="116"/>
      <c r="C255" s="120"/>
      <c r="D255" s="70" t="str">
        <f>IFERROR(VLOOKUP(C255,NM06!$A$2:$B$176,2,0),"")</f>
        <v/>
      </c>
      <c r="E255" s="119"/>
      <c r="F255" s="70" t="str">
        <f>IFERROR(VLOOKUP('Vstupní data 9_4'!$E255,'Číselník nástrojů'!$A$2:$D$569,4,0),"")</f>
        <v/>
      </c>
      <c r="G255" s="117"/>
      <c r="H255" s="118"/>
      <c r="I255" s="127"/>
      <c r="J255" s="104"/>
      <c r="K255" s="104"/>
      <c r="L255" s="105"/>
      <c r="M255" s="121"/>
      <c r="N255" s="122"/>
      <c r="O255" s="123"/>
      <c r="P255" s="124"/>
      <c r="Q255" s="125"/>
      <c r="R255" s="126"/>
      <c r="S255" s="92" t="str">
        <f>IFERROR(('Vstupní data 9_4'!$O255+'Vstupní data 9_4'!$R255)/'Vstupní data 9_4'!$I255,"")</f>
        <v/>
      </c>
      <c r="T255" s="93" t="str">
        <f>IF(J255+L255=0,"",ROUND((M255+'Vstupní data 9_4'!$P255)/(L255+J255)/12,0))</f>
        <v/>
      </c>
      <c r="U255" s="94" t="str">
        <f>IF(K255=0,"",ROUND(('Vstupní data 9_4'!$N255+'Vstupní data 9_4'!$Q255)/'Vstupní data 9_4'!$K255,0))</f>
        <v/>
      </c>
      <c r="V255" s="112"/>
      <c r="W255" s="113"/>
      <c r="X255" s="113"/>
      <c r="Y255" s="113"/>
      <c r="Z255" s="113"/>
      <c r="AA255" s="113"/>
    </row>
    <row r="256" spans="1:27" s="114" customFormat="1" ht="27.75" customHeight="1">
      <c r="A256" s="115"/>
      <c r="B256" s="116"/>
      <c r="C256" s="120"/>
      <c r="D256" s="70" t="str">
        <f>IFERROR(VLOOKUP(C256,NM06!$A$2:$B$176,2,0),"")</f>
        <v/>
      </c>
      <c r="E256" s="119"/>
      <c r="F256" s="70" t="str">
        <f>IFERROR(VLOOKUP('Vstupní data 9_4'!$E256,'Číselník nástrojů'!$A$2:$D$569,4,0),"")</f>
        <v/>
      </c>
      <c r="G256" s="117"/>
      <c r="H256" s="118"/>
      <c r="I256" s="127"/>
      <c r="J256" s="104"/>
      <c r="K256" s="104"/>
      <c r="L256" s="105"/>
      <c r="M256" s="121"/>
      <c r="N256" s="122"/>
      <c r="O256" s="123"/>
      <c r="P256" s="124"/>
      <c r="Q256" s="125"/>
      <c r="R256" s="126"/>
      <c r="S256" s="92" t="str">
        <f>IFERROR(('Vstupní data 9_4'!$O256+'Vstupní data 9_4'!$R256)/'Vstupní data 9_4'!$I256,"")</f>
        <v/>
      </c>
      <c r="T256" s="93" t="str">
        <f>IF(J256+L256=0,"",ROUND((M256+'Vstupní data 9_4'!$P256)/(L256+J256)/12,0))</f>
        <v/>
      </c>
      <c r="U256" s="94" t="str">
        <f>IF(K256=0,"",ROUND(('Vstupní data 9_4'!$N256+'Vstupní data 9_4'!$Q256)/'Vstupní data 9_4'!$K256,0))</f>
        <v/>
      </c>
      <c r="V256" s="112"/>
      <c r="W256" s="113"/>
      <c r="X256" s="113"/>
      <c r="Y256" s="113"/>
      <c r="Z256" s="113"/>
      <c r="AA256" s="113"/>
    </row>
    <row r="257" spans="1:27" s="114" customFormat="1" ht="27.75" customHeight="1">
      <c r="A257" s="115"/>
      <c r="B257" s="116"/>
      <c r="C257" s="120"/>
      <c r="D257" s="70" t="str">
        <f>IFERROR(VLOOKUP(C257,NM06!$A$2:$B$176,2,0),"")</f>
        <v/>
      </c>
      <c r="E257" s="119"/>
      <c r="F257" s="70" t="str">
        <f>IFERROR(VLOOKUP('Vstupní data 9_4'!$E257,'Číselník nástrojů'!$A$2:$D$569,4,0),"")</f>
        <v/>
      </c>
      <c r="G257" s="117"/>
      <c r="H257" s="118"/>
      <c r="I257" s="127"/>
      <c r="J257" s="104"/>
      <c r="K257" s="104"/>
      <c r="L257" s="105"/>
      <c r="M257" s="121"/>
      <c r="N257" s="122"/>
      <c r="O257" s="123"/>
      <c r="P257" s="124"/>
      <c r="Q257" s="125"/>
      <c r="R257" s="126"/>
      <c r="S257" s="92" t="str">
        <f>IFERROR(('Vstupní data 9_4'!$O257+'Vstupní data 9_4'!$R257)/'Vstupní data 9_4'!$I257,"")</f>
        <v/>
      </c>
      <c r="T257" s="93" t="str">
        <f>IF(J257+L257=0,"",ROUND((M257+'Vstupní data 9_4'!$P257)/(L257+J257)/12,0))</f>
        <v/>
      </c>
      <c r="U257" s="94" t="str">
        <f>IF(K257=0,"",ROUND(('Vstupní data 9_4'!$N257+'Vstupní data 9_4'!$Q257)/'Vstupní data 9_4'!$K257,0))</f>
        <v/>
      </c>
      <c r="V257" s="112"/>
      <c r="W257" s="113"/>
      <c r="X257" s="113"/>
      <c r="Y257" s="113"/>
      <c r="Z257" s="113"/>
      <c r="AA257" s="113"/>
    </row>
    <row r="258" spans="1:27" s="114" customFormat="1" ht="27.75" customHeight="1">
      <c r="A258" s="115"/>
      <c r="B258" s="116"/>
      <c r="C258" s="120"/>
      <c r="D258" s="70" t="str">
        <f>IFERROR(VLOOKUP(C258,NM06!$A$2:$B$176,2,0),"")</f>
        <v/>
      </c>
      <c r="E258" s="119"/>
      <c r="F258" s="70" t="str">
        <f>IFERROR(VLOOKUP('Vstupní data 9_4'!$E258,'Číselník nástrojů'!$A$2:$D$569,4,0),"")</f>
        <v/>
      </c>
      <c r="G258" s="117"/>
      <c r="H258" s="118"/>
      <c r="I258" s="127"/>
      <c r="J258" s="104"/>
      <c r="K258" s="104"/>
      <c r="L258" s="105"/>
      <c r="M258" s="121"/>
      <c r="N258" s="122"/>
      <c r="O258" s="123"/>
      <c r="P258" s="124"/>
      <c r="Q258" s="125"/>
      <c r="R258" s="126"/>
      <c r="S258" s="92" t="str">
        <f>IFERROR(('Vstupní data 9_4'!$O258+'Vstupní data 9_4'!$R258)/'Vstupní data 9_4'!$I258,"")</f>
        <v/>
      </c>
      <c r="T258" s="93" t="str">
        <f>IF(J258+L258=0,"",ROUND((M258+'Vstupní data 9_4'!$P258)/(L258+J258)/12,0))</f>
        <v/>
      </c>
      <c r="U258" s="94" t="str">
        <f>IF(K258=0,"",ROUND(('Vstupní data 9_4'!$N258+'Vstupní data 9_4'!$Q258)/'Vstupní data 9_4'!$K258,0))</f>
        <v/>
      </c>
      <c r="V258" s="112"/>
      <c r="W258" s="113"/>
      <c r="X258" s="113"/>
      <c r="Y258" s="113"/>
      <c r="Z258" s="113"/>
      <c r="AA258" s="113"/>
    </row>
    <row r="259" spans="1:27" s="114" customFormat="1" ht="27.75" customHeight="1">
      <c r="A259" s="115"/>
      <c r="B259" s="116"/>
      <c r="C259" s="120"/>
      <c r="D259" s="70" t="str">
        <f>IFERROR(VLOOKUP(C259,NM06!$A$2:$B$176,2,0),"")</f>
        <v/>
      </c>
      <c r="E259" s="119"/>
      <c r="F259" s="70" t="str">
        <f>IFERROR(VLOOKUP('Vstupní data 9_4'!$E259,'Číselník nástrojů'!$A$2:$D$569,4,0),"")</f>
        <v/>
      </c>
      <c r="G259" s="117"/>
      <c r="H259" s="118"/>
      <c r="I259" s="127"/>
      <c r="J259" s="104"/>
      <c r="K259" s="104"/>
      <c r="L259" s="105"/>
      <c r="M259" s="121"/>
      <c r="N259" s="122"/>
      <c r="O259" s="123"/>
      <c r="P259" s="124"/>
      <c r="Q259" s="125"/>
      <c r="R259" s="126"/>
      <c r="S259" s="92" t="str">
        <f>IFERROR(('Vstupní data 9_4'!$O259+'Vstupní data 9_4'!$R259)/'Vstupní data 9_4'!$I259,"")</f>
        <v/>
      </c>
      <c r="T259" s="93" t="str">
        <f>IF(J259+L259=0,"",ROUND((M259+'Vstupní data 9_4'!$P259)/(L259+J259)/12,0))</f>
        <v/>
      </c>
      <c r="U259" s="94" t="str">
        <f>IF(K259=0,"",ROUND(('Vstupní data 9_4'!$N259+'Vstupní data 9_4'!$Q259)/'Vstupní data 9_4'!$K259,0))</f>
        <v/>
      </c>
      <c r="V259" s="112"/>
      <c r="W259" s="113"/>
      <c r="X259" s="113"/>
      <c r="Y259" s="113"/>
      <c r="Z259" s="113"/>
      <c r="AA259" s="113"/>
    </row>
    <row r="260" spans="1:27" s="114" customFormat="1" ht="27.75" customHeight="1">
      <c r="A260" s="115"/>
      <c r="B260" s="116"/>
      <c r="C260" s="120"/>
      <c r="D260" s="70" t="str">
        <f>IFERROR(VLOOKUP(C260,NM06!$A$2:$B$176,2,0),"")</f>
        <v/>
      </c>
      <c r="E260" s="119"/>
      <c r="F260" s="70" t="str">
        <f>IFERROR(VLOOKUP('Vstupní data 9_4'!$E260,'Číselník nástrojů'!$A$2:$D$569,4,0),"")</f>
        <v/>
      </c>
      <c r="G260" s="117"/>
      <c r="H260" s="118"/>
      <c r="I260" s="127"/>
      <c r="J260" s="104"/>
      <c r="K260" s="104"/>
      <c r="L260" s="105"/>
      <c r="M260" s="121"/>
      <c r="N260" s="122"/>
      <c r="O260" s="123"/>
      <c r="P260" s="124"/>
      <c r="Q260" s="125"/>
      <c r="R260" s="126"/>
      <c r="S260" s="92" t="str">
        <f>IFERROR(('Vstupní data 9_4'!$O260+'Vstupní data 9_4'!$R260)/'Vstupní data 9_4'!$I260,"")</f>
        <v/>
      </c>
      <c r="T260" s="93" t="str">
        <f>IF(J260+L260=0,"",ROUND((M260+'Vstupní data 9_4'!$P260)/(L260+J260)/12,0))</f>
        <v/>
      </c>
      <c r="U260" s="94" t="str">
        <f>IF(K260=0,"",ROUND(('Vstupní data 9_4'!$N260+'Vstupní data 9_4'!$Q260)/'Vstupní data 9_4'!$K260,0))</f>
        <v/>
      </c>
      <c r="V260" s="112"/>
      <c r="W260" s="113"/>
      <c r="X260" s="113"/>
      <c r="Y260" s="113"/>
      <c r="Z260" s="113"/>
      <c r="AA260" s="113"/>
    </row>
    <row r="261" spans="1:27" s="114" customFormat="1" ht="27.75" customHeight="1">
      <c r="A261" s="115"/>
      <c r="B261" s="116"/>
      <c r="C261" s="120"/>
      <c r="D261" s="70" t="str">
        <f>IFERROR(VLOOKUP(C261,NM06!$A$2:$B$176,2,0),"")</f>
        <v/>
      </c>
      <c r="E261" s="119"/>
      <c r="F261" s="70" t="str">
        <f>IFERROR(VLOOKUP('Vstupní data 9_4'!$E261,'Číselník nástrojů'!$A$2:$D$569,4,0),"")</f>
        <v/>
      </c>
      <c r="G261" s="117"/>
      <c r="H261" s="118"/>
      <c r="I261" s="127"/>
      <c r="J261" s="104"/>
      <c r="K261" s="104"/>
      <c r="L261" s="105"/>
      <c r="M261" s="121"/>
      <c r="N261" s="122"/>
      <c r="O261" s="123"/>
      <c r="P261" s="124"/>
      <c r="Q261" s="125"/>
      <c r="R261" s="126"/>
      <c r="S261" s="92" t="str">
        <f>IFERROR(('Vstupní data 9_4'!$O261+'Vstupní data 9_4'!$R261)/'Vstupní data 9_4'!$I261,"")</f>
        <v/>
      </c>
      <c r="T261" s="93" t="str">
        <f>IF(J261+L261=0,"",ROUND((M261+'Vstupní data 9_4'!$P261)/(L261+J261)/12,0))</f>
        <v/>
      </c>
      <c r="U261" s="94" t="str">
        <f>IF(K261=0,"",ROUND(('Vstupní data 9_4'!$N261+'Vstupní data 9_4'!$Q261)/'Vstupní data 9_4'!$K261,0))</f>
        <v/>
      </c>
      <c r="V261" s="112"/>
      <c r="W261" s="113"/>
      <c r="X261" s="113"/>
      <c r="Y261" s="113"/>
      <c r="Z261" s="113"/>
      <c r="AA261" s="113"/>
    </row>
    <row r="262" spans="1:27" s="114" customFormat="1" ht="27.75" customHeight="1">
      <c r="A262" s="115"/>
      <c r="B262" s="116"/>
      <c r="C262" s="120"/>
      <c r="D262" s="70" t="str">
        <f>IFERROR(VLOOKUP(C262,NM06!$A$2:$B$176,2,0),"")</f>
        <v/>
      </c>
      <c r="E262" s="119"/>
      <c r="F262" s="70" t="str">
        <f>IFERROR(VLOOKUP('Vstupní data 9_4'!$E262,'Číselník nástrojů'!$A$2:$D$569,4,0),"")</f>
        <v/>
      </c>
      <c r="G262" s="117"/>
      <c r="H262" s="118"/>
      <c r="I262" s="127"/>
      <c r="J262" s="104"/>
      <c r="K262" s="104"/>
      <c r="L262" s="105"/>
      <c r="M262" s="121"/>
      <c r="N262" s="122"/>
      <c r="O262" s="123"/>
      <c r="P262" s="124"/>
      <c r="Q262" s="125"/>
      <c r="R262" s="126"/>
      <c r="S262" s="92" t="str">
        <f>IFERROR(('Vstupní data 9_4'!$O262+'Vstupní data 9_4'!$R262)/'Vstupní data 9_4'!$I262,"")</f>
        <v/>
      </c>
      <c r="T262" s="93" t="str">
        <f>IF(J262+L262=0,"",ROUND((M262+'Vstupní data 9_4'!$P262)/(L262+J262)/12,0))</f>
        <v/>
      </c>
      <c r="U262" s="94" t="str">
        <f>IF(K262=0,"",ROUND(('Vstupní data 9_4'!$N262+'Vstupní data 9_4'!$Q262)/'Vstupní data 9_4'!$K262,0))</f>
        <v/>
      </c>
      <c r="V262" s="112"/>
      <c r="W262" s="113"/>
      <c r="X262" s="113"/>
      <c r="Y262" s="113"/>
      <c r="Z262" s="113"/>
      <c r="AA262" s="113"/>
    </row>
    <row r="263" spans="1:27" s="114" customFormat="1" ht="27.75" customHeight="1">
      <c r="A263" s="115"/>
      <c r="B263" s="116"/>
      <c r="C263" s="120"/>
      <c r="D263" s="70" t="str">
        <f>IFERROR(VLOOKUP(C263,NM06!$A$2:$B$176,2,0),"")</f>
        <v/>
      </c>
      <c r="E263" s="119"/>
      <c r="F263" s="70" t="str">
        <f>IFERROR(VLOOKUP('Vstupní data 9_4'!$E263,'Číselník nástrojů'!$A$2:$D$569,4,0),"")</f>
        <v/>
      </c>
      <c r="G263" s="117"/>
      <c r="H263" s="118"/>
      <c r="I263" s="127"/>
      <c r="J263" s="104"/>
      <c r="K263" s="104"/>
      <c r="L263" s="105"/>
      <c r="M263" s="121"/>
      <c r="N263" s="122"/>
      <c r="O263" s="123"/>
      <c r="P263" s="124"/>
      <c r="Q263" s="125"/>
      <c r="R263" s="126"/>
      <c r="S263" s="92" t="str">
        <f>IFERROR(('Vstupní data 9_4'!$O263+'Vstupní data 9_4'!$R263)/'Vstupní data 9_4'!$I263,"")</f>
        <v/>
      </c>
      <c r="T263" s="93" t="str">
        <f>IF(J263+L263=0,"",ROUND((M263+'Vstupní data 9_4'!$P263)/(L263+J263)/12,0))</f>
        <v/>
      </c>
      <c r="U263" s="94" t="str">
        <f>IF(K263=0,"",ROUND(('Vstupní data 9_4'!$N263+'Vstupní data 9_4'!$Q263)/'Vstupní data 9_4'!$K263,0))</f>
        <v/>
      </c>
      <c r="V263" s="112"/>
      <c r="W263" s="113"/>
      <c r="X263" s="113"/>
      <c r="Y263" s="113"/>
      <c r="Z263" s="113"/>
      <c r="AA263" s="113"/>
    </row>
    <row r="264" spans="1:27" s="114" customFormat="1" ht="27.75" customHeight="1">
      <c r="A264" s="115"/>
      <c r="B264" s="116"/>
      <c r="C264" s="120"/>
      <c r="D264" s="70" t="str">
        <f>IFERROR(VLOOKUP(C264,NM06!$A$2:$B$176,2,0),"")</f>
        <v/>
      </c>
      <c r="E264" s="119"/>
      <c r="F264" s="70" t="str">
        <f>IFERROR(VLOOKUP('Vstupní data 9_4'!$E264,'Číselník nástrojů'!$A$2:$D$569,4,0),"")</f>
        <v/>
      </c>
      <c r="G264" s="117"/>
      <c r="H264" s="118"/>
      <c r="I264" s="127"/>
      <c r="J264" s="104"/>
      <c r="K264" s="104"/>
      <c r="L264" s="105"/>
      <c r="M264" s="121"/>
      <c r="N264" s="122"/>
      <c r="O264" s="123"/>
      <c r="P264" s="124"/>
      <c r="Q264" s="125"/>
      <c r="R264" s="126"/>
      <c r="S264" s="92" t="str">
        <f>IFERROR(('Vstupní data 9_4'!$O264+'Vstupní data 9_4'!$R264)/'Vstupní data 9_4'!$I264,"")</f>
        <v/>
      </c>
      <c r="T264" s="93" t="str">
        <f>IF(J264+L264=0,"",ROUND((M264+'Vstupní data 9_4'!$P264)/(L264+J264)/12,0))</f>
        <v/>
      </c>
      <c r="U264" s="94" t="str">
        <f>IF(K264=0,"",ROUND(('Vstupní data 9_4'!$N264+'Vstupní data 9_4'!$Q264)/'Vstupní data 9_4'!$K264,0))</f>
        <v/>
      </c>
      <c r="V264" s="112"/>
      <c r="W264" s="113"/>
      <c r="X264" s="113"/>
      <c r="Y264" s="113"/>
      <c r="Z264" s="113"/>
      <c r="AA264" s="113"/>
    </row>
    <row r="265" spans="1:27" s="114" customFormat="1" ht="27.75" customHeight="1">
      <c r="A265" s="115"/>
      <c r="B265" s="116"/>
      <c r="C265" s="120"/>
      <c r="D265" s="70" t="str">
        <f>IFERROR(VLOOKUP(C265,NM06!$A$2:$B$176,2,0),"")</f>
        <v/>
      </c>
      <c r="E265" s="119"/>
      <c r="F265" s="70" t="str">
        <f>IFERROR(VLOOKUP('Vstupní data 9_4'!$E265,'Číselník nástrojů'!$A$2:$D$569,4,0),"")</f>
        <v/>
      </c>
      <c r="G265" s="117"/>
      <c r="H265" s="118"/>
      <c r="I265" s="127"/>
      <c r="J265" s="104"/>
      <c r="K265" s="104"/>
      <c r="L265" s="105"/>
      <c r="M265" s="121"/>
      <c r="N265" s="122"/>
      <c r="O265" s="123"/>
      <c r="P265" s="124"/>
      <c r="Q265" s="125"/>
      <c r="R265" s="126"/>
      <c r="S265" s="92" t="str">
        <f>IFERROR(('Vstupní data 9_4'!$O265+'Vstupní data 9_4'!$R265)/'Vstupní data 9_4'!$I265,"")</f>
        <v/>
      </c>
      <c r="T265" s="93" t="str">
        <f>IF(J265+L265=0,"",ROUND((M265+'Vstupní data 9_4'!$P265)/(L265+J265)/12,0))</f>
        <v/>
      </c>
      <c r="U265" s="94" t="str">
        <f>IF(K265=0,"",ROUND(('Vstupní data 9_4'!$N265+'Vstupní data 9_4'!$Q265)/'Vstupní data 9_4'!$K265,0))</f>
        <v/>
      </c>
      <c r="V265" s="112"/>
      <c r="W265" s="113"/>
      <c r="X265" s="113"/>
      <c r="Y265" s="113"/>
      <c r="Z265" s="113"/>
      <c r="AA265" s="113"/>
    </row>
    <row r="266" spans="1:27" s="114" customFormat="1" ht="27.75" customHeight="1">
      <c r="A266" s="115"/>
      <c r="B266" s="116"/>
      <c r="C266" s="120"/>
      <c r="D266" s="70" t="str">
        <f>IFERROR(VLOOKUP(C266,NM06!$A$2:$B$176,2,0),"")</f>
        <v/>
      </c>
      <c r="E266" s="119"/>
      <c r="F266" s="70" t="str">
        <f>IFERROR(VLOOKUP('Vstupní data 9_4'!$E266,'Číselník nástrojů'!$A$2:$D$569,4,0),"")</f>
        <v/>
      </c>
      <c r="G266" s="117"/>
      <c r="H266" s="118"/>
      <c r="I266" s="127"/>
      <c r="J266" s="104"/>
      <c r="K266" s="104"/>
      <c r="L266" s="105"/>
      <c r="M266" s="121"/>
      <c r="N266" s="122"/>
      <c r="O266" s="123"/>
      <c r="P266" s="124"/>
      <c r="Q266" s="125"/>
      <c r="R266" s="126"/>
      <c r="S266" s="92" t="str">
        <f>IFERROR(('Vstupní data 9_4'!$O266+'Vstupní data 9_4'!$R266)/'Vstupní data 9_4'!$I266,"")</f>
        <v/>
      </c>
      <c r="T266" s="93" t="str">
        <f>IF(J266+L266=0,"",ROUND((M266+'Vstupní data 9_4'!$P266)/(L266+J266)/12,0))</f>
        <v/>
      </c>
      <c r="U266" s="94" t="str">
        <f>IF(K266=0,"",ROUND(('Vstupní data 9_4'!$N266+'Vstupní data 9_4'!$Q266)/'Vstupní data 9_4'!$K266,0))</f>
        <v/>
      </c>
      <c r="V266" s="112"/>
      <c r="W266" s="113"/>
      <c r="X266" s="113"/>
      <c r="Y266" s="113"/>
      <c r="Z266" s="113"/>
      <c r="AA266" s="113"/>
    </row>
    <row r="267" spans="1:27" s="114" customFormat="1" ht="27.75" customHeight="1">
      <c r="A267" s="115"/>
      <c r="B267" s="116"/>
      <c r="C267" s="120"/>
      <c r="D267" s="70" t="str">
        <f>IFERROR(VLOOKUP(C267,NM06!$A$2:$B$176,2,0),"")</f>
        <v/>
      </c>
      <c r="E267" s="119"/>
      <c r="F267" s="70" t="str">
        <f>IFERROR(VLOOKUP('Vstupní data 9_4'!$E267,'Číselník nástrojů'!$A$2:$D$569,4,0),"")</f>
        <v/>
      </c>
      <c r="G267" s="117"/>
      <c r="H267" s="118"/>
      <c r="I267" s="127"/>
      <c r="J267" s="104"/>
      <c r="K267" s="104"/>
      <c r="L267" s="105"/>
      <c r="M267" s="121"/>
      <c r="N267" s="122"/>
      <c r="O267" s="123"/>
      <c r="P267" s="124"/>
      <c r="Q267" s="125"/>
      <c r="R267" s="126"/>
      <c r="S267" s="92" t="str">
        <f>IFERROR(('Vstupní data 9_4'!$O267+'Vstupní data 9_4'!$R267)/'Vstupní data 9_4'!$I267,"")</f>
        <v/>
      </c>
      <c r="T267" s="93" t="str">
        <f>IF(J267+L267=0,"",ROUND((M267+'Vstupní data 9_4'!$P267)/(L267+J267)/12,0))</f>
        <v/>
      </c>
      <c r="U267" s="94" t="str">
        <f>IF(K267=0,"",ROUND(('Vstupní data 9_4'!$N267+'Vstupní data 9_4'!$Q267)/'Vstupní data 9_4'!$K267,0))</f>
        <v/>
      </c>
      <c r="V267" s="112"/>
      <c r="W267" s="113"/>
      <c r="X267" s="113"/>
      <c r="Y267" s="113"/>
      <c r="Z267" s="113"/>
      <c r="AA267" s="113"/>
    </row>
    <row r="268" spans="1:27" s="114" customFormat="1" ht="27.75" customHeight="1">
      <c r="A268" s="115"/>
      <c r="B268" s="116"/>
      <c r="C268" s="120"/>
      <c r="D268" s="70" t="str">
        <f>IFERROR(VLOOKUP(C268,NM06!$A$2:$B$176,2,0),"")</f>
        <v/>
      </c>
      <c r="E268" s="119"/>
      <c r="F268" s="70" t="str">
        <f>IFERROR(VLOOKUP('Vstupní data 9_4'!$E268,'Číselník nástrojů'!$A$2:$D$569,4,0),"")</f>
        <v/>
      </c>
      <c r="G268" s="117"/>
      <c r="H268" s="118"/>
      <c r="I268" s="127"/>
      <c r="J268" s="104"/>
      <c r="K268" s="104"/>
      <c r="L268" s="105"/>
      <c r="M268" s="121"/>
      <c r="N268" s="122"/>
      <c r="O268" s="123"/>
      <c r="P268" s="124"/>
      <c r="Q268" s="125"/>
      <c r="R268" s="126"/>
      <c r="S268" s="92" t="str">
        <f>IFERROR(('Vstupní data 9_4'!$O268+'Vstupní data 9_4'!$R268)/'Vstupní data 9_4'!$I268,"")</f>
        <v/>
      </c>
      <c r="T268" s="93" t="str">
        <f>IF(J268+L268=0,"",ROUND((M268+'Vstupní data 9_4'!$P268)/(L268+J268)/12,0))</f>
        <v/>
      </c>
      <c r="U268" s="94" t="str">
        <f>IF(K268=0,"",ROUND(('Vstupní data 9_4'!$N268+'Vstupní data 9_4'!$Q268)/'Vstupní data 9_4'!$K268,0))</f>
        <v/>
      </c>
      <c r="V268" s="112"/>
      <c r="W268" s="113"/>
      <c r="X268" s="113"/>
      <c r="Y268" s="113"/>
      <c r="Z268" s="113"/>
      <c r="AA268" s="113"/>
    </row>
    <row r="269" spans="1:27" s="114" customFormat="1" ht="27.75" customHeight="1">
      <c r="A269" s="115"/>
      <c r="B269" s="116"/>
      <c r="C269" s="120"/>
      <c r="D269" s="70" t="str">
        <f>IFERROR(VLOOKUP(C269,NM06!$A$2:$B$176,2,0),"")</f>
        <v/>
      </c>
      <c r="E269" s="119"/>
      <c r="F269" s="70" t="str">
        <f>IFERROR(VLOOKUP('Vstupní data 9_4'!$E269,'Číselník nástrojů'!$A$2:$D$569,4,0),"")</f>
        <v/>
      </c>
      <c r="G269" s="117"/>
      <c r="H269" s="118"/>
      <c r="I269" s="127"/>
      <c r="J269" s="104"/>
      <c r="K269" s="104"/>
      <c r="L269" s="105"/>
      <c r="M269" s="121"/>
      <c r="N269" s="122"/>
      <c r="O269" s="123"/>
      <c r="P269" s="124"/>
      <c r="Q269" s="125"/>
      <c r="R269" s="126"/>
      <c r="S269" s="92" t="str">
        <f>IFERROR(('Vstupní data 9_4'!$O269+'Vstupní data 9_4'!$R269)/'Vstupní data 9_4'!$I269,"")</f>
        <v/>
      </c>
      <c r="T269" s="93" t="str">
        <f>IF(J269+L269=0,"",ROUND((M269+'Vstupní data 9_4'!$P269)/(L269+J269)/12,0))</f>
        <v/>
      </c>
      <c r="U269" s="94" t="str">
        <f>IF(K269=0,"",ROUND(('Vstupní data 9_4'!$N269+'Vstupní data 9_4'!$Q269)/'Vstupní data 9_4'!$K269,0))</f>
        <v/>
      </c>
      <c r="V269" s="112"/>
      <c r="W269" s="113"/>
      <c r="X269" s="113"/>
      <c r="Y269" s="113"/>
      <c r="Z269" s="113"/>
      <c r="AA269" s="113"/>
    </row>
    <row r="270" spans="1:27" s="114" customFormat="1" ht="27.75" customHeight="1">
      <c r="A270" s="115"/>
      <c r="B270" s="116"/>
      <c r="C270" s="120"/>
      <c r="D270" s="70" t="str">
        <f>IFERROR(VLOOKUP(C270,NM06!$A$2:$B$176,2,0),"")</f>
        <v/>
      </c>
      <c r="E270" s="119"/>
      <c r="F270" s="70" t="str">
        <f>IFERROR(VLOOKUP('Vstupní data 9_4'!$E270,'Číselník nástrojů'!$A$2:$D$569,4,0),"")</f>
        <v/>
      </c>
      <c r="G270" s="117"/>
      <c r="H270" s="118"/>
      <c r="I270" s="127"/>
      <c r="J270" s="104"/>
      <c r="K270" s="104"/>
      <c r="L270" s="105"/>
      <c r="M270" s="121"/>
      <c r="N270" s="122"/>
      <c r="O270" s="123"/>
      <c r="P270" s="124"/>
      <c r="Q270" s="125"/>
      <c r="R270" s="126"/>
      <c r="S270" s="92" t="str">
        <f>IFERROR(('Vstupní data 9_4'!$O270+'Vstupní data 9_4'!$R270)/'Vstupní data 9_4'!$I270,"")</f>
        <v/>
      </c>
      <c r="T270" s="93" t="str">
        <f>IF(J270+L270=0,"",ROUND((M270+'Vstupní data 9_4'!$P270)/(L270+J270)/12,0))</f>
        <v/>
      </c>
      <c r="U270" s="94" t="str">
        <f>IF(K270=0,"",ROUND(('Vstupní data 9_4'!$N270+'Vstupní data 9_4'!$Q270)/'Vstupní data 9_4'!$K270,0))</f>
        <v/>
      </c>
      <c r="V270" s="112"/>
      <c r="W270" s="113"/>
      <c r="X270" s="113"/>
      <c r="Y270" s="113"/>
      <c r="Z270" s="113"/>
      <c r="AA270" s="113"/>
    </row>
    <row r="271" spans="1:27" s="114" customFormat="1" ht="27.75" customHeight="1">
      <c r="A271" s="115"/>
      <c r="B271" s="116"/>
      <c r="C271" s="120"/>
      <c r="D271" s="70" t="str">
        <f>IFERROR(VLOOKUP(C271,NM06!$A$2:$B$176,2,0),"")</f>
        <v/>
      </c>
      <c r="E271" s="119"/>
      <c r="F271" s="70" t="str">
        <f>IFERROR(VLOOKUP('Vstupní data 9_4'!$E271,'Číselník nástrojů'!$A$2:$D$569,4,0),"")</f>
        <v/>
      </c>
      <c r="G271" s="117"/>
      <c r="H271" s="118"/>
      <c r="I271" s="127"/>
      <c r="J271" s="104"/>
      <c r="K271" s="104"/>
      <c r="L271" s="105"/>
      <c r="M271" s="121"/>
      <c r="N271" s="122"/>
      <c r="O271" s="123"/>
      <c r="P271" s="124"/>
      <c r="Q271" s="125"/>
      <c r="R271" s="126"/>
      <c r="S271" s="92" t="str">
        <f>IFERROR(('Vstupní data 9_4'!$O271+'Vstupní data 9_4'!$R271)/'Vstupní data 9_4'!$I271,"")</f>
        <v/>
      </c>
      <c r="T271" s="93" t="str">
        <f>IF(J271+L271=0,"",ROUND((M271+'Vstupní data 9_4'!$P271)/(L271+J271)/12,0))</f>
        <v/>
      </c>
      <c r="U271" s="94" t="str">
        <f>IF(K271=0,"",ROUND(('Vstupní data 9_4'!$N271+'Vstupní data 9_4'!$Q271)/'Vstupní data 9_4'!$K271,0))</f>
        <v/>
      </c>
      <c r="V271" s="112"/>
      <c r="W271" s="113"/>
      <c r="X271" s="113"/>
      <c r="Y271" s="113"/>
      <c r="Z271" s="113"/>
      <c r="AA271" s="113"/>
    </row>
    <row r="272" spans="1:27" s="114" customFormat="1" ht="27.75" customHeight="1">
      <c r="A272" s="115"/>
      <c r="B272" s="116"/>
      <c r="C272" s="120"/>
      <c r="D272" s="70" t="str">
        <f>IFERROR(VLOOKUP(C272,NM06!$A$2:$B$176,2,0),"")</f>
        <v/>
      </c>
      <c r="E272" s="119"/>
      <c r="F272" s="70" t="str">
        <f>IFERROR(VLOOKUP('Vstupní data 9_4'!$E272,'Číselník nástrojů'!$A$2:$D$569,4,0),"")</f>
        <v/>
      </c>
      <c r="G272" s="117"/>
      <c r="H272" s="118"/>
      <c r="I272" s="127"/>
      <c r="J272" s="104"/>
      <c r="K272" s="104"/>
      <c r="L272" s="105"/>
      <c r="M272" s="121"/>
      <c r="N272" s="122"/>
      <c r="O272" s="123"/>
      <c r="P272" s="124"/>
      <c r="Q272" s="125"/>
      <c r="R272" s="126"/>
      <c r="S272" s="92" t="str">
        <f>IFERROR(('Vstupní data 9_4'!$O272+'Vstupní data 9_4'!$R272)/'Vstupní data 9_4'!$I272,"")</f>
        <v/>
      </c>
      <c r="T272" s="93" t="str">
        <f>IF(J272+L272=0,"",ROUND((M272+'Vstupní data 9_4'!$P272)/(L272+J272)/12,0))</f>
        <v/>
      </c>
      <c r="U272" s="94" t="str">
        <f>IF(K272=0,"",ROUND(('Vstupní data 9_4'!$N272+'Vstupní data 9_4'!$Q272)/'Vstupní data 9_4'!$K272,0))</f>
        <v/>
      </c>
      <c r="V272" s="112"/>
      <c r="W272" s="113"/>
      <c r="X272" s="113"/>
      <c r="Y272" s="113"/>
      <c r="Z272" s="113"/>
      <c r="AA272" s="113"/>
    </row>
    <row r="273" spans="1:27" s="114" customFormat="1" ht="27.75" customHeight="1">
      <c r="A273" s="115"/>
      <c r="B273" s="116"/>
      <c r="C273" s="120"/>
      <c r="D273" s="70" t="str">
        <f>IFERROR(VLOOKUP(C273,NM06!$A$2:$B$176,2,0),"")</f>
        <v/>
      </c>
      <c r="E273" s="119"/>
      <c r="F273" s="70" t="str">
        <f>IFERROR(VLOOKUP('Vstupní data 9_4'!$E273,'Číselník nástrojů'!$A$2:$D$569,4,0),"")</f>
        <v/>
      </c>
      <c r="G273" s="117"/>
      <c r="H273" s="118"/>
      <c r="I273" s="127"/>
      <c r="J273" s="104"/>
      <c r="K273" s="104"/>
      <c r="L273" s="105"/>
      <c r="M273" s="121"/>
      <c r="N273" s="122"/>
      <c r="O273" s="123"/>
      <c r="P273" s="124"/>
      <c r="Q273" s="125"/>
      <c r="R273" s="126"/>
      <c r="S273" s="92" t="str">
        <f>IFERROR(('Vstupní data 9_4'!$O273+'Vstupní data 9_4'!$R273)/'Vstupní data 9_4'!$I273,"")</f>
        <v/>
      </c>
      <c r="T273" s="93" t="str">
        <f>IF(J273+L273=0,"",ROUND((M273+'Vstupní data 9_4'!$P273)/(L273+J273)/12,0))</f>
        <v/>
      </c>
      <c r="U273" s="94" t="str">
        <f>IF(K273=0,"",ROUND(('Vstupní data 9_4'!$N273+'Vstupní data 9_4'!$Q273)/'Vstupní data 9_4'!$K273,0))</f>
        <v/>
      </c>
      <c r="V273" s="112"/>
      <c r="W273" s="113"/>
      <c r="X273" s="113"/>
      <c r="Y273" s="113"/>
      <c r="Z273" s="113"/>
      <c r="AA273" s="113"/>
    </row>
    <row r="274" spans="1:27" s="114" customFormat="1" ht="27.75" customHeight="1">
      <c r="A274" s="115"/>
      <c r="B274" s="116"/>
      <c r="C274" s="120"/>
      <c r="D274" s="70" t="str">
        <f>IFERROR(VLOOKUP(C274,NM06!$A$2:$B$176,2,0),"")</f>
        <v/>
      </c>
      <c r="E274" s="119"/>
      <c r="F274" s="70" t="str">
        <f>IFERROR(VLOOKUP('Vstupní data 9_4'!$E274,'Číselník nástrojů'!$A$2:$D$569,4,0),"")</f>
        <v/>
      </c>
      <c r="G274" s="117"/>
      <c r="H274" s="118"/>
      <c r="I274" s="127"/>
      <c r="J274" s="104"/>
      <c r="K274" s="104"/>
      <c r="L274" s="105"/>
      <c r="M274" s="121"/>
      <c r="N274" s="122"/>
      <c r="O274" s="123"/>
      <c r="P274" s="124"/>
      <c r="Q274" s="125"/>
      <c r="R274" s="126"/>
      <c r="S274" s="92" t="str">
        <f>IFERROR(('Vstupní data 9_4'!$O274+'Vstupní data 9_4'!$R274)/'Vstupní data 9_4'!$I274,"")</f>
        <v/>
      </c>
      <c r="T274" s="93" t="str">
        <f>IF(J274+L274=0,"",ROUND((M274+'Vstupní data 9_4'!$P274)/(L274+J274)/12,0))</f>
        <v/>
      </c>
      <c r="U274" s="94" t="str">
        <f>IF(K274=0,"",ROUND(('Vstupní data 9_4'!$N274+'Vstupní data 9_4'!$Q274)/'Vstupní data 9_4'!$K274,0))</f>
        <v/>
      </c>
      <c r="V274" s="112"/>
      <c r="W274" s="113"/>
      <c r="X274" s="113"/>
      <c r="Y274" s="113"/>
      <c r="Z274" s="113"/>
      <c r="AA274" s="113"/>
    </row>
    <row r="275" spans="1:27" s="114" customFormat="1" ht="27.75" customHeight="1">
      <c r="A275" s="115"/>
      <c r="B275" s="116"/>
      <c r="C275" s="120"/>
      <c r="D275" s="70" t="str">
        <f>IFERROR(VLOOKUP(C275,NM06!$A$2:$B$176,2,0),"")</f>
        <v/>
      </c>
      <c r="E275" s="119"/>
      <c r="F275" s="70" t="str">
        <f>IFERROR(VLOOKUP('Vstupní data 9_4'!$E275,'Číselník nástrojů'!$A$2:$D$569,4,0),"")</f>
        <v/>
      </c>
      <c r="G275" s="117"/>
      <c r="H275" s="118"/>
      <c r="I275" s="127"/>
      <c r="J275" s="104"/>
      <c r="K275" s="104"/>
      <c r="L275" s="105"/>
      <c r="M275" s="121"/>
      <c r="N275" s="122"/>
      <c r="O275" s="123"/>
      <c r="P275" s="124"/>
      <c r="Q275" s="125"/>
      <c r="R275" s="126"/>
      <c r="S275" s="92" t="str">
        <f>IFERROR(('Vstupní data 9_4'!$O275+'Vstupní data 9_4'!$R275)/'Vstupní data 9_4'!$I275,"")</f>
        <v/>
      </c>
      <c r="T275" s="93" t="str">
        <f>IF(J275+L275=0,"",ROUND((M275+'Vstupní data 9_4'!$P275)/(L275+J275)/12,0))</f>
        <v/>
      </c>
      <c r="U275" s="94" t="str">
        <f>IF(K275=0,"",ROUND(('Vstupní data 9_4'!$N275+'Vstupní data 9_4'!$Q275)/'Vstupní data 9_4'!$K275,0))</f>
        <v/>
      </c>
      <c r="V275" s="112"/>
      <c r="W275" s="113"/>
      <c r="X275" s="113"/>
      <c r="Y275" s="113"/>
      <c r="Z275" s="113"/>
      <c r="AA275" s="113"/>
    </row>
    <row r="276" spans="1:27" s="114" customFormat="1" ht="27.75" customHeight="1">
      <c r="A276" s="115"/>
      <c r="B276" s="116"/>
      <c r="C276" s="120"/>
      <c r="D276" s="70" t="str">
        <f>IFERROR(VLOOKUP(C276,NM06!$A$2:$B$176,2,0),"")</f>
        <v/>
      </c>
      <c r="E276" s="119"/>
      <c r="F276" s="70" t="str">
        <f>IFERROR(VLOOKUP('Vstupní data 9_4'!$E276,'Číselník nástrojů'!$A$2:$D$569,4,0),"")</f>
        <v/>
      </c>
      <c r="G276" s="117"/>
      <c r="H276" s="118"/>
      <c r="I276" s="127"/>
      <c r="J276" s="104"/>
      <c r="K276" s="104"/>
      <c r="L276" s="105"/>
      <c r="M276" s="121"/>
      <c r="N276" s="122"/>
      <c r="O276" s="123"/>
      <c r="P276" s="124"/>
      <c r="Q276" s="125"/>
      <c r="R276" s="126"/>
      <c r="S276" s="92" t="str">
        <f>IFERROR(('Vstupní data 9_4'!$O276+'Vstupní data 9_4'!$R276)/'Vstupní data 9_4'!$I276,"")</f>
        <v/>
      </c>
      <c r="T276" s="93" t="str">
        <f>IF(J276+L276=0,"",ROUND((M276+'Vstupní data 9_4'!$P276)/(L276+J276)/12,0))</f>
        <v/>
      </c>
      <c r="U276" s="94" t="str">
        <f>IF(K276=0,"",ROUND(('Vstupní data 9_4'!$N276+'Vstupní data 9_4'!$Q276)/'Vstupní data 9_4'!$K276,0))</f>
        <v/>
      </c>
      <c r="V276" s="112"/>
      <c r="W276" s="113"/>
      <c r="X276" s="113"/>
      <c r="Y276" s="113"/>
      <c r="Z276" s="113"/>
      <c r="AA276" s="113"/>
    </row>
    <row r="277" spans="1:27" s="114" customFormat="1" ht="27.75" customHeight="1">
      <c r="A277" s="115"/>
      <c r="B277" s="116"/>
      <c r="C277" s="120"/>
      <c r="D277" s="70" t="str">
        <f>IFERROR(VLOOKUP(C277,NM06!$A$2:$B$176,2,0),"")</f>
        <v/>
      </c>
      <c r="E277" s="119"/>
      <c r="F277" s="70" t="str">
        <f>IFERROR(VLOOKUP('Vstupní data 9_4'!$E277,'Číselník nástrojů'!$A$2:$D$569,4,0),"")</f>
        <v/>
      </c>
      <c r="G277" s="117"/>
      <c r="H277" s="118"/>
      <c r="I277" s="127"/>
      <c r="J277" s="104"/>
      <c r="K277" s="104"/>
      <c r="L277" s="105"/>
      <c r="M277" s="121"/>
      <c r="N277" s="122"/>
      <c r="O277" s="123"/>
      <c r="P277" s="124"/>
      <c r="Q277" s="125"/>
      <c r="R277" s="126"/>
      <c r="S277" s="92" t="str">
        <f>IFERROR(('Vstupní data 9_4'!$O277+'Vstupní data 9_4'!$R277)/'Vstupní data 9_4'!$I277,"")</f>
        <v/>
      </c>
      <c r="T277" s="93" t="str">
        <f>IF(J277+L277=0,"",ROUND((M277+'Vstupní data 9_4'!$P277)/(L277+J277)/12,0))</f>
        <v/>
      </c>
      <c r="U277" s="94" t="str">
        <f>IF(K277=0,"",ROUND(('Vstupní data 9_4'!$N277+'Vstupní data 9_4'!$Q277)/'Vstupní data 9_4'!$K277,0))</f>
        <v/>
      </c>
      <c r="V277" s="112"/>
      <c r="W277" s="113"/>
      <c r="X277" s="113"/>
      <c r="Y277" s="113"/>
      <c r="Z277" s="113"/>
      <c r="AA277" s="113"/>
    </row>
    <row r="278" spans="1:27" s="114" customFormat="1" ht="27.75" customHeight="1">
      <c r="A278" s="115"/>
      <c r="B278" s="116"/>
      <c r="C278" s="120"/>
      <c r="D278" s="70" t="str">
        <f>IFERROR(VLOOKUP(C278,NM06!$A$2:$B$176,2,0),"")</f>
        <v/>
      </c>
      <c r="E278" s="119"/>
      <c r="F278" s="70" t="str">
        <f>IFERROR(VLOOKUP('Vstupní data 9_4'!$E278,'Číselník nástrojů'!$A$2:$D$569,4,0),"")</f>
        <v/>
      </c>
      <c r="G278" s="117"/>
      <c r="H278" s="118"/>
      <c r="I278" s="127"/>
      <c r="J278" s="104"/>
      <c r="K278" s="104"/>
      <c r="L278" s="105"/>
      <c r="M278" s="121"/>
      <c r="N278" s="122"/>
      <c r="O278" s="123"/>
      <c r="P278" s="124"/>
      <c r="Q278" s="125"/>
      <c r="R278" s="126"/>
      <c r="S278" s="92" t="str">
        <f>IFERROR(('Vstupní data 9_4'!$O278+'Vstupní data 9_4'!$R278)/'Vstupní data 9_4'!$I278,"")</f>
        <v/>
      </c>
      <c r="T278" s="93" t="str">
        <f>IF(J278+L278=0,"",ROUND((M278+'Vstupní data 9_4'!$P278)/(L278+J278)/12,0))</f>
        <v/>
      </c>
      <c r="U278" s="94" t="str">
        <f>IF(K278=0,"",ROUND(('Vstupní data 9_4'!$N278+'Vstupní data 9_4'!$Q278)/'Vstupní data 9_4'!$K278,0))</f>
        <v/>
      </c>
      <c r="V278" s="112"/>
      <c r="W278" s="113"/>
      <c r="X278" s="113"/>
      <c r="Y278" s="113"/>
      <c r="Z278" s="113"/>
      <c r="AA278" s="113"/>
    </row>
    <row r="279" spans="1:27" s="114" customFormat="1" ht="27.75" customHeight="1">
      <c r="A279" s="115"/>
      <c r="B279" s="116"/>
      <c r="C279" s="120"/>
      <c r="D279" s="70" t="str">
        <f>IFERROR(VLOOKUP(C279,NM06!$A$2:$B$176,2,0),"")</f>
        <v/>
      </c>
      <c r="E279" s="119"/>
      <c r="F279" s="70" t="str">
        <f>IFERROR(VLOOKUP('Vstupní data 9_4'!$E279,'Číselník nástrojů'!$A$2:$D$569,4,0),"")</f>
        <v/>
      </c>
      <c r="G279" s="117"/>
      <c r="H279" s="118"/>
      <c r="I279" s="127"/>
      <c r="J279" s="104"/>
      <c r="K279" s="104"/>
      <c r="L279" s="105"/>
      <c r="M279" s="121"/>
      <c r="N279" s="122"/>
      <c r="O279" s="123"/>
      <c r="P279" s="124"/>
      <c r="Q279" s="125"/>
      <c r="R279" s="126"/>
      <c r="S279" s="92" t="str">
        <f>IFERROR(('Vstupní data 9_4'!$O279+'Vstupní data 9_4'!$R279)/'Vstupní data 9_4'!$I279,"")</f>
        <v/>
      </c>
      <c r="T279" s="93" t="str">
        <f>IF(J279+L279=0,"",ROUND((M279+'Vstupní data 9_4'!$P279)/(L279+J279)/12,0))</f>
        <v/>
      </c>
      <c r="U279" s="94" t="str">
        <f>IF(K279=0,"",ROUND(('Vstupní data 9_4'!$N279+'Vstupní data 9_4'!$Q279)/'Vstupní data 9_4'!$K279,0))</f>
        <v/>
      </c>
      <c r="V279" s="112"/>
      <c r="W279" s="113"/>
      <c r="X279" s="113"/>
      <c r="Y279" s="113"/>
      <c r="Z279" s="113"/>
      <c r="AA279" s="113"/>
    </row>
    <row r="280" spans="1:27" s="114" customFormat="1" ht="27.75" customHeight="1">
      <c r="A280" s="115"/>
      <c r="B280" s="116"/>
      <c r="C280" s="120"/>
      <c r="D280" s="70" t="str">
        <f>IFERROR(VLOOKUP(C280,NM06!$A$2:$B$176,2,0),"")</f>
        <v/>
      </c>
      <c r="E280" s="119"/>
      <c r="F280" s="70" t="str">
        <f>IFERROR(VLOOKUP('Vstupní data 9_4'!$E280,'Číselník nástrojů'!$A$2:$D$569,4,0),"")</f>
        <v/>
      </c>
      <c r="G280" s="117"/>
      <c r="H280" s="118"/>
      <c r="I280" s="127"/>
      <c r="J280" s="104"/>
      <c r="K280" s="104"/>
      <c r="L280" s="105"/>
      <c r="M280" s="121"/>
      <c r="N280" s="122"/>
      <c r="O280" s="123"/>
      <c r="P280" s="124"/>
      <c r="Q280" s="125"/>
      <c r="R280" s="126"/>
      <c r="S280" s="92" t="str">
        <f>IFERROR(('Vstupní data 9_4'!$O280+'Vstupní data 9_4'!$R280)/'Vstupní data 9_4'!$I280,"")</f>
        <v/>
      </c>
      <c r="T280" s="93" t="str">
        <f>IF(J280+L280=0,"",ROUND((M280+'Vstupní data 9_4'!$P280)/(L280+J280)/12,0))</f>
        <v/>
      </c>
      <c r="U280" s="94" t="str">
        <f>IF(K280=0,"",ROUND(('Vstupní data 9_4'!$N280+'Vstupní data 9_4'!$Q280)/'Vstupní data 9_4'!$K280,0))</f>
        <v/>
      </c>
      <c r="V280" s="112"/>
      <c r="W280" s="113"/>
      <c r="X280" s="113"/>
      <c r="Y280" s="113"/>
      <c r="Z280" s="113"/>
      <c r="AA280" s="113"/>
    </row>
    <row r="281" spans="1:27" s="114" customFormat="1" ht="27.75" customHeight="1">
      <c r="A281" s="115"/>
      <c r="B281" s="116"/>
      <c r="C281" s="120"/>
      <c r="D281" s="70" t="str">
        <f>IFERROR(VLOOKUP(C281,NM06!$A$2:$B$176,2,0),"")</f>
        <v/>
      </c>
      <c r="E281" s="119"/>
      <c r="F281" s="70" t="str">
        <f>IFERROR(VLOOKUP('Vstupní data 9_4'!$E281,'Číselník nástrojů'!$A$2:$D$569,4,0),"")</f>
        <v/>
      </c>
      <c r="G281" s="117"/>
      <c r="H281" s="118"/>
      <c r="I281" s="127"/>
      <c r="J281" s="104"/>
      <c r="K281" s="104"/>
      <c r="L281" s="105"/>
      <c r="M281" s="121"/>
      <c r="N281" s="122"/>
      <c r="O281" s="123"/>
      <c r="P281" s="124"/>
      <c r="Q281" s="125"/>
      <c r="R281" s="126"/>
      <c r="S281" s="92" t="str">
        <f>IFERROR(('Vstupní data 9_4'!$O281+'Vstupní data 9_4'!$R281)/'Vstupní data 9_4'!$I281,"")</f>
        <v/>
      </c>
      <c r="T281" s="93" t="str">
        <f>IF(J281+L281=0,"",ROUND((M281+'Vstupní data 9_4'!$P281)/(L281+J281)/12,0))</f>
        <v/>
      </c>
      <c r="U281" s="94" t="str">
        <f>IF(K281=0,"",ROUND(('Vstupní data 9_4'!$N281+'Vstupní data 9_4'!$Q281)/'Vstupní data 9_4'!$K281,0))</f>
        <v/>
      </c>
      <c r="V281" s="112"/>
      <c r="W281" s="113"/>
      <c r="X281" s="113"/>
      <c r="Y281" s="113"/>
      <c r="Z281" s="113"/>
      <c r="AA281" s="113"/>
    </row>
    <row r="282" spans="1:27" s="114" customFormat="1" ht="27.75" customHeight="1">
      <c r="A282" s="115"/>
      <c r="B282" s="116"/>
      <c r="C282" s="120"/>
      <c r="D282" s="70" t="str">
        <f>IFERROR(VLOOKUP(C282,NM06!$A$2:$B$176,2,0),"")</f>
        <v/>
      </c>
      <c r="E282" s="119"/>
      <c r="F282" s="70" t="str">
        <f>IFERROR(VLOOKUP('Vstupní data 9_4'!$E282,'Číselník nástrojů'!$A$2:$D$569,4,0),"")</f>
        <v/>
      </c>
      <c r="G282" s="117"/>
      <c r="H282" s="118"/>
      <c r="I282" s="127"/>
      <c r="J282" s="104"/>
      <c r="K282" s="104"/>
      <c r="L282" s="105"/>
      <c r="M282" s="121"/>
      <c r="N282" s="122"/>
      <c r="O282" s="123"/>
      <c r="P282" s="124"/>
      <c r="Q282" s="125"/>
      <c r="R282" s="126"/>
      <c r="S282" s="92" t="str">
        <f>IFERROR(('Vstupní data 9_4'!$O282+'Vstupní data 9_4'!$R282)/'Vstupní data 9_4'!$I282,"")</f>
        <v/>
      </c>
      <c r="T282" s="93" t="str">
        <f>IF(J282+L282=0,"",ROUND((M282+'Vstupní data 9_4'!$P282)/(L282+J282)/12,0))</f>
        <v/>
      </c>
      <c r="U282" s="94" t="str">
        <f>IF(K282=0,"",ROUND(('Vstupní data 9_4'!$N282+'Vstupní data 9_4'!$Q282)/'Vstupní data 9_4'!$K282,0))</f>
        <v/>
      </c>
      <c r="V282" s="112"/>
      <c r="W282" s="113"/>
      <c r="X282" s="113"/>
      <c r="Y282" s="113"/>
      <c r="Z282" s="113"/>
      <c r="AA282" s="113"/>
    </row>
    <row r="283" spans="1:27" s="114" customFormat="1" ht="27.75" customHeight="1">
      <c r="A283" s="115"/>
      <c r="B283" s="116"/>
      <c r="C283" s="120"/>
      <c r="D283" s="70" t="str">
        <f>IFERROR(VLOOKUP(C283,NM06!$A$2:$B$176,2,0),"")</f>
        <v/>
      </c>
      <c r="E283" s="119"/>
      <c r="F283" s="70" t="str">
        <f>IFERROR(VLOOKUP('Vstupní data 9_4'!$E283,'Číselník nástrojů'!$A$2:$D$569,4,0),"")</f>
        <v/>
      </c>
      <c r="G283" s="117"/>
      <c r="H283" s="118"/>
      <c r="I283" s="127"/>
      <c r="J283" s="104"/>
      <c r="K283" s="104"/>
      <c r="L283" s="105"/>
      <c r="M283" s="121"/>
      <c r="N283" s="122"/>
      <c r="O283" s="123"/>
      <c r="P283" s="124"/>
      <c r="Q283" s="125"/>
      <c r="R283" s="126"/>
      <c r="S283" s="92" t="str">
        <f>IFERROR(('Vstupní data 9_4'!$O283+'Vstupní data 9_4'!$R283)/'Vstupní data 9_4'!$I283,"")</f>
        <v/>
      </c>
      <c r="T283" s="93" t="str">
        <f>IF(J283+L283=0,"",ROUND((M283+'Vstupní data 9_4'!$P283)/(L283+J283)/12,0))</f>
        <v/>
      </c>
      <c r="U283" s="94" t="str">
        <f>IF(K283=0,"",ROUND(('Vstupní data 9_4'!$N283+'Vstupní data 9_4'!$Q283)/'Vstupní data 9_4'!$K283,0))</f>
        <v/>
      </c>
      <c r="V283" s="112"/>
      <c r="W283" s="113"/>
      <c r="X283" s="113"/>
      <c r="Y283" s="113"/>
      <c r="Z283" s="113"/>
      <c r="AA283" s="113"/>
    </row>
    <row r="284" spans="1:27" s="114" customFormat="1" ht="27.75" customHeight="1">
      <c r="A284" s="115"/>
      <c r="B284" s="116"/>
      <c r="C284" s="120"/>
      <c r="D284" s="70" t="str">
        <f>IFERROR(VLOOKUP(C284,NM06!$A$2:$B$176,2,0),"")</f>
        <v/>
      </c>
      <c r="E284" s="119"/>
      <c r="F284" s="70" t="str">
        <f>IFERROR(VLOOKUP('Vstupní data 9_4'!$E284,'Číselník nástrojů'!$A$2:$D$569,4,0),"")</f>
        <v/>
      </c>
      <c r="G284" s="117"/>
      <c r="H284" s="118"/>
      <c r="I284" s="127"/>
      <c r="J284" s="104"/>
      <c r="K284" s="104"/>
      <c r="L284" s="105"/>
      <c r="M284" s="121"/>
      <c r="N284" s="122"/>
      <c r="O284" s="123"/>
      <c r="P284" s="124"/>
      <c r="Q284" s="125"/>
      <c r="R284" s="126"/>
      <c r="S284" s="92" t="str">
        <f>IFERROR(('Vstupní data 9_4'!$O284+'Vstupní data 9_4'!$R284)/'Vstupní data 9_4'!$I284,"")</f>
        <v/>
      </c>
      <c r="T284" s="93" t="str">
        <f>IF(J284+L284=0,"",ROUND((M284+'Vstupní data 9_4'!$P284)/(L284+J284)/12,0))</f>
        <v/>
      </c>
      <c r="U284" s="94" t="str">
        <f>IF(K284=0,"",ROUND(('Vstupní data 9_4'!$N284+'Vstupní data 9_4'!$Q284)/'Vstupní data 9_4'!$K284,0))</f>
        <v/>
      </c>
      <c r="V284" s="112"/>
      <c r="W284" s="113"/>
      <c r="X284" s="113"/>
      <c r="Y284" s="113"/>
      <c r="Z284" s="113"/>
      <c r="AA284" s="113"/>
    </row>
    <row r="285" spans="1:27" s="114" customFormat="1" ht="27.75" customHeight="1">
      <c r="A285" s="115"/>
      <c r="B285" s="116"/>
      <c r="C285" s="120"/>
      <c r="D285" s="70" t="str">
        <f>IFERROR(VLOOKUP(C285,NM06!$A$2:$B$176,2,0),"")</f>
        <v/>
      </c>
      <c r="E285" s="119"/>
      <c r="F285" s="70" t="str">
        <f>IFERROR(VLOOKUP('Vstupní data 9_4'!$E285,'Číselník nástrojů'!$A$2:$D$569,4,0),"")</f>
        <v/>
      </c>
      <c r="G285" s="117"/>
      <c r="H285" s="118"/>
      <c r="I285" s="127"/>
      <c r="J285" s="104"/>
      <c r="K285" s="104"/>
      <c r="L285" s="105"/>
      <c r="M285" s="121"/>
      <c r="N285" s="122"/>
      <c r="O285" s="123"/>
      <c r="P285" s="124"/>
      <c r="Q285" s="125"/>
      <c r="R285" s="126"/>
      <c r="S285" s="92" t="str">
        <f>IFERROR(('Vstupní data 9_4'!$O285+'Vstupní data 9_4'!$R285)/'Vstupní data 9_4'!$I285,"")</f>
        <v/>
      </c>
      <c r="T285" s="93" t="str">
        <f>IF(J285+L285=0,"",ROUND((M285+'Vstupní data 9_4'!$P285)/(L285+J285)/12,0))</f>
        <v/>
      </c>
      <c r="U285" s="94" t="str">
        <f>IF(K285=0,"",ROUND(('Vstupní data 9_4'!$N285+'Vstupní data 9_4'!$Q285)/'Vstupní data 9_4'!$K285,0))</f>
        <v/>
      </c>
      <c r="V285" s="112"/>
      <c r="W285" s="113"/>
      <c r="X285" s="113"/>
      <c r="Y285" s="113"/>
      <c r="Z285" s="113"/>
      <c r="AA285" s="113"/>
    </row>
    <row r="286" spans="1:27" s="114" customFormat="1" ht="27.75" customHeight="1">
      <c r="A286" s="115"/>
      <c r="B286" s="116"/>
      <c r="C286" s="120"/>
      <c r="D286" s="70" t="str">
        <f>IFERROR(VLOOKUP(C286,NM06!$A$2:$B$176,2,0),"")</f>
        <v/>
      </c>
      <c r="E286" s="119"/>
      <c r="F286" s="70" t="str">
        <f>IFERROR(VLOOKUP('Vstupní data 9_4'!$E286,'Číselník nástrojů'!$A$2:$D$569,4,0),"")</f>
        <v/>
      </c>
      <c r="G286" s="117"/>
      <c r="H286" s="118"/>
      <c r="I286" s="127"/>
      <c r="J286" s="104"/>
      <c r="K286" s="104"/>
      <c r="L286" s="105"/>
      <c r="M286" s="121"/>
      <c r="N286" s="122"/>
      <c r="O286" s="123"/>
      <c r="P286" s="124"/>
      <c r="Q286" s="125"/>
      <c r="R286" s="126"/>
      <c r="S286" s="92" t="str">
        <f>IFERROR(('Vstupní data 9_4'!$O286+'Vstupní data 9_4'!$R286)/'Vstupní data 9_4'!$I286,"")</f>
        <v/>
      </c>
      <c r="T286" s="93" t="str">
        <f>IF(J286+L286=0,"",ROUND((M286+'Vstupní data 9_4'!$P286)/(L286+J286)/12,0))</f>
        <v/>
      </c>
      <c r="U286" s="94" t="str">
        <f>IF(K286=0,"",ROUND(('Vstupní data 9_4'!$N286+'Vstupní data 9_4'!$Q286)/'Vstupní data 9_4'!$K286,0))</f>
        <v/>
      </c>
      <c r="V286" s="112"/>
      <c r="W286" s="113"/>
      <c r="X286" s="113"/>
      <c r="Y286" s="113"/>
      <c r="Z286" s="113"/>
      <c r="AA286" s="113"/>
    </row>
    <row r="287" spans="1:27" s="114" customFormat="1" ht="27.75" customHeight="1">
      <c r="A287" s="115"/>
      <c r="B287" s="116"/>
      <c r="C287" s="120"/>
      <c r="D287" s="70" t="str">
        <f>IFERROR(VLOOKUP(C287,NM06!$A$2:$B$176,2,0),"")</f>
        <v/>
      </c>
      <c r="E287" s="119"/>
      <c r="F287" s="70" t="str">
        <f>IFERROR(VLOOKUP('Vstupní data 9_4'!$E287,'Číselník nástrojů'!$A$2:$D$569,4,0),"")</f>
        <v/>
      </c>
      <c r="G287" s="117"/>
      <c r="H287" s="118"/>
      <c r="I287" s="127"/>
      <c r="J287" s="104"/>
      <c r="K287" s="104"/>
      <c r="L287" s="105"/>
      <c r="M287" s="121"/>
      <c r="N287" s="122"/>
      <c r="O287" s="123"/>
      <c r="P287" s="124"/>
      <c r="Q287" s="125"/>
      <c r="R287" s="126"/>
      <c r="S287" s="92" t="str">
        <f>IFERROR(('Vstupní data 9_4'!$O287+'Vstupní data 9_4'!$R287)/'Vstupní data 9_4'!$I287,"")</f>
        <v/>
      </c>
      <c r="T287" s="93" t="str">
        <f>IF(J287+L287=0,"",ROUND((M287+'Vstupní data 9_4'!$P287)/(L287+J287)/12,0))</f>
        <v/>
      </c>
      <c r="U287" s="94" t="str">
        <f>IF(K287=0,"",ROUND(('Vstupní data 9_4'!$N287+'Vstupní data 9_4'!$Q287)/'Vstupní data 9_4'!$K287,0))</f>
        <v/>
      </c>
      <c r="V287" s="112"/>
      <c r="W287" s="113"/>
      <c r="X287" s="113"/>
      <c r="Y287" s="113"/>
      <c r="Z287" s="113"/>
      <c r="AA287" s="113"/>
    </row>
    <row r="288" spans="1:27" s="114" customFormat="1" ht="27.75" customHeight="1">
      <c r="A288" s="115"/>
      <c r="B288" s="116"/>
      <c r="C288" s="120"/>
      <c r="D288" s="70" t="str">
        <f>IFERROR(VLOOKUP(C288,NM06!$A$2:$B$176,2,0),"")</f>
        <v/>
      </c>
      <c r="E288" s="119"/>
      <c r="F288" s="70" t="str">
        <f>IFERROR(VLOOKUP('Vstupní data 9_4'!$E288,'Číselník nástrojů'!$A$2:$D$569,4,0),"")</f>
        <v/>
      </c>
      <c r="G288" s="117"/>
      <c r="H288" s="118"/>
      <c r="I288" s="127"/>
      <c r="J288" s="104"/>
      <c r="K288" s="104"/>
      <c r="L288" s="105"/>
      <c r="M288" s="121"/>
      <c r="N288" s="122"/>
      <c r="O288" s="123"/>
      <c r="P288" s="124"/>
      <c r="Q288" s="125"/>
      <c r="R288" s="126"/>
      <c r="S288" s="92" t="str">
        <f>IFERROR(('Vstupní data 9_4'!$O288+'Vstupní data 9_4'!$R288)/'Vstupní data 9_4'!$I288,"")</f>
        <v/>
      </c>
      <c r="T288" s="93" t="str">
        <f>IF(J288+L288=0,"",ROUND((M288+'Vstupní data 9_4'!$P288)/(L288+J288)/12,0))</f>
        <v/>
      </c>
      <c r="U288" s="94" t="str">
        <f>IF(K288=0,"",ROUND(('Vstupní data 9_4'!$N288+'Vstupní data 9_4'!$Q288)/'Vstupní data 9_4'!$K288,0))</f>
        <v/>
      </c>
      <c r="V288" s="112"/>
      <c r="W288" s="113"/>
      <c r="X288" s="113"/>
      <c r="Y288" s="113"/>
      <c r="Z288" s="113"/>
      <c r="AA288" s="113"/>
    </row>
    <row r="289" spans="1:27" s="114" customFormat="1" ht="27.75" customHeight="1">
      <c r="A289" s="115"/>
      <c r="B289" s="116"/>
      <c r="C289" s="120"/>
      <c r="D289" s="70" t="str">
        <f>IFERROR(VLOOKUP(C289,NM06!$A$2:$B$176,2,0),"")</f>
        <v/>
      </c>
      <c r="E289" s="119"/>
      <c r="F289" s="70" t="str">
        <f>IFERROR(VLOOKUP('Vstupní data 9_4'!$E289,'Číselník nástrojů'!$A$2:$D$569,4,0),"")</f>
        <v/>
      </c>
      <c r="G289" s="117"/>
      <c r="H289" s="118"/>
      <c r="I289" s="127"/>
      <c r="J289" s="104"/>
      <c r="K289" s="104"/>
      <c r="L289" s="105"/>
      <c r="M289" s="121"/>
      <c r="N289" s="122"/>
      <c r="O289" s="123"/>
      <c r="P289" s="124"/>
      <c r="Q289" s="125"/>
      <c r="R289" s="126"/>
      <c r="S289" s="92" t="str">
        <f>IFERROR(('Vstupní data 9_4'!$O289+'Vstupní data 9_4'!$R289)/'Vstupní data 9_4'!$I289,"")</f>
        <v/>
      </c>
      <c r="T289" s="93" t="str">
        <f>IF(J289+L289=0,"",ROUND((M289+'Vstupní data 9_4'!$P289)/(L289+J289)/12,0))</f>
        <v/>
      </c>
      <c r="U289" s="94" t="str">
        <f>IF(K289=0,"",ROUND(('Vstupní data 9_4'!$N289+'Vstupní data 9_4'!$Q289)/'Vstupní data 9_4'!$K289,0))</f>
        <v/>
      </c>
      <c r="V289" s="112"/>
      <c r="W289" s="113"/>
      <c r="X289" s="113"/>
      <c r="Y289" s="113"/>
      <c r="Z289" s="113"/>
      <c r="AA289" s="113"/>
    </row>
    <row r="290" spans="1:27" s="114" customFormat="1" ht="27.75" customHeight="1">
      <c r="A290" s="115"/>
      <c r="B290" s="116"/>
      <c r="C290" s="120"/>
      <c r="D290" s="70" t="str">
        <f>IFERROR(VLOOKUP(C290,NM06!$A$2:$B$176,2,0),"")</f>
        <v/>
      </c>
      <c r="E290" s="119"/>
      <c r="F290" s="70" t="str">
        <f>IFERROR(VLOOKUP('Vstupní data 9_4'!$E290,'Číselník nástrojů'!$A$2:$D$569,4,0),"")</f>
        <v/>
      </c>
      <c r="G290" s="117"/>
      <c r="H290" s="118"/>
      <c r="I290" s="127"/>
      <c r="J290" s="104"/>
      <c r="K290" s="104"/>
      <c r="L290" s="105"/>
      <c r="M290" s="121"/>
      <c r="N290" s="122"/>
      <c r="O290" s="123"/>
      <c r="P290" s="124"/>
      <c r="Q290" s="125"/>
      <c r="R290" s="126"/>
      <c r="S290" s="92" t="str">
        <f>IFERROR(('Vstupní data 9_4'!$O290+'Vstupní data 9_4'!$R290)/'Vstupní data 9_4'!$I290,"")</f>
        <v/>
      </c>
      <c r="T290" s="93" t="str">
        <f>IF(J290+L290=0,"",ROUND((M290+'Vstupní data 9_4'!$P290)/(L290+J290)/12,0))</f>
        <v/>
      </c>
      <c r="U290" s="94" t="str">
        <f>IF(K290=0,"",ROUND(('Vstupní data 9_4'!$N290+'Vstupní data 9_4'!$Q290)/'Vstupní data 9_4'!$K290,0))</f>
        <v/>
      </c>
      <c r="V290" s="112"/>
      <c r="W290" s="113"/>
      <c r="X290" s="113"/>
      <c r="Y290" s="113"/>
      <c r="Z290" s="113"/>
      <c r="AA290" s="113"/>
    </row>
    <row r="291" spans="1:27" s="114" customFormat="1" ht="27.75" customHeight="1">
      <c r="A291" s="115"/>
      <c r="B291" s="116"/>
      <c r="C291" s="120"/>
      <c r="D291" s="70" t="str">
        <f>IFERROR(VLOOKUP(C291,NM06!$A$2:$B$176,2,0),"")</f>
        <v/>
      </c>
      <c r="E291" s="119"/>
      <c r="F291" s="70" t="str">
        <f>IFERROR(VLOOKUP('Vstupní data 9_4'!$E291,'Číselník nástrojů'!$A$2:$D$569,4,0),"")</f>
        <v/>
      </c>
      <c r="G291" s="117"/>
      <c r="H291" s="118"/>
      <c r="I291" s="127"/>
      <c r="J291" s="104"/>
      <c r="K291" s="104"/>
      <c r="L291" s="105"/>
      <c r="M291" s="121"/>
      <c r="N291" s="122"/>
      <c r="O291" s="123"/>
      <c r="P291" s="124"/>
      <c r="Q291" s="125"/>
      <c r="R291" s="126"/>
      <c r="S291" s="92" t="str">
        <f>IFERROR(('Vstupní data 9_4'!$O291+'Vstupní data 9_4'!$R291)/'Vstupní data 9_4'!$I291,"")</f>
        <v/>
      </c>
      <c r="T291" s="93" t="str">
        <f>IF(J291+L291=0,"",ROUND((M291+'Vstupní data 9_4'!$P291)/(L291+J291)/12,0))</f>
        <v/>
      </c>
      <c r="U291" s="94" t="str">
        <f>IF(K291=0,"",ROUND(('Vstupní data 9_4'!$N291+'Vstupní data 9_4'!$Q291)/'Vstupní data 9_4'!$K291,0))</f>
        <v/>
      </c>
      <c r="V291" s="112"/>
      <c r="W291" s="113"/>
      <c r="X291" s="113"/>
      <c r="Y291" s="113"/>
      <c r="Z291" s="113"/>
      <c r="AA291" s="113"/>
    </row>
    <row r="292" spans="1:27" s="114" customFormat="1" ht="27.75" customHeight="1">
      <c r="A292" s="115"/>
      <c r="B292" s="116"/>
      <c r="C292" s="120"/>
      <c r="D292" s="70" t="str">
        <f>IFERROR(VLOOKUP(C292,NM06!$A$2:$B$176,2,0),"")</f>
        <v/>
      </c>
      <c r="E292" s="119"/>
      <c r="F292" s="70" t="str">
        <f>IFERROR(VLOOKUP('Vstupní data 9_4'!$E292,'Číselník nástrojů'!$A$2:$D$569,4,0),"")</f>
        <v/>
      </c>
      <c r="G292" s="117"/>
      <c r="H292" s="118"/>
      <c r="I292" s="127"/>
      <c r="J292" s="104"/>
      <c r="K292" s="104"/>
      <c r="L292" s="105"/>
      <c r="M292" s="121"/>
      <c r="N292" s="122"/>
      <c r="O292" s="123"/>
      <c r="P292" s="124"/>
      <c r="Q292" s="125"/>
      <c r="R292" s="126"/>
      <c r="S292" s="92" t="str">
        <f>IFERROR(('Vstupní data 9_4'!$O292+'Vstupní data 9_4'!$R292)/'Vstupní data 9_4'!$I292,"")</f>
        <v/>
      </c>
      <c r="T292" s="93" t="str">
        <f>IF(J292+L292=0,"",ROUND((M292+'Vstupní data 9_4'!$P292)/(L292+J292)/12,0))</f>
        <v/>
      </c>
      <c r="U292" s="94" t="str">
        <f>IF(K292=0,"",ROUND(('Vstupní data 9_4'!$N292+'Vstupní data 9_4'!$Q292)/'Vstupní data 9_4'!$K292,0))</f>
        <v/>
      </c>
      <c r="V292" s="112"/>
      <c r="W292" s="113"/>
      <c r="X292" s="113"/>
      <c r="Y292" s="113"/>
      <c r="Z292" s="113"/>
      <c r="AA292" s="113"/>
    </row>
    <row r="293" spans="1:27" s="114" customFormat="1" ht="27.75" customHeight="1">
      <c r="A293" s="115"/>
      <c r="B293" s="116"/>
      <c r="C293" s="120"/>
      <c r="D293" s="70" t="str">
        <f>IFERROR(VLOOKUP(C293,NM06!$A$2:$B$176,2,0),"")</f>
        <v/>
      </c>
      <c r="E293" s="119"/>
      <c r="F293" s="70" t="str">
        <f>IFERROR(VLOOKUP('Vstupní data 9_4'!$E293,'Číselník nástrojů'!$A$2:$D$569,4,0),"")</f>
        <v/>
      </c>
      <c r="G293" s="117"/>
      <c r="H293" s="118"/>
      <c r="I293" s="127"/>
      <c r="J293" s="104"/>
      <c r="K293" s="104"/>
      <c r="L293" s="105"/>
      <c r="M293" s="121"/>
      <c r="N293" s="122"/>
      <c r="O293" s="123"/>
      <c r="P293" s="124"/>
      <c r="Q293" s="125"/>
      <c r="R293" s="126"/>
      <c r="S293" s="92" t="str">
        <f>IFERROR(('Vstupní data 9_4'!$O293+'Vstupní data 9_4'!$R293)/'Vstupní data 9_4'!$I293,"")</f>
        <v/>
      </c>
      <c r="T293" s="93" t="str">
        <f>IF(J293+L293=0,"",ROUND((M293+'Vstupní data 9_4'!$P293)/(L293+J293)/12,0))</f>
        <v/>
      </c>
      <c r="U293" s="94" t="str">
        <f>IF(K293=0,"",ROUND(('Vstupní data 9_4'!$N293+'Vstupní data 9_4'!$Q293)/'Vstupní data 9_4'!$K293,0))</f>
        <v/>
      </c>
      <c r="V293" s="112"/>
      <c r="W293" s="113"/>
      <c r="X293" s="113"/>
      <c r="Y293" s="113"/>
      <c r="Z293" s="113"/>
      <c r="AA293" s="113"/>
    </row>
    <row r="294" spans="1:27" s="114" customFormat="1" ht="27.75" customHeight="1">
      <c r="A294" s="115"/>
      <c r="B294" s="116"/>
      <c r="C294" s="120"/>
      <c r="D294" s="70" t="str">
        <f>IFERROR(VLOOKUP(C294,NM06!$A$2:$B$176,2,0),"")</f>
        <v/>
      </c>
      <c r="E294" s="119"/>
      <c r="F294" s="70" t="str">
        <f>IFERROR(VLOOKUP('Vstupní data 9_4'!$E294,'Číselník nástrojů'!$A$2:$D$569,4,0),"")</f>
        <v/>
      </c>
      <c r="G294" s="117"/>
      <c r="H294" s="118"/>
      <c r="I294" s="127"/>
      <c r="J294" s="104"/>
      <c r="K294" s="104"/>
      <c r="L294" s="105"/>
      <c r="M294" s="121"/>
      <c r="N294" s="122"/>
      <c r="O294" s="123"/>
      <c r="P294" s="124"/>
      <c r="Q294" s="125"/>
      <c r="R294" s="126"/>
      <c r="S294" s="92" t="str">
        <f>IFERROR(('Vstupní data 9_4'!$O294+'Vstupní data 9_4'!$R294)/'Vstupní data 9_4'!$I294,"")</f>
        <v/>
      </c>
      <c r="T294" s="93" t="str">
        <f>IF(J294+L294=0,"",ROUND((M294+'Vstupní data 9_4'!$P294)/(L294+J294)/12,0))</f>
        <v/>
      </c>
      <c r="U294" s="94" t="str">
        <f>IF(K294=0,"",ROUND(('Vstupní data 9_4'!$N294+'Vstupní data 9_4'!$Q294)/'Vstupní data 9_4'!$K294,0))</f>
        <v/>
      </c>
      <c r="V294" s="112"/>
      <c r="W294" s="113"/>
      <c r="X294" s="113"/>
      <c r="Y294" s="113"/>
      <c r="Z294" s="113"/>
      <c r="AA294" s="113"/>
    </row>
    <row r="295" spans="1:27" s="114" customFormat="1" ht="27.75" customHeight="1">
      <c r="A295" s="115"/>
      <c r="B295" s="116"/>
      <c r="C295" s="120"/>
      <c r="D295" s="70" t="str">
        <f>IFERROR(VLOOKUP(C295,NM06!$A$2:$B$176,2,0),"")</f>
        <v/>
      </c>
      <c r="E295" s="119"/>
      <c r="F295" s="70" t="str">
        <f>IFERROR(VLOOKUP('Vstupní data 9_4'!$E295,'Číselník nástrojů'!$A$2:$D$569,4,0),"")</f>
        <v/>
      </c>
      <c r="G295" s="117"/>
      <c r="H295" s="118"/>
      <c r="I295" s="127"/>
      <c r="J295" s="104"/>
      <c r="K295" s="104"/>
      <c r="L295" s="105"/>
      <c r="M295" s="121"/>
      <c r="N295" s="122"/>
      <c r="O295" s="123"/>
      <c r="P295" s="124"/>
      <c r="Q295" s="125"/>
      <c r="R295" s="126"/>
      <c r="S295" s="92" t="str">
        <f>IFERROR(('Vstupní data 9_4'!$O295+'Vstupní data 9_4'!$R295)/'Vstupní data 9_4'!$I295,"")</f>
        <v/>
      </c>
      <c r="T295" s="93" t="str">
        <f>IF(J295+L295=0,"",ROUND((M295+'Vstupní data 9_4'!$P295)/(L295+J295)/12,0))</f>
        <v/>
      </c>
      <c r="U295" s="94" t="str">
        <f>IF(K295=0,"",ROUND(('Vstupní data 9_4'!$N295+'Vstupní data 9_4'!$Q295)/'Vstupní data 9_4'!$K295,0))</f>
        <v/>
      </c>
      <c r="V295" s="112"/>
      <c r="W295" s="113"/>
      <c r="X295" s="113"/>
      <c r="Y295" s="113"/>
      <c r="Z295" s="113"/>
      <c r="AA295" s="113"/>
    </row>
    <row r="296" spans="1:27" s="114" customFormat="1" ht="27.75" customHeight="1">
      <c r="A296" s="115"/>
      <c r="B296" s="116"/>
      <c r="C296" s="120"/>
      <c r="D296" s="70" t="str">
        <f>IFERROR(VLOOKUP(C296,NM06!$A$2:$B$176,2,0),"")</f>
        <v/>
      </c>
      <c r="E296" s="119"/>
      <c r="F296" s="70" t="str">
        <f>IFERROR(VLOOKUP('Vstupní data 9_4'!$E296,'Číselník nástrojů'!$A$2:$D$569,4,0),"")</f>
        <v/>
      </c>
      <c r="G296" s="117"/>
      <c r="H296" s="118"/>
      <c r="I296" s="127"/>
      <c r="J296" s="104"/>
      <c r="K296" s="104"/>
      <c r="L296" s="105"/>
      <c r="M296" s="121"/>
      <c r="N296" s="122"/>
      <c r="O296" s="123"/>
      <c r="P296" s="124"/>
      <c r="Q296" s="125"/>
      <c r="R296" s="126"/>
      <c r="S296" s="92" t="str">
        <f>IFERROR(('Vstupní data 9_4'!$O296+'Vstupní data 9_4'!$R296)/'Vstupní data 9_4'!$I296,"")</f>
        <v/>
      </c>
      <c r="T296" s="93" t="str">
        <f>IF(J296+L296=0,"",ROUND((M296+'Vstupní data 9_4'!$P296)/(L296+J296)/12,0))</f>
        <v/>
      </c>
      <c r="U296" s="94" t="str">
        <f>IF(K296=0,"",ROUND(('Vstupní data 9_4'!$N296+'Vstupní data 9_4'!$Q296)/'Vstupní data 9_4'!$K296,0))</f>
        <v/>
      </c>
      <c r="V296" s="112"/>
      <c r="W296" s="113"/>
      <c r="X296" s="113"/>
      <c r="Y296" s="113"/>
      <c r="Z296" s="113"/>
      <c r="AA296" s="113"/>
    </row>
    <row r="297" spans="1:27" s="114" customFormat="1" ht="27.75" customHeight="1">
      <c r="A297" s="115"/>
      <c r="B297" s="116"/>
      <c r="C297" s="120"/>
      <c r="D297" s="70" t="str">
        <f>IFERROR(VLOOKUP(C297,NM06!$A$2:$B$176,2,0),"")</f>
        <v/>
      </c>
      <c r="E297" s="119"/>
      <c r="F297" s="70" t="str">
        <f>IFERROR(VLOOKUP('Vstupní data 9_4'!$E297,'Číselník nástrojů'!$A$2:$D$569,4,0),"")</f>
        <v/>
      </c>
      <c r="G297" s="117"/>
      <c r="H297" s="118"/>
      <c r="I297" s="127"/>
      <c r="J297" s="104"/>
      <c r="K297" s="104"/>
      <c r="L297" s="105"/>
      <c r="M297" s="121"/>
      <c r="N297" s="122"/>
      <c r="O297" s="123"/>
      <c r="P297" s="124"/>
      <c r="Q297" s="125"/>
      <c r="R297" s="126"/>
      <c r="S297" s="92" t="str">
        <f>IFERROR(('Vstupní data 9_4'!$O297+'Vstupní data 9_4'!$R297)/'Vstupní data 9_4'!$I297,"")</f>
        <v/>
      </c>
      <c r="T297" s="93" t="str">
        <f>IF(J297+L297=0,"",ROUND((M297+'Vstupní data 9_4'!$P297)/(L297+J297)/12,0))</f>
        <v/>
      </c>
      <c r="U297" s="94" t="str">
        <f>IF(K297=0,"",ROUND(('Vstupní data 9_4'!$N297+'Vstupní data 9_4'!$Q297)/'Vstupní data 9_4'!$K297,0))</f>
        <v/>
      </c>
      <c r="V297" s="112"/>
      <c r="W297" s="113"/>
      <c r="X297" s="113"/>
      <c r="Y297" s="113"/>
      <c r="Z297" s="113"/>
      <c r="AA297" s="113"/>
    </row>
    <row r="298" spans="1:27" s="114" customFormat="1" ht="27.75" customHeight="1">
      <c r="A298" s="115"/>
      <c r="B298" s="116"/>
      <c r="C298" s="120"/>
      <c r="D298" s="70" t="str">
        <f>IFERROR(VLOOKUP(C298,NM06!$A$2:$B$176,2,0),"")</f>
        <v/>
      </c>
      <c r="E298" s="119"/>
      <c r="F298" s="70" t="str">
        <f>IFERROR(VLOOKUP('Vstupní data 9_4'!$E298,'Číselník nástrojů'!$A$2:$D$569,4,0),"")</f>
        <v/>
      </c>
      <c r="G298" s="117"/>
      <c r="H298" s="118"/>
      <c r="I298" s="127"/>
      <c r="J298" s="104"/>
      <c r="K298" s="104"/>
      <c r="L298" s="105"/>
      <c r="M298" s="121"/>
      <c r="N298" s="122"/>
      <c r="O298" s="123"/>
      <c r="P298" s="124"/>
      <c r="Q298" s="125"/>
      <c r="R298" s="126"/>
      <c r="S298" s="92" t="str">
        <f>IFERROR(('Vstupní data 9_4'!$O298+'Vstupní data 9_4'!$R298)/'Vstupní data 9_4'!$I298,"")</f>
        <v/>
      </c>
      <c r="T298" s="93" t="str">
        <f>IF(J298+L298=0,"",ROUND((M298+'Vstupní data 9_4'!$P298)/(L298+J298)/12,0))</f>
        <v/>
      </c>
      <c r="U298" s="94" t="str">
        <f>IF(K298=0,"",ROUND(('Vstupní data 9_4'!$N298+'Vstupní data 9_4'!$Q298)/'Vstupní data 9_4'!$K298,0))</f>
        <v/>
      </c>
      <c r="V298" s="112"/>
      <c r="W298" s="113"/>
      <c r="X298" s="113"/>
      <c r="Y298" s="113"/>
      <c r="Z298" s="113"/>
      <c r="AA298" s="113"/>
    </row>
    <row r="299" spans="1:27" s="114" customFormat="1" ht="27.75" customHeight="1">
      <c r="A299" s="115"/>
      <c r="B299" s="116"/>
      <c r="C299" s="120"/>
      <c r="D299" s="70" t="str">
        <f>IFERROR(VLOOKUP(C299,NM06!$A$2:$B$176,2,0),"")</f>
        <v/>
      </c>
      <c r="E299" s="119"/>
      <c r="F299" s="70" t="str">
        <f>IFERROR(VLOOKUP('Vstupní data 9_4'!$E299,'Číselník nástrojů'!$A$2:$D$569,4,0),"")</f>
        <v/>
      </c>
      <c r="G299" s="117"/>
      <c r="H299" s="118"/>
      <c r="I299" s="127"/>
      <c r="J299" s="104"/>
      <c r="K299" s="104"/>
      <c r="L299" s="105"/>
      <c r="M299" s="121"/>
      <c r="N299" s="122"/>
      <c r="O299" s="123"/>
      <c r="P299" s="124"/>
      <c r="Q299" s="125"/>
      <c r="R299" s="126"/>
      <c r="S299" s="92" t="str">
        <f>IFERROR(('Vstupní data 9_4'!$O299+'Vstupní data 9_4'!$R299)/'Vstupní data 9_4'!$I299,"")</f>
        <v/>
      </c>
      <c r="T299" s="93" t="str">
        <f>IF(J299+L299=0,"",ROUND((M299+'Vstupní data 9_4'!$P299)/(L299+J299)/12,0))</f>
        <v/>
      </c>
      <c r="U299" s="94" t="str">
        <f>IF(K299=0,"",ROUND(('Vstupní data 9_4'!$N299+'Vstupní data 9_4'!$Q299)/'Vstupní data 9_4'!$K299,0))</f>
        <v/>
      </c>
      <c r="V299" s="112"/>
      <c r="W299" s="113"/>
      <c r="X299" s="113"/>
      <c r="Y299" s="113"/>
      <c r="Z299" s="113"/>
      <c r="AA299" s="113"/>
    </row>
    <row r="300" spans="1:27" s="114" customFormat="1" ht="27.75" customHeight="1">
      <c r="A300" s="115"/>
      <c r="B300" s="116"/>
      <c r="C300" s="120"/>
      <c r="D300" s="70" t="str">
        <f>IFERROR(VLOOKUP(C300,NM06!$A$2:$B$176,2,0),"")</f>
        <v/>
      </c>
      <c r="E300" s="119"/>
      <c r="F300" s="70" t="str">
        <f>IFERROR(VLOOKUP('Vstupní data 9_4'!$E300,'Číselník nástrojů'!$A$2:$D$569,4,0),"")</f>
        <v/>
      </c>
      <c r="G300" s="117"/>
      <c r="H300" s="118"/>
      <c r="I300" s="127"/>
      <c r="J300" s="104"/>
      <c r="K300" s="104"/>
      <c r="L300" s="105"/>
      <c r="M300" s="121"/>
      <c r="N300" s="122"/>
      <c r="O300" s="123"/>
      <c r="P300" s="124"/>
      <c r="Q300" s="125"/>
      <c r="R300" s="126"/>
      <c r="S300" s="92" t="str">
        <f>IFERROR(('Vstupní data 9_4'!$O300+'Vstupní data 9_4'!$R300)/'Vstupní data 9_4'!$I300,"")</f>
        <v/>
      </c>
      <c r="T300" s="93" t="str">
        <f>IF(J300+L300=0,"",ROUND((M300+'Vstupní data 9_4'!$P300)/(L300+J300)/12,0))</f>
        <v/>
      </c>
      <c r="U300" s="94" t="str">
        <f>IF(K300=0,"",ROUND(('Vstupní data 9_4'!$N300+'Vstupní data 9_4'!$Q300)/'Vstupní data 9_4'!$K300,0))</f>
        <v/>
      </c>
      <c r="V300" s="112"/>
      <c r="W300" s="113"/>
      <c r="X300" s="113"/>
      <c r="Y300" s="113"/>
      <c r="Z300" s="113"/>
      <c r="AA300" s="113"/>
    </row>
    <row r="301" spans="1:27" s="114" customFormat="1" ht="27.75" customHeight="1">
      <c r="A301" s="115"/>
      <c r="B301" s="116"/>
      <c r="C301" s="120"/>
      <c r="D301" s="70" t="str">
        <f>IFERROR(VLOOKUP(C301,NM06!$A$2:$B$176,2,0),"")</f>
        <v/>
      </c>
      <c r="E301" s="119"/>
      <c r="F301" s="70" t="str">
        <f>IFERROR(VLOOKUP('Vstupní data 9_4'!$E301,'Číselník nástrojů'!$A$2:$D$569,4,0),"")</f>
        <v/>
      </c>
      <c r="G301" s="117"/>
      <c r="H301" s="118"/>
      <c r="I301" s="127"/>
      <c r="J301" s="104"/>
      <c r="K301" s="104"/>
      <c r="L301" s="105"/>
      <c r="M301" s="121"/>
      <c r="N301" s="122"/>
      <c r="O301" s="123"/>
      <c r="P301" s="124"/>
      <c r="Q301" s="125"/>
      <c r="R301" s="126"/>
      <c r="S301" s="92" t="str">
        <f>IFERROR(('Vstupní data 9_4'!$O301+'Vstupní data 9_4'!$R301)/'Vstupní data 9_4'!$I301,"")</f>
        <v/>
      </c>
      <c r="T301" s="93" t="str">
        <f>IF(J301+L301=0,"",ROUND((M301+'Vstupní data 9_4'!$P301)/(L301+J301)/12,0))</f>
        <v/>
      </c>
      <c r="U301" s="94" t="str">
        <f>IF(K301=0,"",ROUND(('Vstupní data 9_4'!$N301+'Vstupní data 9_4'!$Q301)/'Vstupní data 9_4'!$K301,0))</f>
        <v/>
      </c>
      <c r="V301" s="112"/>
      <c r="W301" s="113"/>
      <c r="X301" s="113"/>
      <c r="Y301" s="113"/>
      <c r="Z301" s="113"/>
      <c r="AA301" s="113"/>
    </row>
    <row r="302" spans="1:27" s="114" customFormat="1" ht="27.75" customHeight="1">
      <c r="A302" s="115"/>
      <c r="B302" s="116"/>
      <c r="C302" s="120"/>
      <c r="D302" s="70" t="str">
        <f>IFERROR(VLOOKUP(C302,NM06!$A$2:$B$176,2,0),"")</f>
        <v/>
      </c>
      <c r="E302" s="119"/>
      <c r="F302" s="70" t="str">
        <f>IFERROR(VLOOKUP('Vstupní data 9_4'!$E302,'Číselník nástrojů'!$A$2:$D$569,4,0),"")</f>
        <v/>
      </c>
      <c r="G302" s="117"/>
      <c r="H302" s="118"/>
      <c r="I302" s="127"/>
      <c r="J302" s="104"/>
      <c r="K302" s="104"/>
      <c r="L302" s="105"/>
      <c r="M302" s="121"/>
      <c r="N302" s="122"/>
      <c r="O302" s="123"/>
      <c r="P302" s="124"/>
      <c r="Q302" s="125"/>
      <c r="R302" s="126"/>
      <c r="S302" s="92" t="str">
        <f>IFERROR(('Vstupní data 9_4'!$O302+'Vstupní data 9_4'!$R302)/'Vstupní data 9_4'!$I302,"")</f>
        <v/>
      </c>
      <c r="T302" s="93" t="str">
        <f>IF(J302+L302=0,"",ROUND((M302+'Vstupní data 9_4'!$P302)/(L302+J302)/12,0))</f>
        <v/>
      </c>
      <c r="U302" s="94" t="str">
        <f>IF(K302=0,"",ROUND(('Vstupní data 9_4'!$N302+'Vstupní data 9_4'!$Q302)/'Vstupní data 9_4'!$K302,0))</f>
        <v/>
      </c>
      <c r="V302" s="112"/>
      <c r="W302" s="113"/>
      <c r="X302" s="113"/>
      <c r="Y302" s="113"/>
      <c r="Z302" s="113"/>
      <c r="AA302" s="113"/>
    </row>
    <row r="303" spans="1:27" s="114" customFormat="1" ht="27.75" customHeight="1">
      <c r="A303" s="115"/>
      <c r="B303" s="116"/>
      <c r="C303" s="120"/>
      <c r="D303" s="70" t="str">
        <f>IFERROR(VLOOKUP(C303,NM06!$A$2:$B$176,2,0),"")</f>
        <v/>
      </c>
      <c r="E303" s="119"/>
      <c r="F303" s="70" t="str">
        <f>IFERROR(VLOOKUP('Vstupní data 9_4'!$E303,'Číselník nástrojů'!$A$2:$D$569,4,0),"")</f>
        <v/>
      </c>
      <c r="G303" s="117"/>
      <c r="H303" s="118"/>
      <c r="I303" s="127"/>
      <c r="J303" s="104"/>
      <c r="K303" s="104"/>
      <c r="L303" s="105"/>
      <c r="M303" s="121"/>
      <c r="N303" s="122"/>
      <c r="O303" s="123"/>
      <c r="P303" s="124"/>
      <c r="Q303" s="125"/>
      <c r="R303" s="126"/>
      <c r="S303" s="92" t="str">
        <f>IFERROR(('Vstupní data 9_4'!$O303+'Vstupní data 9_4'!$R303)/'Vstupní data 9_4'!$I303,"")</f>
        <v/>
      </c>
      <c r="T303" s="93" t="str">
        <f>IF(J303+L303=0,"",ROUND((M303+'Vstupní data 9_4'!$P303)/(L303+J303)/12,0))</f>
        <v/>
      </c>
      <c r="U303" s="94" t="str">
        <f>IF(K303=0,"",ROUND(('Vstupní data 9_4'!$N303+'Vstupní data 9_4'!$Q303)/'Vstupní data 9_4'!$K303,0))</f>
        <v/>
      </c>
      <c r="V303" s="112"/>
      <c r="W303" s="113"/>
      <c r="X303" s="113"/>
      <c r="Y303" s="113"/>
      <c r="Z303" s="113"/>
      <c r="AA303" s="113"/>
    </row>
    <row r="304" spans="1:27" s="114" customFormat="1" ht="27.75" customHeight="1">
      <c r="A304" s="115"/>
      <c r="B304" s="116"/>
      <c r="C304" s="120"/>
      <c r="D304" s="70" t="str">
        <f>IFERROR(VLOOKUP(C304,NM06!$A$2:$B$176,2,0),"")</f>
        <v/>
      </c>
      <c r="E304" s="119"/>
      <c r="F304" s="70" t="str">
        <f>IFERROR(VLOOKUP('Vstupní data 9_4'!$E304,'Číselník nástrojů'!$A$2:$D$569,4,0),"")</f>
        <v/>
      </c>
      <c r="G304" s="117"/>
      <c r="H304" s="118"/>
      <c r="I304" s="127"/>
      <c r="J304" s="104"/>
      <c r="K304" s="104"/>
      <c r="L304" s="105"/>
      <c r="M304" s="121"/>
      <c r="N304" s="122"/>
      <c r="O304" s="123"/>
      <c r="P304" s="124"/>
      <c r="Q304" s="125"/>
      <c r="R304" s="126"/>
      <c r="S304" s="92" t="str">
        <f>IFERROR(('Vstupní data 9_4'!$O304+'Vstupní data 9_4'!$R304)/'Vstupní data 9_4'!$I304,"")</f>
        <v/>
      </c>
      <c r="T304" s="93" t="str">
        <f>IF(J304+L304=0,"",ROUND((M304+'Vstupní data 9_4'!$P304)/(L304+J304)/12,0))</f>
        <v/>
      </c>
      <c r="U304" s="94" t="str">
        <f>IF(K304=0,"",ROUND(('Vstupní data 9_4'!$N304+'Vstupní data 9_4'!$Q304)/'Vstupní data 9_4'!$K304,0))</f>
        <v/>
      </c>
      <c r="V304" s="112"/>
      <c r="W304" s="113"/>
      <c r="X304" s="113"/>
      <c r="Y304" s="113"/>
      <c r="Z304" s="113"/>
      <c r="AA304" s="113"/>
    </row>
    <row r="305" spans="1:27" s="114" customFormat="1" ht="27.75" customHeight="1">
      <c r="A305" s="115"/>
      <c r="B305" s="116"/>
      <c r="C305" s="120"/>
      <c r="D305" s="70" t="str">
        <f>IFERROR(VLOOKUP(C305,NM06!$A$2:$B$176,2,0),"")</f>
        <v/>
      </c>
      <c r="E305" s="119"/>
      <c r="F305" s="70" t="str">
        <f>IFERROR(VLOOKUP('Vstupní data 9_4'!$E305,'Číselník nástrojů'!$A$2:$D$569,4,0),"")</f>
        <v/>
      </c>
      <c r="G305" s="117"/>
      <c r="H305" s="118"/>
      <c r="I305" s="127"/>
      <c r="J305" s="104"/>
      <c r="K305" s="104"/>
      <c r="L305" s="105"/>
      <c r="M305" s="121"/>
      <c r="N305" s="122"/>
      <c r="O305" s="123"/>
      <c r="P305" s="124"/>
      <c r="Q305" s="125"/>
      <c r="R305" s="126"/>
      <c r="S305" s="92" t="str">
        <f>IFERROR(('Vstupní data 9_4'!$O305+'Vstupní data 9_4'!$R305)/'Vstupní data 9_4'!$I305,"")</f>
        <v/>
      </c>
      <c r="T305" s="93" t="str">
        <f>IF(J305+L305=0,"",ROUND((M305+'Vstupní data 9_4'!$P305)/(L305+J305)/12,0))</f>
        <v/>
      </c>
      <c r="U305" s="94" t="str">
        <f>IF(K305=0,"",ROUND(('Vstupní data 9_4'!$N305+'Vstupní data 9_4'!$Q305)/'Vstupní data 9_4'!$K305,0))</f>
        <v/>
      </c>
      <c r="V305" s="112"/>
      <c r="W305" s="113"/>
      <c r="X305" s="113"/>
      <c r="Y305" s="113"/>
      <c r="Z305" s="113"/>
      <c r="AA305" s="113"/>
    </row>
    <row r="306" spans="1:27" s="114" customFormat="1" ht="27.75" customHeight="1">
      <c r="A306" s="115"/>
      <c r="B306" s="116"/>
      <c r="C306" s="120"/>
      <c r="D306" s="70" t="str">
        <f>IFERROR(VLOOKUP(C306,NM06!$A$2:$B$176,2,0),"")</f>
        <v/>
      </c>
      <c r="E306" s="119"/>
      <c r="F306" s="70" t="str">
        <f>IFERROR(VLOOKUP('Vstupní data 9_4'!$E306,'Číselník nástrojů'!$A$2:$D$569,4,0),"")</f>
        <v/>
      </c>
      <c r="G306" s="117"/>
      <c r="H306" s="118"/>
      <c r="I306" s="127"/>
      <c r="J306" s="104"/>
      <c r="K306" s="104"/>
      <c r="L306" s="105"/>
      <c r="M306" s="121"/>
      <c r="N306" s="122"/>
      <c r="O306" s="123"/>
      <c r="P306" s="124"/>
      <c r="Q306" s="125"/>
      <c r="R306" s="126"/>
      <c r="S306" s="92" t="str">
        <f>IFERROR(('Vstupní data 9_4'!$O306+'Vstupní data 9_4'!$R306)/'Vstupní data 9_4'!$I306,"")</f>
        <v/>
      </c>
      <c r="T306" s="93" t="str">
        <f>IF(J306+L306=0,"",ROUND((M306+'Vstupní data 9_4'!$P306)/(L306+J306)/12,0))</f>
        <v/>
      </c>
      <c r="U306" s="94" t="str">
        <f>IF(K306=0,"",ROUND(('Vstupní data 9_4'!$N306+'Vstupní data 9_4'!$Q306)/'Vstupní data 9_4'!$K306,0))</f>
        <v/>
      </c>
      <c r="V306" s="112"/>
      <c r="W306" s="113"/>
      <c r="X306" s="113"/>
      <c r="Y306" s="113"/>
      <c r="Z306" s="113"/>
      <c r="AA306" s="113"/>
    </row>
    <row r="307" spans="1:27" s="114" customFormat="1" ht="27.75" customHeight="1">
      <c r="A307" s="115"/>
      <c r="B307" s="116"/>
      <c r="C307" s="120"/>
      <c r="D307" s="70" t="str">
        <f>IFERROR(VLOOKUP(C307,NM06!$A$2:$B$176,2,0),"")</f>
        <v/>
      </c>
      <c r="E307" s="119"/>
      <c r="F307" s="70" t="str">
        <f>IFERROR(VLOOKUP('Vstupní data 9_4'!$E307,'Číselník nástrojů'!$A$2:$D$569,4,0),"")</f>
        <v/>
      </c>
      <c r="G307" s="117"/>
      <c r="H307" s="118"/>
      <c r="I307" s="127"/>
      <c r="J307" s="104"/>
      <c r="K307" s="104"/>
      <c r="L307" s="105"/>
      <c r="M307" s="121"/>
      <c r="N307" s="122"/>
      <c r="O307" s="123"/>
      <c r="P307" s="124"/>
      <c r="Q307" s="125"/>
      <c r="R307" s="126"/>
      <c r="S307" s="92" t="str">
        <f>IFERROR(('Vstupní data 9_4'!$O307+'Vstupní data 9_4'!$R307)/'Vstupní data 9_4'!$I307,"")</f>
        <v/>
      </c>
      <c r="T307" s="93" t="str">
        <f>IF(J307+L307=0,"",ROUND((M307+'Vstupní data 9_4'!$P307)/(L307+J307)/12,0))</f>
        <v/>
      </c>
      <c r="U307" s="94" t="str">
        <f>IF(K307=0,"",ROUND(('Vstupní data 9_4'!$N307+'Vstupní data 9_4'!$Q307)/'Vstupní data 9_4'!$K307,0))</f>
        <v/>
      </c>
      <c r="V307" s="112"/>
      <c r="W307" s="113"/>
      <c r="X307" s="113"/>
      <c r="Y307" s="113"/>
      <c r="Z307" s="113"/>
      <c r="AA307" s="113"/>
    </row>
    <row r="308" spans="1:27" s="114" customFormat="1" ht="27.75" customHeight="1">
      <c r="A308" s="115"/>
      <c r="B308" s="116"/>
      <c r="C308" s="120"/>
      <c r="D308" s="70" t="str">
        <f>IFERROR(VLOOKUP(C308,NM06!$A$2:$B$176,2,0),"")</f>
        <v/>
      </c>
      <c r="E308" s="119"/>
      <c r="F308" s="70" t="str">
        <f>IFERROR(VLOOKUP('Vstupní data 9_4'!$E308,'Číselník nástrojů'!$A$2:$D$569,4,0),"")</f>
        <v/>
      </c>
      <c r="G308" s="117"/>
      <c r="H308" s="118"/>
      <c r="I308" s="127"/>
      <c r="J308" s="104"/>
      <c r="K308" s="104"/>
      <c r="L308" s="105"/>
      <c r="M308" s="121"/>
      <c r="N308" s="122"/>
      <c r="O308" s="123"/>
      <c r="P308" s="124"/>
      <c r="Q308" s="125"/>
      <c r="R308" s="126"/>
      <c r="S308" s="92" t="str">
        <f>IFERROR(('Vstupní data 9_4'!$O308+'Vstupní data 9_4'!$R308)/'Vstupní data 9_4'!$I308,"")</f>
        <v/>
      </c>
      <c r="T308" s="93" t="str">
        <f>IF(J308+L308=0,"",ROUND((M308+'Vstupní data 9_4'!$P308)/(L308+J308)/12,0))</f>
        <v/>
      </c>
      <c r="U308" s="94" t="str">
        <f>IF(K308=0,"",ROUND(('Vstupní data 9_4'!$N308+'Vstupní data 9_4'!$Q308)/'Vstupní data 9_4'!$K308,0))</f>
        <v/>
      </c>
      <c r="V308" s="112"/>
      <c r="W308" s="113"/>
      <c r="X308" s="113"/>
      <c r="Y308" s="113"/>
      <c r="Z308" s="113"/>
      <c r="AA308" s="113"/>
    </row>
    <row r="309" spans="1:27" s="114" customFormat="1" ht="27.75" customHeight="1">
      <c r="A309" s="115"/>
      <c r="B309" s="116"/>
      <c r="C309" s="120"/>
      <c r="D309" s="70" t="str">
        <f>IFERROR(VLOOKUP(C309,NM06!$A$2:$B$176,2,0),"")</f>
        <v/>
      </c>
      <c r="E309" s="119"/>
      <c r="F309" s="70" t="str">
        <f>IFERROR(VLOOKUP('Vstupní data 9_4'!$E309,'Číselník nástrojů'!$A$2:$D$569,4,0),"")</f>
        <v/>
      </c>
      <c r="G309" s="117"/>
      <c r="H309" s="118"/>
      <c r="I309" s="127"/>
      <c r="J309" s="104"/>
      <c r="K309" s="104"/>
      <c r="L309" s="105"/>
      <c r="M309" s="121"/>
      <c r="N309" s="122"/>
      <c r="O309" s="123"/>
      <c r="P309" s="124"/>
      <c r="Q309" s="125"/>
      <c r="R309" s="126"/>
      <c r="S309" s="92" t="str">
        <f>IFERROR(('Vstupní data 9_4'!$O309+'Vstupní data 9_4'!$R309)/'Vstupní data 9_4'!$I309,"")</f>
        <v/>
      </c>
      <c r="T309" s="93" t="str">
        <f>IF(J309+L309=0,"",ROUND((M309+'Vstupní data 9_4'!$P309)/(L309+J309)/12,0))</f>
        <v/>
      </c>
      <c r="U309" s="94" t="str">
        <f>IF(K309=0,"",ROUND(('Vstupní data 9_4'!$N309+'Vstupní data 9_4'!$Q309)/'Vstupní data 9_4'!$K309,0))</f>
        <v/>
      </c>
      <c r="V309" s="112"/>
      <c r="W309" s="113"/>
      <c r="X309" s="113"/>
      <c r="Y309" s="113"/>
      <c r="Z309" s="113"/>
      <c r="AA309" s="113"/>
    </row>
    <row r="310" spans="1:27" s="114" customFormat="1" ht="27.75" customHeight="1">
      <c r="A310" s="115"/>
      <c r="B310" s="116"/>
      <c r="C310" s="120"/>
      <c r="D310" s="70" t="str">
        <f>IFERROR(VLOOKUP(C310,NM06!$A$2:$B$176,2,0),"")</f>
        <v/>
      </c>
      <c r="E310" s="119"/>
      <c r="F310" s="70" t="str">
        <f>IFERROR(VLOOKUP('Vstupní data 9_4'!$E310,'Číselník nástrojů'!$A$2:$D$569,4,0),"")</f>
        <v/>
      </c>
      <c r="G310" s="117"/>
      <c r="H310" s="118"/>
      <c r="I310" s="127"/>
      <c r="J310" s="104"/>
      <c r="K310" s="104"/>
      <c r="L310" s="105"/>
      <c r="M310" s="121"/>
      <c r="N310" s="122"/>
      <c r="O310" s="123"/>
      <c r="P310" s="124"/>
      <c r="Q310" s="125"/>
      <c r="R310" s="126"/>
      <c r="S310" s="92" t="str">
        <f>IFERROR(('Vstupní data 9_4'!$O310+'Vstupní data 9_4'!$R310)/'Vstupní data 9_4'!$I310,"")</f>
        <v/>
      </c>
      <c r="T310" s="93" t="str">
        <f>IF(J310+L310=0,"",ROUND((M310+'Vstupní data 9_4'!$P310)/(L310+J310)/12,0))</f>
        <v/>
      </c>
      <c r="U310" s="94" t="str">
        <f>IF(K310=0,"",ROUND(('Vstupní data 9_4'!$N310+'Vstupní data 9_4'!$Q310)/'Vstupní data 9_4'!$K310,0))</f>
        <v/>
      </c>
      <c r="V310" s="112"/>
      <c r="W310" s="113"/>
      <c r="X310" s="113"/>
      <c r="Y310" s="113"/>
      <c r="Z310" s="113"/>
      <c r="AA310" s="113"/>
    </row>
    <row r="311" spans="1:27" s="114" customFormat="1" ht="27.75" customHeight="1">
      <c r="A311" s="115"/>
      <c r="B311" s="116"/>
      <c r="C311" s="120"/>
      <c r="D311" s="70" t="str">
        <f>IFERROR(VLOOKUP(C311,NM06!$A$2:$B$176,2,0),"")</f>
        <v/>
      </c>
      <c r="E311" s="119"/>
      <c r="F311" s="70" t="str">
        <f>IFERROR(VLOOKUP('Vstupní data 9_4'!$E311,'Číselník nástrojů'!$A$2:$D$569,4,0),"")</f>
        <v/>
      </c>
      <c r="G311" s="117"/>
      <c r="H311" s="118"/>
      <c r="I311" s="127"/>
      <c r="J311" s="104"/>
      <c r="K311" s="104"/>
      <c r="L311" s="105"/>
      <c r="M311" s="121"/>
      <c r="N311" s="122"/>
      <c r="O311" s="123"/>
      <c r="P311" s="124"/>
      <c r="Q311" s="125"/>
      <c r="R311" s="126"/>
      <c r="S311" s="92" t="str">
        <f>IFERROR(('Vstupní data 9_4'!$O311+'Vstupní data 9_4'!$R311)/'Vstupní data 9_4'!$I311,"")</f>
        <v/>
      </c>
      <c r="T311" s="93" t="str">
        <f>IF(J311+L311=0,"",ROUND((M311+'Vstupní data 9_4'!$P311)/(L311+J311)/12,0))</f>
        <v/>
      </c>
      <c r="U311" s="94" t="str">
        <f>IF(K311=0,"",ROUND(('Vstupní data 9_4'!$N311+'Vstupní data 9_4'!$Q311)/'Vstupní data 9_4'!$K311,0))</f>
        <v/>
      </c>
      <c r="V311" s="112"/>
      <c r="W311" s="113"/>
      <c r="X311" s="113"/>
      <c r="Y311" s="113"/>
      <c r="Z311" s="113"/>
      <c r="AA311" s="113"/>
    </row>
    <row r="312" spans="1:27" s="114" customFormat="1" ht="27.75" customHeight="1">
      <c r="A312" s="115"/>
      <c r="B312" s="116"/>
      <c r="C312" s="120"/>
      <c r="D312" s="70" t="str">
        <f>IFERROR(VLOOKUP(C312,NM06!$A$2:$B$176,2,0),"")</f>
        <v/>
      </c>
      <c r="E312" s="119"/>
      <c r="F312" s="70" t="str">
        <f>IFERROR(VLOOKUP('Vstupní data 9_4'!$E312,'Číselník nástrojů'!$A$2:$D$569,4,0),"")</f>
        <v/>
      </c>
      <c r="G312" s="117"/>
      <c r="H312" s="118"/>
      <c r="I312" s="127"/>
      <c r="J312" s="104"/>
      <c r="K312" s="104"/>
      <c r="L312" s="105"/>
      <c r="M312" s="121"/>
      <c r="N312" s="122"/>
      <c r="O312" s="123"/>
      <c r="P312" s="124"/>
      <c r="Q312" s="125"/>
      <c r="R312" s="126"/>
      <c r="S312" s="92" t="str">
        <f>IFERROR(('Vstupní data 9_4'!$O312+'Vstupní data 9_4'!$R312)/'Vstupní data 9_4'!$I312,"")</f>
        <v/>
      </c>
      <c r="T312" s="93" t="str">
        <f>IF(J312+L312=0,"",ROUND((M312+'Vstupní data 9_4'!$P312)/(L312+J312)/12,0))</f>
        <v/>
      </c>
      <c r="U312" s="94" t="str">
        <f>IF(K312=0,"",ROUND(('Vstupní data 9_4'!$N312+'Vstupní data 9_4'!$Q312)/'Vstupní data 9_4'!$K312,0))</f>
        <v/>
      </c>
      <c r="V312" s="112"/>
      <c r="W312" s="113"/>
      <c r="X312" s="113"/>
      <c r="Y312" s="113"/>
      <c r="Z312" s="113"/>
      <c r="AA312" s="113"/>
    </row>
    <row r="313" spans="1:27" s="114" customFormat="1" ht="27.75" customHeight="1">
      <c r="A313" s="115"/>
      <c r="B313" s="116"/>
      <c r="C313" s="120"/>
      <c r="D313" s="70" t="str">
        <f>IFERROR(VLOOKUP(C313,NM06!$A$2:$B$176,2,0),"")</f>
        <v/>
      </c>
      <c r="E313" s="119"/>
      <c r="F313" s="70" t="str">
        <f>IFERROR(VLOOKUP('Vstupní data 9_4'!$E313,'Číselník nástrojů'!$A$2:$D$569,4,0),"")</f>
        <v/>
      </c>
      <c r="G313" s="117"/>
      <c r="H313" s="118"/>
      <c r="I313" s="127"/>
      <c r="J313" s="104"/>
      <c r="K313" s="104"/>
      <c r="L313" s="105"/>
      <c r="M313" s="121"/>
      <c r="N313" s="122"/>
      <c r="O313" s="123"/>
      <c r="P313" s="124"/>
      <c r="Q313" s="125"/>
      <c r="R313" s="126"/>
      <c r="S313" s="92" t="str">
        <f>IFERROR(('Vstupní data 9_4'!$O313+'Vstupní data 9_4'!$R313)/'Vstupní data 9_4'!$I313,"")</f>
        <v/>
      </c>
      <c r="T313" s="93" t="str">
        <f>IF(J313+L313=0,"",ROUND((M313+'Vstupní data 9_4'!$P313)/(L313+J313)/12,0))</f>
        <v/>
      </c>
      <c r="U313" s="94" t="str">
        <f>IF(K313=0,"",ROUND(('Vstupní data 9_4'!$N313+'Vstupní data 9_4'!$Q313)/'Vstupní data 9_4'!$K313,0))</f>
        <v/>
      </c>
      <c r="V313" s="112"/>
      <c r="W313" s="113"/>
      <c r="X313" s="113"/>
      <c r="Y313" s="113"/>
      <c r="Z313" s="113"/>
      <c r="AA313" s="113"/>
    </row>
    <row r="314" spans="1:27" s="114" customFormat="1" ht="27.75" customHeight="1">
      <c r="A314" s="115"/>
      <c r="B314" s="116"/>
      <c r="C314" s="120"/>
      <c r="D314" s="70" t="str">
        <f>IFERROR(VLOOKUP(C314,NM06!$A$2:$B$176,2,0),"")</f>
        <v/>
      </c>
      <c r="E314" s="119"/>
      <c r="F314" s="70" t="str">
        <f>IFERROR(VLOOKUP('Vstupní data 9_4'!$E314,'Číselník nástrojů'!$A$2:$D$569,4,0),"")</f>
        <v/>
      </c>
      <c r="G314" s="117"/>
      <c r="H314" s="118"/>
      <c r="I314" s="127"/>
      <c r="J314" s="104"/>
      <c r="K314" s="104"/>
      <c r="L314" s="105"/>
      <c r="M314" s="121"/>
      <c r="N314" s="122"/>
      <c r="O314" s="123"/>
      <c r="P314" s="124"/>
      <c r="Q314" s="125"/>
      <c r="R314" s="126"/>
      <c r="S314" s="92" t="str">
        <f>IFERROR(('Vstupní data 9_4'!$O314+'Vstupní data 9_4'!$R314)/'Vstupní data 9_4'!$I314,"")</f>
        <v/>
      </c>
      <c r="T314" s="93" t="str">
        <f>IF(J314+L314=0,"",ROUND((M314+'Vstupní data 9_4'!$P314)/(L314+J314)/12,0))</f>
        <v/>
      </c>
      <c r="U314" s="94" t="str">
        <f>IF(K314=0,"",ROUND(('Vstupní data 9_4'!$N314+'Vstupní data 9_4'!$Q314)/'Vstupní data 9_4'!$K314,0))</f>
        <v/>
      </c>
      <c r="V314" s="112"/>
      <c r="W314" s="113"/>
      <c r="X314" s="113"/>
      <c r="Y314" s="113"/>
      <c r="Z314" s="113"/>
      <c r="AA314" s="113"/>
    </row>
    <row r="315" spans="1:27" s="114" customFormat="1" ht="27.75" customHeight="1">
      <c r="A315" s="115"/>
      <c r="B315" s="116"/>
      <c r="C315" s="120"/>
      <c r="D315" s="70" t="str">
        <f>IFERROR(VLOOKUP(C315,NM06!$A$2:$B$176,2,0),"")</f>
        <v/>
      </c>
      <c r="E315" s="119"/>
      <c r="F315" s="70" t="str">
        <f>IFERROR(VLOOKUP('Vstupní data 9_4'!$E315,'Číselník nástrojů'!$A$2:$D$569,4,0),"")</f>
        <v/>
      </c>
      <c r="G315" s="117"/>
      <c r="H315" s="118"/>
      <c r="I315" s="127"/>
      <c r="J315" s="104"/>
      <c r="K315" s="104"/>
      <c r="L315" s="105"/>
      <c r="M315" s="121"/>
      <c r="N315" s="122"/>
      <c r="O315" s="123"/>
      <c r="P315" s="124"/>
      <c r="Q315" s="125"/>
      <c r="R315" s="126"/>
      <c r="S315" s="92" t="str">
        <f>IFERROR(('Vstupní data 9_4'!$O315+'Vstupní data 9_4'!$R315)/'Vstupní data 9_4'!$I315,"")</f>
        <v/>
      </c>
      <c r="T315" s="93" t="str">
        <f>IF(J315+L315=0,"",ROUND((M315+'Vstupní data 9_4'!$P315)/(L315+J315)/12,0))</f>
        <v/>
      </c>
      <c r="U315" s="94" t="str">
        <f>IF(K315=0,"",ROUND(('Vstupní data 9_4'!$N315+'Vstupní data 9_4'!$Q315)/'Vstupní data 9_4'!$K315,0))</f>
        <v/>
      </c>
      <c r="V315" s="112"/>
      <c r="W315" s="113"/>
      <c r="X315" s="113"/>
      <c r="Y315" s="113"/>
      <c r="Z315" s="113"/>
      <c r="AA315" s="113"/>
    </row>
    <row r="316" spans="1:27" s="114" customFormat="1" ht="27.75" customHeight="1">
      <c r="A316" s="115"/>
      <c r="B316" s="116"/>
      <c r="C316" s="120"/>
      <c r="D316" s="70" t="str">
        <f>IFERROR(VLOOKUP(C316,NM06!$A$2:$B$176,2,0),"")</f>
        <v/>
      </c>
      <c r="E316" s="119"/>
      <c r="F316" s="70" t="str">
        <f>IFERROR(VLOOKUP('Vstupní data 9_4'!$E316,'Číselník nástrojů'!$A$2:$D$569,4,0),"")</f>
        <v/>
      </c>
      <c r="G316" s="117"/>
      <c r="H316" s="118"/>
      <c r="I316" s="127"/>
      <c r="J316" s="104"/>
      <c r="K316" s="104"/>
      <c r="L316" s="105"/>
      <c r="M316" s="121"/>
      <c r="N316" s="122"/>
      <c r="O316" s="123"/>
      <c r="P316" s="124"/>
      <c r="Q316" s="125"/>
      <c r="R316" s="126"/>
      <c r="S316" s="92" t="str">
        <f>IFERROR(('Vstupní data 9_4'!$O316+'Vstupní data 9_4'!$R316)/'Vstupní data 9_4'!$I316,"")</f>
        <v/>
      </c>
      <c r="T316" s="93" t="str">
        <f>IF(J316+L316=0,"",ROUND((M316+'Vstupní data 9_4'!$P316)/(L316+J316)/12,0))</f>
        <v/>
      </c>
      <c r="U316" s="94" t="str">
        <f>IF(K316=0,"",ROUND(('Vstupní data 9_4'!$N316+'Vstupní data 9_4'!$Q316)/'Vstupní data 9_4'!$K316,0))</f>
        <v/>
      </c>
      <c r="V316" s="112"/>
      <c r="W316" s="113"/>
      <c r="X316" s="113"/>
      <c r="Y316" s="113"/>
      <c r="Z316" s="113"/>
      <c r="AA316" s="113"/>
    </row>
    <row r="317" spans="1:27" s="114" customFormat="1" ht="27.75" customHeight="1">
      <c r="A317" s="115"/>
      <c r="B317" s="116"/>
      <c r="C317" s="120"/>
      <c r="D317" s="70" t="str">
        <f>IFERROR(VLOOKUP(C317,NM06!$A$2:$B$176,2,0),"")</f>
        <v/>
      </c>
      <c r="E317" s="119"/>
      <c r="F317" s="70" t="str">
        <f>IFERROR(VLOOKUP('Vstupní data 9_4'!$E317,'Číselník nástrojů'!$A$2:$D$569,4,0),"")</f>
        <v/>
      </c>
      <c r="G317" s="117"/>
      <c r="H317" s="118"/>
      <c r="I317" s="127"/>
      <c r="J317" s="104"/>
      <c r="K317" s="104"/>
      <c r="L317" s="105"/>
      <c r="M317" s="121"/>
      <c r="N317" s="122"/>
      <c r="O317" s="123"/>
      <c r="P317" s="124"/>
      <c r="Q317" s="125"/>
      <c r="R317" s="126"/>
      <c r="S317" s="92" t="str">
        <f>IFERROR(('Vstupní data 9_4'!$O317+'Vstupní data 9_4'!$R317)/'Vstupní data 9_4'!$I317,"")</f>
        <v/>
      </c>
      <c r="T317" s="93" t="str">
        <f>IF(J317+L317=0,"",ROUND((M317+'Vstupní data 9_4'!$P317)/(L317+J317)/12,0))</f>
        <v/>
      </c>
      <c r="U317" s="94" t="str">
        <f>IF(K317=0,"",ROUND(('Vstupní data 9_4'!$N317+'Vstupní data 9_4'!$Q317)/'Vstupní data 9_4'!$K317,0))</f>
        <v/>
      </c>
      <c r="V317" s="112"/>
      <c r="W317" s="113"/>
      <c r="X317" s="113"/>
      <c r="Y317" s="113"/>
      <c r="Z317" s="113"/>
      <c r="AA317" s="113"/>
    </row>
    <row r="318" spans="1:27" s="114" customFormat="1" ht="27.75" customHeight="1">
      <c r="A318" s="115"/>
      <c r="B318" s="116"/>
      <c r="C318" s="120"/>
      <c r="D318" s="70" t="str">
        <f>IFERROR(VLOOKUP(C318,NM06!$A$2:$B$176,2,0),"")</f>
        <v/>
      </c>
      <c r="E318" s="119"/>
      <c r="F318" s="70" t="str">
        <f>IFERROR(VLOOKUP('Vstupní data 9_4'!$E318,'Číselník nástrojů'!$A$2:$D$569,4,0),"")</f>
        <v/>
      </c>
      <c r="G318" s="117"/>
      <c r="H318" s="118"/>
      <c r="I318" s="127"/>
      <c r="J318" s="104"/>
      <c r="K318" s="104"/>
      <c r="L318" s="105"/>
      <c r="M318" s="121"/>
      <c r="N318" s="122"/>
      <c r="O318" s="123"/>
      <c r="P318" s="124"/>
      <c r="Q318" s="125"/>
      <c r="R318" s="126"/>
      <c r="S318" s="92" t="str">
        <f>IFERROR(('Vstupní data 9_4'!$O318+'Vstupní data 9_4'!$R318)/'Vstupní data 9_4'!$I318,"")</f>
        <v/>
      </c>
      <c r="T318" s="93" t="str">
        <f>IF(J318+L318=0,"",ROUND((M318+'Vstupní data 9_4'!$P318)/(L318+J318)/12,0))</f>
        <v/>
      </c>
      <c r="U318" s="94" t="str">
        <f>IF(K318=0,"",ROUND(('Vstupní data 9_4'!$N318+'Vstupní data 9_4'!$Q318)/'Vstupní data 9_4'!$K318,0))</f>
        <v/>
      </c>
      <c r="V318" s="112"/>
      <c r="W318" s="113"/>
      <c r="X318" s="113"/>
      <c r="Y318" s="113"/>
      <c r="Z318" s="113"/>
      <c r="AA318" s="113"/>
    </row>
    <row r="319" spans="1:27" s="114" customFormat="1" ht="27.75" customHeight="1">
      <c r="A319" s="115"/>
      <c r="B319" s="116"/>
      <c r="C319" s="120"/>
      <c r="D319" s="70" t="str">
        <f>IFERROR(VLOOKUP(C319,NM06!$A$2:$B$176,2,0),"")</f>
        <v/>
      </c>
      <c r="E319" s="119"/>
      <c r="F319" s="70" t="str">
        <f>IFERROR(VLOOKUP('Vstupní data 9_4'!$E319,'Číselník nástrojů'!$A$2:$D$569,4,0),"")</f>
        <v/>
      </c>
      <c r="G319" s="117"/>
      <c r="H319" s="118"/>
      <c r="I319" s="127"/>
      <c r="J319" s="104"/>
      <c r="K319" s="104"/>
      <c r="L319" s="105"/>
      <c r="M319" s="121"/>
      <c r="N319" s="122"/>
      <c r="O319" s="123"/>
      <c r="P319" s="124"/>
      <c r="Q319" s="125"/>
      <c r="R319" s="126"/>
      <c r="S319" s="92" t="str">
        <f>IFERROR(('Vstupní data 9_4'!$O319+'Vstupní data 9_4'!$R319)/'Vstupní data 9_4'!$I319,"")</f>
        <v/>
      </c>
      <c r="T319" s="93" t="str">
        <f>IF(J319+L319=0,"",ROUND((M319+'Vstupní data 9_4'!$P319)/(L319+J319)/12,0))</f>
        <v/>
      </c>
      <c r="U319" s="94" t="str">
        <f>IF(K319=0,"",ROUND(('Vstupní data 9_4'!$N319+'Vstupní data 9_4'!$Q319)/'Vstupní data 9_4'!$K319,0))</f>
        <v/>
      </c>
      <c r="V319" s="112"/>
      <c r="W319" s="113"/>
      <c r="X319" s="113"/>
      <c r="Y319" s="113"/>
      <c r="Z319" s="113"/>
      <c r="AA319" s="113"/>
    </row>
    <row r="320" spans="1:27" s="114" customFormat="1" ht="27.75" customHeight="1">
      <c r="A320" s="115"/>
      <c r="B320" s="116"/>
      <c r="C320" s="120"/>
      <c r="D320" s="70" t="str">
        <f>IFERROR(VLOOKUP(C320,NM06!$A$2:$B$176,2,0),"")</f>
        <v/>
      </c>
      <c r="E320" s="119"/>
      <c r="F320" s="70" t="str">
        <f>IFERROR(VLOOKUP('Vstupní data 9_4'!$E320,'Číselník nástrojů'!$A$2:$D$569,4,0),"")</f>
        <v/>
      </c>
      <c r="G320" s="117"/>
      <c r="H320" s="118"/>
      <c r="I320" s="127"/>
      <c r="J320" s="104"/>
      <c r="K320" s="104"/>
      <c r="L320" s="105"/>
      <c r="M320" s="121"/>
      <c r="N320" s="122"/>
      <c r="O320" s="123"/>
      <c r="P320" s="124"/>
      <c r="Q320" s="125"/>
      <c r="R320" s="126"/>
      <c r="S320" s="92" t="str">
        <f>IFERROR(('Vstupní data 9_4'!$O320+'Vstupní data 9_4'!$R320)/'Vstupní data 9_4'!$I320,"")</f>
        <v/>
      </c>
      <c r="T320" s="93" t="str">
        <f>IF(J320+L320=0,"",ROUND((M320+'Vstupní data 9_4'!$P320)/(L320+J320)/12,0))</f>
        <v/>
      </c>
      <c r="U320" s="94" t="str">
        <f>IF(K320=0,"",ROUND(('Vstupní data 9_4'!$N320+'Vstupní data 9_4'!$Q320)/'Vstupní data 9_4'!$K320,0))</f>
        <v/>
      </c>
      <c r="V320" s="112"/>
      <c r="W320" s="113"/>
      <c r="X320" s="113"/>
      <c r="Y320" s="113"/>
      <c r="Z320" s="113"/>
      <c r="AA320" s="113"/>
    </row>
    <row r="321" spans="1:27" s="114" customFormat="1" ht="27.75" customHeight="1">
      <c r="A321" s="115"/>
      <c r="B321" s="116"/>
      <c r="C321" s="120"/>
      <c r="D321" s="70" t="str">
        <f>IFERROR(VLOOKUP(C321,NM06!$A$2:$B$176,2,0),"")</f>
        <v/>
      </c>
      <c r="E321" s="119"/>
      <c r="F321" s="70" t="str">
        <f>IFERROR(VLOOKUP('Vstupní data 9_4'!$E321,'Číselník nástrojů'!$A$2:$D$569,4,0),"")</f>
        <v/>
      </c>
      <c r="G321" s="117"/>
      <c r="H321" s="118"/>
      <c r="I321" s="127"/>
      <c r="J321" s="104"/>
      <c r="K321" s="104"/>
      <c r="L321" s="105"/>
      <c r="M321" s="121"/>
      <c r="N321" s="122"/>
      <c r="O321" s="123"/>
      <c r="P321" s="124"/>
      <c r="Q321" s="125"/>
      <c r="R321" s="126"/>
      <c r="S321" s="92" t="str">
        <f>IFERROR(('Vstupní data 9_4'!$O321+'Vstupní data 9_4'!$R321)/'Vstupní data 9_4'!$I321,"")</f>
        <v/>
      </c>
      <c r="T321" s="93" t="str">
        <f>IF(J321+L321=0,"",ROUND((M321+'Vstupní data 9_4'!$P321)/(L321+J321)/12,0))</f>
        <v/>
      </c>
      <c r="U321" s="94" t="str">
        <f>IF(K321=0,"",ROUND(('Vstupní data 9_4'!$N321+'Vstupní data 9_4'!$Q321)/'Vstupní data 9_4'!$K321,0))</f>
        <v/>
      </c>
      <c r="V321" s="112"/>
      <c r="W321" s="113"/>
      <c r="X321" s="113"/>
      <c r="Y321" s="113"/>
      <c r="Z321" s="113"/>
      <c r="AA321" s="113"/>
    </row>
    <row r="322" spans="1:27" s="114" customFormat="1" ht="27.75" customHeight="1">
      <c r="A322" s="115"/>
      <c r="B322" s="116"/>
      <c r="C322" s="120"/>
      <c r="D322" s="70" t="str">
        <f>IFERROR(VLOOKUP(C322,NM06!$A$2:$B$176,2,0),"")</f>
        <v/>
      </c>
      <c r="E322" s="119"/>
      <c r="F322" s="70" t="str">
        <f>IFERROR(VLOOKUP('Vstupní data 9_4'!$E322,'Číselník nástrojů'!$A$2:$D$569,4,0),"")</f>
        <v/>
      </c>
      <c r="G322" s="117"/>
      <c r="H322" s="118"/>
      <c r="I322" s="127"/>
      <c r="J322" s="104"/>
      <c r="K322" s="104"/>
      <c r="L322" s="105"/>
      <c r="M322" s="121"/>
      <c r="N322" s="122"/>
      <c r="O322" s="123"/>
      <c r="P322" s="124"/>
      <c r="Q322" s="125"/>
      <c r="R322" s="126"/>
      <c r="S322" s="92" t="str">
        <f>IFERROR(('Vstupní data 9_4'!$O322+'Vstupní data 9_4'!$R322)/'Vstupní data 9_4'!$I322,"")</f>
        <v/>
      </c>
      <c r="T322" s="93" t="str">
        <f>IF(J322+L322=0,"",ROUND((M322+'Vstupní data 9_4'!$P322)/(L322+J322)/12,0))</f>
        <v/>
      </c>
      <c r="U322" s="94" t="str">
        <f>IF(K322=0,"",ROUND(('Vstupní data 9_4'!$N322+'Vstupní data 9_4'!$Q322)/'Vstupní data 9_4'!$K322,0))</f>
        <v/>
      </c>
      <c r="V322" s="112"/>
      <c r="W322" s="113"/>
      <c r="X322" s="113"/>
      <c r="Y322" s="113"/>
      <c r="Z322" s="113"/>
      <c r="AA322" s="113"/>
    </row>
    <row r="323" spans="1:27" s="114" customFormat="1" ht="27.75" customHeight="1">
      <c r="A323" s="115"/>
      <c r="B323" s="116"/>
      <c r="C323" s="120"/>
      <c r="D323" s="70" t="str">
        <f>IFERROR(VLOOKUP(C323,NM06!$A$2:$B$176,2,0),"")</f>
        <v/>
      </c>
      <c r="E323" s="119"/>
      <c r="F323" s="70" t="str">
        <f>IFERROR(VLOOKUP('Vstupní data 9_4'!$E323,'Číselník nástrojů'!$A$2:$D$569,4,0),"")</f>
        <v/>
      </c>
      <c r="G323" s="117"/>
      <c r="H323" s="118"/>
      <c r="I323" s="127"/>
      <c r="J323" s="104"/>
      <c r="K323" s="104"/>
      <c r="L323" s="105"/>
      <c r="M323" s="121"/>
      <c r="N323" s="122"/>
      <c r="O323" s="123"/>
      <c r="P323" s="124"/>
      <c r="Q323" s="125"/>
      <c r="R323" s="126"/>
      <c r="S323" s="92" t="str">
        <f>IFERROR(('Vstupní data 9_4'!$O323+'Vstupní data 9_4'!$R323)/'Vstupní data 9_4'!$I323,"")</f>
        <v/>
      </c>
      <c r="T323" s="93" t="str">
        <f>IF(J323+L323=0,"",ROUND((M323+'Vstupní data 9_4'!$P323)/(L323+J323)/12,0))</f>
        <v/>
      </c>
      <c r="U323" s="94" t="str">
        <f>IF(K323=0,"",ROUND(('Vstupní data 9_4'!$N323+'Vstupní data 9_4'!$Q323)/'Vstupní data 9_4'!$K323,0))</f>
        <v/>
      </c>
      <c r="V323" s="112"/>
      <c r="W323" s="113"/>
      <c r="X323" s="113"/>
      <c r="Y323" s="113"/>
      <c r="Z323" s="113"/>
      <c r="AA323" s="113"/>
    </row>
    <row r="324" spans="1:27" s="114" customFormat="1" ht="27.75" customHeight="1">
      <c r="A324" s="115"/>
      <c r="B324" s="116"/>
      <c r="C324" s="120"/>
      <c r="D324" s="70" t="str">
        <f>IFERROR(VLOOKUP(C324,NM06!$A$2:$B$176,2,0),"")</f>
        <v/>
      </c>
      <c r="E324" s="119"/>
      <c r="F324" s="70" t="str">
        <f>IFERROR(VLOOKUP('Vstupní data 9_4'!$E324,'Číselník nástrojů'!$A$2:$D$569,4,0),"")</f>
        <v/>
      </c>
      <c r="G324" s="117"/>
      <c r="H324" s="118"/>
      <c r="I324" s="127"/>
      <c r="J324" s="104"/>
      <c r="K324" s="104"/>
      <c r="L324" s="105"/>
      <c r="M324" s="121"/>
      <c r="N324" s="122"/>
      <c r="O324" s="123"/>
      <c r="P324" s="124"/>
      <c r="Q324" s="125"/>
      <c r="R324" s="126"/>
      <c r="S324" s="92" t="str">
        <f>IFERROR(('Vstupní data 9_4'!$O324+'Vstupní data 9_4'!$R324)/'Vstupní data 9_4'!$I324,"")</f>
        <v/>
      </c>
      <c r="T324" s="93" t="str">
        <f>IF(J324+L324=0,"",ROUND((M324+'Vstupní data 9_4'!$P324)/(L324+J324)/12,0))</f>
        <v/>
      </c>
      <c r="U324" s="94" t="str">
        <f>IF(K324=0,"",ROUND(('Vstupní data 9_4'!$N324+'Vstupní data 9_4'!$Q324)/'Vstupní data 9_4'!$K324,0))</f>
        <v/>
      </c>
      <c r="V324" s="112"/>
      <c r="W324" s="113"/>
      <c r="X324" s="113"/>
      <c r="Y324" s="113"/>
      <c r="Z324" s="113"/>
      <c r="AA324" s="113"/>
    </row>
    <row r="325" spans="1:27" s="114" customFormat="1" ht="27.75" customHeight="1">
      <c r="A325" s="115"/>
      <c r="B325" s="116"/>
      <c r="C325" s="120"/>
      <c r="D325" s="70" t="str">
        <f>IFERROR(VLOOKUP(C325,NM06!$A$2:$B$176,2,0),"")</f>
        <v/>
      </c>
      <c r="E325" s="119"/>
      <c r="F325" s="70" t="str">
        <f>IFERROR(VLOOKUP('Vstupní data 9_4'!$E325,'Číselník nástrojů'!$A$2:$D$569,4,0),"")</f>
        <v/>
      </c>
      <c r="G325" s="117"/>
      <c r="H325" s="118"/>
      <c r="I325" s="127"/>
      <c r="J325" s="104"/>
      <c r="K325" s="104"/>
      <c r="L325" s="105"/>
      <c r="M325" s="121"/>
      <c r="N325" s="122"/>
      <c r="O325" s="123"/>
      <c r="P325" s="124"/>
      <c r="Q325" s="125"/>
      <c r="R325" s="126"/>
      <c r="S325" s="92" t="str">
        <f>IFERROR(('Vstupní data 9_4'!$O325+'Vstupní data 9_4'!$R325)/'Vstupní data 9_4'!$I325,"")</f>
        <v/>
      </c>
      <c r="T325" s="93" t="str">
        <f>IF(J325+L325=0,"",ROUND((M325+'Vstupní data 9_4'!$P325)/(L325+J325)/12,0))</f>
        <v/>
      </c>
      <c r="U325" s="94" t="str">
        <f>IF(K325=0,"",ROUND(('Vstupní data 9_4'!$N325+'Vstupní data 9_4'!$Q325)/'Vstupní data 9_4'!$K325,0))</f>
        <v/>
      </c>
      <c r="V325" s="112"/>
      <c r="W325" s="113"/>
      <c r="X325" s="113"/>
      <c r="Y325" s="113"/>
      <c r="Z325" s="113"/>
      <c r="AA325" s="113"/>
    </row>
    <row r="326" spans="1:27" s="114" customFormat="1" ht="27.75" customHeight="1">
      <c r="A326" s="115"/>
      <c r="B326" s="116"/>
      <c r="C326" s="120"/>
      <c r="D326" s="70" t="str">
        <f>IFERROR(VLOOKUP(C326,NM06!$A$2:$B$176,2,0),"")</f>
        <v/>
      </c>
      <c r="E326" s="119"/>
      <c r="F326" s="70" t="str">
        <f>IFERROR(VLOOKUP('Vstupní data 9_4'!$E326,'Číselník nástrojů'!$A$2:$D$569,4,0),"")</f>
        <v/>
      </c>
      <c r="G326" s="117"/>
      <c r="H326" s="118"/>
      <c r="I326" s="127"/>
      <c r="J326" s="104"/>
      <c r="K326" s="104"/>
      <c r="L326" s="105"/>
      <c r="M326" s="121"/>
      <c r="N326" s="122"/>
      <c r="O326" s="123"/>
      <c r="P326" s="124"/>
      <c r="Q326" s="125"/>
      <c r="R326" s="126"/>
      <c r="S326" s="92" t="str">
        <f>IFERROR(('Vstupní data 9_4'!$O326+'Vstupní data 9_4'!$R326)/'Vstupní data 9_4'!$I326,"")</f>
        <v/>
      </c>
      <c r="T326" s="93" t="str">
        <f>IF(J326+L326=0,"",ROUND((M326+'Vstupní data 9_4'!$P326)/(L326+J326)/12,0))</f>
        <v/>
      </c>
      <c r="U326" s="94" t="str">
        <f>IF(K326=0,"",ROUND(('Vstupní data 9_4'!$N326+'Vstupní data 9_4'!$Q326)/'Vstupní data 9_4'!$K326,0))</f>
        <v/>
      </c>
      <c r="V326" s="112"/>
      <c r="W326" s="113"/>
      <c r="X326" s="113"/>
      <c r="Y326" s="113"/>
      <c r="Z326" s="113"/>
      <c r="AA326" s="113"/>
    </row>
    <row r="327" spans="1:27" s="114" customFormat="1" ht="27.75" customHeight="1">
      <c r="A327" s="115"/>
      <c r="B327" s="116"/>
      <c r="C327" s="120"/>
      <c r="D327" s="70" t="str">
        <f>IFERROR(VLOOKUP(C327,NM06!$A$2:$B$176,2,0),"")</f>
        <v/>
      </c>
      <c r="E327" s="119"/>
      <c r="F327" s="70" t="str">
        <f>IFERROR(VLOOKUP('Vstupní data 9_4'!$E327,'Číselník nástrojů'!$A$2:$D$569,4,0),"")</f>
        <v/>
      </c>
      <c r="G327" s="117"/>
      <c r="H327" s="118"/>
      <c r="I327" s="127"/>
      <c r="J327" s="104"/>
      <c r="K327" s="104"/>
      <c r="L327" s="105"/>
      <c r="M327" s="121"/>
      <c r="N327" s="122"/>
      <c r="O327" s="123"/>
      <c r="P327" s="124"/>
      <c r="Q327" s="125"/>
      <c r="R327" s="126"/>
      <c r="S327" s="92" t="str">
        <f>IFERROR(('Vstupní data 9_4'!$O327+'Vstupní data 9_4'!$R327)/'Vstupní data 9_4'!$I327,"")</f>
        <v/>
      </c>
      <c r="T327" s="93" t="str">
        <f>IF(J327+L327=0,"",ROUND((M327+'Vstupní data 9_4'!$P327)/(L327+J327)/12,0))</f>
        <v/>
      </c>
      <c r="U327" s="94" t="str">
        <f>IF(K327=0,"",ROUND(('Vstupní data 9_4'!$N327+'Vstupní data 9_4'!$Q327)/'Vstupní data 9_4'!$K327,0))</f>
        <v/>
      </c>
      <c r="V327" s="112"/>
      <c r="W327" s="113"/>
      <c r="X327" s="113"/>
      <c r="Y327" s="113"/>
      <c r="Z327" s="113"/>
      <c r="AA327" s="113"/>
    </row>
    <row r="328" spans="1:27" s="114" customFormat="1" ht="27.75" customHeight="1">
      <c r="A328" s="115"/>
      <c r="B328" s="116"/>
      <c r="C328" s="120"/>
      <c r="D328" s="70" t="str">
        <f>IFERROR(VLOOKUP(C328,NM06!$A$2:$B$176,2,0),"")</f>
        <v/>
      </c>
      <c r="E328" s="119"/>
      <c r="F328" s="70" t="str">
        <f>IFERROR(VLOOKUP('Vstupní data 9_4'!$E328,'Číselník nástrojů'!$A$2:$D$569,4,0),"")</f>
        <v/>
      </c>
      <c r="G328" s="117"/>
      <c r="H328" s="118"/>
      <c r="I328" s="127"/>
      <c r="J328" s="104"/>
      <c r="K328" s="104"/>
      <c r="L328" s="105"/>
      <c r="M328" s="121"/>
      <c r="N328" s="122"/>
      <c r="O328" s="123"/>
      <c r="P328" s="124"/>
      <c r="Q328" s="125"/>
      <c r="R328" s="126"/>
      <c r="S328" s="92" t="str">
        <f>IFERROR(('Vstupní data 9_4'!$O328+'Vstupní data 9_4'!$R328)/'Vstupní data 9_4'!$I328,"")</f>
        <v/>
      </c>
      <c r="T328" s="93" t="str">
        <f>IF(J328+L328=0,"",ROUND((M328+'Vstupní data 9_4'!$P328)/(L328+J328)/12,0))</f>
        <v/>
      </c>
      <c r="U328" s="94" t="str">
        <f>IF(K328=0,"",ROUND(('Vstupní data 9_4'!$N328+'Vstupní data 9_4'!$Q328)/'Vstupní data 9_4'!$K328,0))</f>
        <v/>
      </c>
      <c r="V328" s="112"/>
      <c r="W328" s="113"/>
      <c r="X328" s="113"/>
      <c r="Y328" s="113"/>
      <c r="Z328" s="113"/>
      <c r="AA328" s="113"/>
    </row>
    <row r="329" spans="1:27" s="114" customFormat="1" ht="27.75" customHeight="1">
      <c r="A329" s="115"/>
      <c r="B329" s="116"/>
      <c r="C329" s="120"/>
      <c r="D329" s="70" t="str">
        <f>IFERROR(VLOOKUP(C329,NM06!$A$2:$B$176,2,0),"")</f>
        <v/>
      </c>
      <c r="E329" s="119"/>
      <c r="F329" s="70" t="str">
        <f>IFERROR(VLOOKUP('Vstupní data 9_4'!$E329,'Číselník nástrojů'!$A$2:$D$569,4,0),"")</f>
        <v/>
      </c>
      <c r="G329" s="117"/>
      <c r="H329" s="118"/>
      <c r="I329" s="127"/>
      <c r="J329" s="104"/>
      <c r="K329" s="104"/>
      <c r="L329" s="105"/>
      <c r="M329" s="121"/>
      <c r="N329" s="122"/>
      <c r="O329" s="123"/>
      <c r="P329" s="124"/>
      <c r="Q329" s="125"/>
      <c r="R329" s="126"/>
      <c r="S329" s="92" t="str">
        <f>IFERROR(('Vstupní data 9_4'!$O329+'Vstupní data 9_4'!$R329)/'Vstupní data 9_4'!$I329,"")</f>
        <v/>
      </c>
      <c r="T329" s="93" t="str">
        <f>IF(J329+L329=0,"",ROUND((M329+'Vstupní data 9_4'!$P329)/(L329+J329)/12,0))</f>
        <v/>
      </c>
      <c r="U329" s="94" t="str">
        <f>IF(K329=0,"",ROUND(('Vstupní data 9_4'!$N329+'Vstupní data 9_4'!$Q329)/'Vstupní data 9_4'!$K329,0))</f>
        <v/>
      </c>
      <c r="V329" s="112"/>
      <c r="W329" s="113"/>
      <c r="X329" s="113"/>
      <c r="Y329" s="113"/>
      <c r="Z329" s="113"/>
      <c r="AA329" s="113"/>
    </row>
    <row r="330" spans="1:27" s="114" customFormat="1" ht="27.75" customHeight="1">
      <c r="A330" s="115"/>
      <c r="B330" s="116"/>
      <c r="C330" s="120"/>
      <c r="D330" s="70" t="str">
        <f>IFERROR(VLOOKUP(C330,NM06!$A$2:$B$176,2,0),"")</f>
        <v/>
      </c>
      <c r="E330" s="119"/>
      <c r="F330" s="70" t="str">
        <f>IFERROR(VLOOKUP('Vstupní data 9_4'!$E330,'Číselník nástrojů'!$A$2:$D$569,4,0),"")</f>
        <v/>
      </c>
      <c r="G330" s="117"/>
      <c r="H330" s="118"/>
      <c r="I330" s="127"/>
      <c r="J330" s="104"/>
      <c r="K330" s="104"/>
      <c r="L330" s="105"/>
      <c r="M330" s="121"/>
      <c r="N330" s="122"/>
      <c r="O330" s="123"/>
      <c r="P330" s="124"/>
      <c r="Q330" s="125"/>
      <c r="R330" s="126"/>
      <c r="S330" s="92" t="str">
        <f>IFERROR(('Vstupní data 9_4'!$O330+'Vstupní data 9_4'!$R330)/'Vstupní data 9_4'!$I330,"")</f>
        <v/>
      </c>
      <c r="T330" s="93" t="str">
        <f>IF(J330+L330=0,"",ROUND((M330+'Vstupní data 9_4'!$P330)/(L330+J330)/12,0))</f>
        <v/>
      </c>
      <c r="U330" s="94" t="str">
        <f>IF(K330=0,"",ROUND(('Vstupní data 9_4'!$N330+'Vstupní data 9_4'!$Q330)/'Vstupní data 9_4'!$K330,0))</f>
        <v/>
      </c>
      <c r="V330" s="112"/>
      <c r="W330" s="113"/>
      <c r="X330" s="113"/>
      <c r="Y330" s="113"/>
      <c r="Z330" s="113"/>
      <c r="AA330" s="113"/>
    </row>
    <row r="331" spans="1:27" s="114" customFormat="1" ht="27.75" customHeight="1">
      <c r="A331" s="115"/>
      <c r="B331" s="116"/>
      <c r="C331" s="120"/>
      <c r="D331" s="70" t="str">
        <f>IFERROR(VLOOKUP(C331,NM06!$A$2:$B$176,2,0),"")</f>
        <v/>
      </c>
      <c r="E331" s="119"/>
      <c r="F331" s="70" t="str">
        <f>IFERROR(VLOOKUP('Vstupní data 9_4'!$E331,'Číselník nástrojů'!$A$2:$D$569,4,0),"")</f>
        <v/>
      </c>
      <c r="G331" s="117"/>
      <c r="H331" s="118"/>
      <c r="I331" s="127"/>
      <c r="J331" s="104"/>
      <c r="K331" s="104"/>
      <c r="L331" s="105"/>
      <c r="M331" s="121"/>
      <c r="N331" s="122"/>
      <c r="O331" s="123"/>
      <c r="P331" s="124"/>
      <c r="Q331" s="125"/>
      <c r="R331" s="126"/>
      <c r="S331" s="92" t="str">
        <f>IFERROR(('Vstupní data 9_4'!$O331+'Vstupní data 9_4'!$R331)/'Vstupní data 9_4'!$I331,"")</f>
        <v/>
      </c>
      <c r="T331" s="93" t="str">
        <f>IF(J331+L331=0,"",ROUND((M331+'Vstupní data 9_4'!$P331)/(L331+J331)/12,0))</f>
        <v/>
      </c>
      <c r="U331" s="94" t="str">
        <f>IF(K331=0,"",ROUND(('Vstupní data 9_4'!$N331+'Vstupní data 9_4'!$Q331)/'Vstupní data 9_4'!$K331,0))</f>
        <v/>
      </c>
      <c r="V331" s="112"/>
      <c r="W331" s="113"/>
      <c r="X331" s="113"/>
      <c r="Y331" s="113"/>
      <c r="Z331" s="113"/>
      <c r="AA331" s="113"/>
    </row>
    <row r="332" spans="1:27" s="114" customFormat="1" ht="27.75" customHeight="1">
      <c r="A332" s="115"/>
      <c r="B332" s="116"/>
      <c r="C332" s="120"/>
      <c r="D332" s="70" t="str">
        <f>IFERROR(VLOOKUP(C332,NM06!$A$2:$B$176,2,0),"")</f>
        <v/>
      </c>
      <c r="E332" s="119"/>
      <c r="F332" s="70" t="str">
        <f>IFERROR(VLOOKUP('Vstupní data 9_4'!$E332,'Číselník nástrojů'!$A$2:$D$569,4,0),"")</f>
        <v/>
      </c>
      <c r="G332" s="117"/>
      <c r="H332" s="118"/>
      <c r="I332" s="127"/>
      <c r="J332" s="104"/>
      <c r="K332" s="104"/>
      <c r="L332" s="105"/>
      <c r="M332" s="121"/>
      <c r="N332" s="122"/>
      <c r="O332" s="123"/>
      <c r="P332" s="124"/>
      <c r="Q332" s="125"/>
      <c r="R332" s="126"/>
      <c r="S332" s="92" t="str">
        <f>IFERROR(('Vstupní data 9_4'!$O332+'Vstupní data 9_4'!$R332)/'Vstupní data 9_4'!$I332,"")</f>
        <v/>
      </c>
      <c r="T332" s="93" t="str">
        <f>IF(J332+L332=0,"",ROUND((M332+'Vstupní data 9_4'!$P332)/(L332+J332)/12,0))</f>
        <v/>
      </c>
      <c r="U332" s="94" t="str">
        <f>IF(K332=0,"",ROUND(('Vstupní data 9_4'!$N332+'Vstupní data 9_4'!$Q332)/'Vstupní data 9_4'!$K332,0))</f>
        <v/>
      </c>
      <c r="V332" s="112"/>
      <c r="W332" s="113"/>
      <c r="X332" s="113"/>
      <c r="Y332" s="113"/>
      <c r="Z332" s="113"/>
      <c r="AA332" s="113"/>
    </row>
    <row r="333" spans="1:27" s="114" customFormat="1" ht="27.75" customHeight="1">
      <c r="A333" s="115"/>
      <c r="B333" s="116"/>
      <c r="C333" s="120"/>
      <c r="D333" s="70" t="str">
        <f>IFERROR(VLOOKUP(C333,NM06!$A$2:$B$176,2,0),"")</f>
        <v/>
      </c>
      <c r="E333" s="119"/>
      <c r="F333" s="70" t="str">
        <f>IFERROR(VLOOKUP('Vstupní data 9_4'!$E333,'Číselník nástrojů'!$A$2:$D$569,4,0),"")</f>
        <v/>
      </c>
      <c r="G333" s="117"/>
      <c r="H333" s="118"/>
      <c r="I333" s="127"/>
      <c r="J333" s="104"/>
      <c r="K333" s="104"/>
      <c r="L333" s="105"/>
      <c r="M333" s="121"/>
      <c r="N333" s="122"/>
      <c r="O333" s="123"/>
      <c r="P333" s="124"/>
      <c r="Q333" s="125"/>
      <c r="R333" s="126"/>
      <c r="S333" s="92" t="str">
        <f>IFERROR(('Vstupní data 9_4'!$O333+'Vstupní data 9_4'!$R333)/'Vstupní data 9_4'!$I333,"")</f>
        <v/>
      </c>
      <c r="T333" s="93" t="str">
        <f>IF(J333+L333=0,"",ROUND((M333+'Vstupní data 9_4'!$P333)/(L333+J333)/12,0))</f>
        <v/>
      </c>
      <c r="U333" s="94" t="str">
        <f>IF(K333=0,"",ROUND(('Vstupní data 9_4'!$N333+'Vstupní data 9_4'!$Q333)/'Vstupní data 9_4'!$K333,0))</f>
        <v/>
      </c>
      <c r="V333" s="112"/>
      <c r="W333" s="113"/>
      <c r="X333" s="113"/>
      <c r="Y333" s="113"/>
      <c r="Z333" s="113"/>
      <c r="AA333" s="113"/>
    </row>
    <row r="334" spans="1:27" s="114" customFormat="1" ht="27.75" customHeight="1">
      <c r="A334" s="115"/>
      <c r="B334" s="116"/>
      <c r="C334" s="120"/>
      <c r="D334" s="70" t="str">
        <f>IFERROR(VLOOKUP(C334,NM06!$A$2:$B$176,2,0),"")</f>
        <v/>
      </c>
      <c r="E334" s="119"/>
      <c r="F334" s="70" t="str">
        <f>IFERROR(VLOOKUP('Vstupní data 9_4'!$E334,'Číselník nástrojů'!$A$2:$D$569,4,0),"")</f>
        <v/>
      </c>
      <c r="G334" s="117"/>
      <c r="H334" s="118"/>
      <c r="I334" s="127"/>
      <c r="J334" s="104"/>
      <c r="K334" s="104"/>
      <c r="L334" s="105"/>
      <c r="M334" s="121"/>
      <c r="N334" s="122"/>
      <c r="O334" s="123"/>
      <c r="P334" s="124"/>
      <c r="Q334" s="125"/>
      <c r="R334" s="126"/>
      <c r="S334" s="92" t="str">
        <f>IFERROR(('Vstupní data 9_4'!$O334+'Vstupní data 9_4'!$R334)/'Vstupní data 9_4'!$I334,"")</f>
        <v/>
      </c>
      <c r="T334" s="93" t="str">
        <f>IF(J334+L334=0,"",ROUND((M334+'Vstupní data 9_4'!$P334)/(L334+J334)/12,0))</f>
        <v/>
      </c>
      <c r="U334" s="94" t="str">
        <f>IF(K334=0,"",ROUND(('Vstupní data 9_4'!$N334+'Vstupní data 9_4'!$Q334)/'Vstupní data 9_4'!$K334,0))</f>
        <v/>
      </c>
      <c r="V334" s="112"/>
      <c r="W334" s="113"/>
      <c r="X334" s="113"/>
      <c r="Y334" s="113"/>
      <c r="Z334" s="113"/>
      <c r="AA334" s="113"/>
    </row>
    <row r="335" spans="1:27" s="114" customFormat="1" ht="27.75" customHeight="1">
      <c r="A335" s="115"/>
      <c r="B335" s="116"/>
      <c r="C335" s="120"/>
      <c r="D335" s="70" t="str">
        <f>IFERROR(VLOOKUP(C335,NM06!$A$2:$B$176,2,0),"")</f>
        <v/>
      </c>
      <c r="E335" s="119"/>
      <c r="F335" s="70" t="str">
        <f>IFERROR(VLOOKUP('Vstupní data 9_4'!$E335,'Číselník nástrojů'!$A$2:$D$569,4,0),"")</f>
        <v/>
      </c>
      <c r="G335" s="117"/>
      <c r="H335" s="118"/>
      <c r="I335" s="127"/>
      <c r="J335" s="104"/>
      <c r="K335" s="104"/>
      <c r="L335" s="105"/>
      <c r="M335" s="121"/>
      <c r="N335" s="122"/>
      <c r="O335" s="123"/>
      <c r="P335" s="124"/>
      <c r="Q335" s="125"/>
      <c r="R335" s="126"/>
      <c r="S335" s="92" t="str">
        <f>IFERROR(('Vstupní data 9_4'!$O335+'Vstupní data 9_4'!$R335)/'Vstupní data 9_4'!$I335,"")</f>
        <v/>
      </c>
      <c r="T335" s="93" t="str">
        <f>IF(J335+L335=0,"",ROUND((M335+'Vstupní data 9_4'!$P335)/(L335+J335)/12,0))</f>
        <v/>
      </c>
      <c r="U335" s="94" t="str">
        <f>IF(K335=0,"",ROUND(('Vstupní data 9_4'!$N335+'Vstupní data 9_4'!$Q335)/'Vstupní data 9_4'!$K335,0))</f>
        <v/>
      </c>
      <c r="V335" s="112"/>
      <c r="W335" s="113"/>
      <c r="X335" s="113"/>
      <c r="Y335" s="113"/>
      <c r="Z335" s="113"/>
      <c r="AA335" s="113"/>
    </row>
    <row r="336" spans="1:27" s="114" customFormat="1" ht="27.75" customHeight="1">
      <c r="A336" s="115"/>
      <c r="B336" s="116"/>
      <c r="C336" s="120"/>
      <c r="D336" s="70" t="str">
        <f>IFERROR(VLOOKUP(C336,NM06!$A$2:$B$176,2,0),"")</f>
        <v/>
      </c>
      <c r="E336" s="119"/>
      <c r="F336" s="70" t="str">
        <f>IFERROR(VLOOKUP('Vstupní data 9_4'!$E336,'Číselník nástrojů'!$A$2:$D$569,4,0),"")</f>
        <v/>
      </c>
      <c r="G336" s="117"/>
      <c r="H336" s="118"/>
      <c r="I336" s="127"/>
      <c r="J336" s="104"/>
      <c r="K336" s="104"/>
      <c r="L336" s="105"/>
      <c r="M336" s="121"/>
      <c r="N336" s="122"/>
      <c r="O336" s="123"/>
      <c r="P336" s="124"/>
      <c r="Q336" s="125"/>
      <c r="R336" s="126"/>
      <c r="S336" s="92" t="str">
        <f>IFERROR(('Vstupní data 9_4'!$O336+'Vstupní data 9_4'!$R336)/'Vstupní data 9_4'!$I336,"")</f>
        <v/>
      </c>
      <c r="T336" s="93" t="str">
        <f>IF(J336+L336=0,"",ROUND((M336+'Vstupní data 9_4'!$P336)/(L336+J336)/12,0))</f>
        <v/>
      </c>
      <c r="U336" s="94" t="str">
        <f>IF(K336=0,"",ROUND(('Vstupní data 9_4'!$N336+'Vstupní data 9_4'!$Q336)/'Vstupní data 9_4'!$K336,0))</f>
        <v/>
      </c>
      <c r="V336" s="112"/>
      <c r="W336" s="113"/>
      <c r="X336" s="113"/>
      <c r="Y336" s="113"/>
      <c r="Z336" s="113"/>
      <c r="AA336" s="113"/>
    </row>
    <row r="337" spans="1:27" s="114" customFormat="1" ht="27.75" customHeight="1">
      <c r="A337" s="115"/>
      <c r="B337" s="116"/>
      <c r="C337" s="120"/>
      <c r="D337" s="70" t="str">
        <f>IFERROR(VLOOKUP(C337,NM06!$A$2:$B$176,2,0),"")</f>
        <v/>
      </c>
      <c r="E337" s="119"/>
      <c r="F337" s="70" t="str">
        <f>IFERROR(VLOOKUP('Vstupní data 9_4'!$E337,'Číselník nástrojů'!$A$2:$D$569,4,0),"")</f>
        <v/>
      </c>
      <c r="G337" s="117"/>
      <c r="H337" s="118"/>
      <c r="I337" s="127"/>
      <c r="J337" s="104"/>
      <c r="K337" s="104"/>
      <c r="L337" s="105"/>
      <c r="M337" s="121"/>
      <c r="N337" s="122"/>
      <c r="O337" s="123"/>
      <c r="P337" s="124"/>
      <c r="Q337" s="125"/>
      <c r="R337" s="126"/>
      <c r="S337" s="92" t="str">
        <f>IFERROR(('Vstupní data 9_4'!$O337+'Vstupní data 9_4'!$R337)/'Vstupní data 9_4'!$I337,"")</f>
        <v/>
      </c>
      <c r="T337" s="93" t="str">
        <f>IF(J337+L337=0,"",ROUND((M337+'Vstupní data 9_4'!$P337)/(L337+J337)/12,0))</f>
        <v/>
      </c>
      <c r="U337" s="94" t="str">
        <f>IF(K337=0,"",ROUND(('Vstupní data 9_4'!$N337+'Vstupní data 9_4'!$Q337)/'Vstupní data 9_4'!$K337,0))</f>
        <v/>
      </c>
      <c r="V337" s="112"/>
      <c r="W337" s="113"/>
      <c r="X337" s="113"/>
      <c r="Y337" s="113"/>
      <c r="Z337" s="113"/>
      <c r="AA337" s="113"/>
    </row>
    <row r="338" spans="1:27" s="114" customFormat="1" ht="27.75" customHeight="1">
      <c r="A338" s="115"/>
      <c r="B338" s="116"/>
      <c r="C338" s="120"/>
      <c r="D338" s="70" t="str">
        <f>IFERROR(VLOOKUP(C338,NM06!$A$2:$B$176,2,0),"")</f>
        <v/>
      </c>
      <c r="E338" s="119"/>
      <c r="F338" s="70" t="str">
        <f>IFERROR(VLOOKUP('Vstupní data 9_4'!$E338,'Číselník nástrojů'!$A$2:$D$569,4,0),"")</f>
        <v/>
      </c>
      <c r="G338" s="117"/>
      <c r="H338" s="118"/>
      <c r="I338" s="127"/>
      <c r="J338" s="104"/>
      <c r="K338" s="104"/>
      <c r="L338" s="105"/>
      <c r="M338" s="121"/>
      <c r="N338" s="122"/>
      <c r="O338" s="123"/>
      <c r="P338" s="124"/>
      <c r="Q338" s="125"/>
      <c r="R338" s="126"/>
      <c r="S338" s="92" t="str">
        <f>IFERROR(('Vstupní data 9_4'!$O338+'Vstupní data 9_4'!$R338)/'Vstupní data 9_4'!$I338,"")</f>
        <v/>
      </c>
      <c r="T338" s="93" t="str">
        <f>IF(J338+L338=0,"",ROUND((M338+'Vstupní data 9_4'!$P338)/(L338+J338)/12,0))</f>
        <v/>
      </c>
      <c r="U338" s="94" t="str">
        <f>IF(K338=0,"",ROUND(('Vstupní data 9_4'!$N338+'Vstupní data 9_4'!$Q338)/'Vstupní data 9_4'!$K338,0))</f>
        <v/>
      </c>
      <c r="V338" s="112"/>
      <c r="W338" s="113"/>
      <c r="X338" s="113"/>
      <c r="Y338" s="113"/>
      <c r="Z338" s="113"/>
      <c r="AA338" s="113"/>
    </row>
    <row r="339" spans="1:27" s="114" customFormat="1" ht="27.75" customHeight="1">
      <c r="A339" s="115"/>
      <c r="B339" s="116"/>
      <c r="C339" s="120"/>
      <c r="D339" s="70" t="str">
        <f>IFERROR(VLOOKUP(C339,NM06!$A$2:$B$176,2,0),"")</f>
        <v/>
      </c>
      <c r="E339" s="119"/>
      <c r="F339" s="70" t="str">
        <f>IFERROR(VLOOKUP('Vstupní data 9_4'!$E339,'Číselník nástrojů'!$A$2:$D$569,4,0),"")</f>
        <v/>
      </c>
      <c r="G339" s="117"/>
      <c r="H339" s="118"/>
      <c r="I339" s="127"/>
      <c r="J339" s="104"/>
      <c r="K339" s="104"/>
      <c r="L339" s="105"/>
      <c r="M339" s="121"/>
      <c r="N339" s="122"/>
      <c r="O339" s="123"/>
      <c r="P339" s="124"/>
      <c r="Q339" s="125"/>
      <c r="R339" s="126"/>
      <c r="S339" s="92" t="str">
        <f>IFERROR(('Vstupní data 9_4'!$O339+'Vstupní data 9_4'!$R339)/'Vstupní data 9_4'!$I339,"")</f>
        <v/>
      </c>
      <c r="T339" s="93" t="str">
        <f>IF(J339+L339=0,"",ROUND((M339+'Vstupní data 9_4'!$P339)/(L339+J339)/12,0))</f>
        <v/>
      </c>
      <c r="U339" s="94" t="str">
        <f>IF(K339=0,"",ROUND(('Vstupní data 9_4'!$N339+'Vstupní data 9_4'!$Q339)/'Vstupní data 9_4'!$K339,0))</f>
        <v/>
      </c>
      <c r="V339" s="112"/>
      <c r="W339" s="113"/>
      <c r="X339" s="113"/>
      <c r="Y339" s="113"/>
      <c r="Z339" s="113"/>
      <c r="AA339" s="113"/>
    </row>
    <row r="340" spans="1:27" s="114" customFormat="1" ht="27.75" customHeight="1">
      <c r="A340" s="115"/>
      <c r="B340" s="116"/>
      <c r="C340" s="120"/>
      <c r="D340" s="70" t="str">
        <f>IFERROR(VLOOKUP(C340,NM06!$A$2:$B$176,2,0),"")</f>
        <v/>
      </c>
      <c r="E340" s="119"/>
      <c r="F340" s="70" t="str">
        <f>IFERROR(VLOOKUP('Vstupní data 9_4'!$E340,'Číselník nástrojů'!$A$2:$D$569,4,0),"")</f>
        <v/>
      </c>
      <c r="G340" s="117"/>
      <c r="H340" s="118"/>
      <c r="I340" s="127"/>
      <c r="J340" s="104"/>
      <c r="K340" s="104"/>
      <c r="L340" s="105"/>
      <c r="M340" s="121"/>
      <c r="N340" s="122"/>
      <c r="O340" s="123"/>
      <c r="P340" s="124"/>
      <c r="Q340" s="125"/>
      <c r="R340" s="126"/>
      <c r="S340" s="92" t="str">
        <f>IFERROR(('Vstupní data 9_4'!$O340+'Vstupní data 9_4'!$R340)/'Vstupní data 9_4'!$I340,"")</f>
        <v/>
      </c>
      <c r="T340" s="93" t="str">
        <f>IF(J340+L340=0,"",ROUND((M340+'Vstupní data 9_4'!$P340)/(L340+J340)/12,0))</f>
        <v/>
      </c>
      <c r="U340" s="94" t="str">
        <f>IF(K340=0,"",ROUND(('Vstupní data 9_4'!$N340+'Vstupní data 9_4'!$Q340)/'Vstupní data 9_4'!$K340,0))</f>
        <v/>
      </c>
      <c r="V340" s="112"/>
      <c r="W340" s="113"/>
      <c r="X340" s="113"/>
      <c r="Y340" s="113"/>
      <c r="Z340" s="113"/>
      <c r="AA340" s="113"/>
    </row>
    <row r="341" spans="1:27" s="114" customFormat="1" ht="27.75" customHeight="1">
      <c r="A341" s="115"/>
      <c r="B341" s="116"/>
      <c r="C341" s="120"/>
      <c r="D341" s="70" t="str">
        <f>IFERROR(VLOOKUP(C341,NM06!$A$2:$B$176,2,0),"")</f>
        <v/>
      </c>
      <c r="E341" s="119"/>
      <c r="F341" s="70" t="str">
        <f>IFERROR(VLOOKUP('Vstupní data 9_4'!$E341,'Číselník nástrojů'!$A$2:$D$569,4,0),"")</f>
        <v/>
      </c>
      <c r="G341" s="117"/>
      <c r="H341" s="118"/>
      <c r="I341" s="127"/>
      <c r="J341" s="104"/>
      <c r="K341" s="104"/>
      <c r="L341" s="105"/>
      <c r="M341" s="121"/>
      <c r="N341" s="122"/>
      <c r="O341" s="123"/>
      <c r="P341" s="124"/>
      <c r="Q341" s="125"/>
      <c r="R341" s="126"/>
      <c r="S341" s="92" t="str">
        <f>IFERROR(('Vstupní data 9_4'!$O341+'Vstupní data 9_4'!$R341)/'Vstupní data 9_4'!$I341,"")</f>
        <v/>
      </c>
      <c r="T341" s="93" t="str">
        <f>IF(J341+L341=0,"",ROUND((M341+'Vstupní data 9_4'!$P341)/(L341+J341)/12,0))</f>
        <v/>
      </c>
      <c r="U341" s="94" t="str">
        <f>IF(K341=0,"",ROUND(('Vstupní data 9_4'!$N341+'Vstupní data 9_4'!$Q341)/'Vstupní data 9_4'!$K341,0))</f>
        <v/>
      </c>
      <c r="V341" s="112"/>
      <c r="W341" s="113"/>
      <c r="X341" s="113"/>
      <c r="Y341" s="113"/>
      <c r="Z341" s="113"/>
      <c r="AA341" s="113"/>
    </row>
    <row r="342" spans="1:27" s="114" customFormat="1" ht="27.75" customHeight="1">
      <c r="A342" s="115"/>
      <c r="B342" s="116"/>
      <c r="C342" s="120"/>
      <c r="D342" s="70" t="str">
        <f>IFERROR(VLOOKUP(C342,NM06!$A$2:$B$176,2,0),"")</f>
        <v/>
      </c>
      <c r="E342" s="119"/>
      <c r="F342" s="70" t="str">
        <f>IFERROR(VLOOKUP('Vstupní data 9_4'!$E342,'Číselník nástrojů'!$A$2:$D$569,4,0),"")</f>
        <v/>
      </c>
      <c r="G342" s="117"/>
      <c r="H342" s="118"/>
      <c r="I342" s="127"/>
      <c r="J342" s="104"/>
      <c r="K342" s="104"/>
      <c r="L342" s="105"/>
      <c r="M342" s="121"/>
      <c r="N342" s="122"/>
      <c r="O342" s="123"/>
      <c r="P342" s="124"/>
      <c r="Q342" s="125"/>
      <c r="R342" s="126"/>
      <c r="S342" s="92" t="str">
        <f>IFERROR(('Vstupní data 9_4'!$O342+'Vstupní data 9_4'!$R342)/'Vstupní data 9_4'!$I342,"")</f>
        <v/>
      </c>
      <c r="T342" s="93" t="str">
        <f>IF(J342+L342=0,"",ROUND((M342+'Vstupní data 9_4'!$P342)/(L342+J342)/12,0))</f>
        <v/>
      </c>
      <c r="U342" s="94" t="str">
        <f>IF(K342=0,"",ROUND(('Vstupní data 9_4'!$N342+'Vstupní data 9_4'!$Q342)/'Vstupní data 9_4'!$K342,0))</f>
        <v/>
      </c>
      <c r="V342" s="112"/>
      <c r="W342" s="113"/>
      <c r="X342" s="113"/>
      <c r="Y342" s="113"/>
      <c r="Z342" s="113"/>
      <c r="AA342" s="113"/>
    </row>
    <row r="343" spans="1:27" s="114" customFormat="1" ht="27.75" customHeight="1">
      <c r="A343" s="115"/>
      <c r="B343" s="116"/>
      <c r="C343" s="120"/>
      <c r="D343" s="70" t="str">
        <f>IFERROR(VLOOKUP(C343,NM06!$A$2:$B$176,2,0),"")</f>
        <v/>
      </c>
      <c r="E343" s="119"/>
      <c r="F343" s="70" t="str">
        <f>IFERROR(VLOOKUP('Vstupní data 9_4'!$E343,'Číselník nástrojů'!$A$2:$D$569,4,0),"")</f>
        <v/>
      </c>
      <c r="G343" s="117"/>
      <c r="H343" s="118"/>
      <c r="I343" s="127"/>
      <c r="J343" s="104"/>
      <c r="K343" s="104"/>
      <c r="L343" s="105"/>
      <c r="M343" s="121"/>
      <c r="N343" s="122"/>
      <c r="O343" s="123"/>
      <c r="P343" s="124"/>
      <c r="Q343" s="125"/>
      <c r="R343" s="126"/>
      <c r="S343" s="92" t="str">
        <f>IFERROR(('Vstupní data 9_4'!$O343+'Vstupní data 9_4'!$R343)/'Vstupní data 9_4'!$I343,"")</f>
        <v/>
      </c>
      <c r="T343" s="93" t="str">
        <f>IF(J343+L343=0,"",ROUND((M343+'Vstupní data 9_4'!$P343)/(L343+J343)/12,0))</f>
        <v/>
      </c>
      <c r="U343" s="94" t="str">
        <f>IF(K343=0,"",ROUND(('Vstupní data 9_4'!$N343+'Vstupní data 9_4'!$Q343)/'Vstupní data 9_4'!$K343,0))</f>
        <v/>
      </c>
      <c r="V343" s="112"/>
      <c r="W343" s="113"/>
      <c r="X343" s="113"/>
      <c r="Y343" s="113"/>
      <c r="Z343" s="113"/>
      <c r="AA343" s="113"/>
    </row>
    <row r="344" spans="1:27" s="114" customFormat="1" ht="27.75" customHeight="1">
      <c r="A344" s="115"/>
      <c r="B344" s="116"/>
      <c r="C344" s="120"/>
      <c r="D344" s="70" t="str">
        <f>IFERROR(VLOOKUP(C344,NM06!$A$2:$B$176,2,0),"")</f>
        <v/>
      </c>
      <c r="E344" s="119"/>
      <c r="F344" s="70" t="str">
        <f>IFERROR(VLOOKUP('Vstupní data 9_4'!$E344,'Číselník nástrojů'!$A$2:$D$569,4,0),"")</f>
        <v/>
      </c>
      <c r="G344" s="117"/>
      <c r="H344" s="118"/>
      <c r="I344" s="127"/>
      <c r="J344" s="104"/>
      <c r="K344" s="104"/>
      <c r="L344" s="105"/>
      <c r="M344" s="121"/>
      <c r="N344" s="122"/>
      <c r="O344" s="123"/>
      <c r="P344" s="124"/>
      <c r="Q344" s="125"/>
      <c r="R344" s="126"/>
      <c r="S344" s="92" t="str">
        <f>IFERROR(('Vstupní data 9_4'!$O344+'Vstupní data 9_4'!$R344)/'Vstupní data 9_4'!$I344,"")</f>
        <v/>
      </c>
      <c r="T344" s="93" t="str">
        <f>IF(J344+L344=0,"",ROUND((M344+'Vstupní data 9_4'!$P344)/(L344+J344)/12,0))</f>
        <v/>
      </c>
      <c r="U344" s="94" t="str">
        <f>IF(K344=0,"",ROUND(('Vstupní data 9_4'!$N344+'Vstupní data 9_4'!$Q344)/'Vstupní data 9_4'!$K344,0))</f>
        <v/>
      </c>
      <c r="V344" s="112"/>
      <c r="W344" s="113"/>
      <c r="X344" s="113"/>
      <c r="Y344" s="113"/>
      <c r="Z344" s="113"/>
      <c r="AA344" s="113"/>
    </row>
    <row r="345" spans="1:27" s="114" customFormat="1" ht="27.75" customHeight="1">
      <c r="A345" s="115"/>
      <c r="B345" s="116"/>
      <c r="C345" s="120"/>
      <c r="D345" s="70" t="str">
        <f>IFERROR(VLOOKUP(C345,NM06!$A$2:$B$176,2,0),"")</f>
        <v/>
      </c>
      <c r="E345" s="119"/>
      <c r="F345" s="70" t="str">
        <f>IFERROR(VLOOKUP('Vstupní data 9_4'!$E345,'Číselník nástrojů'!$A$2:$D$569,4,0),"")</f>
        <v/>
      </c>
      <c r="G345" s="117"/>
      <c r="H345" s="118"/>
      <c r="I345" s="127"/>
      <c r="J345" s="104"/>
      <c r="K345" s="104"/>
      <c r="L345" s="105"/>
      <c r="M345" s="121"/>
      <c r="N345" s="122"/>
      <c r="O345" s="123"/>
      <c r="P345" s="124"/>
      <c r="Q345" s="125"/>
      <c r="R345" s="126"/>
      <c r="S345" s="92" t="str">
        <f>IFERROR(('Vstupní data 9_4'!$O345+'Vstupní data 9_4'!$R345)/'Vstupní data 9_4'!$I345,"")</f>
        <v/>
      </c>
      <c r="T345" s="93" t="str">
        <f>IF(J345+L345=0,"",ROUND((M345+'Vstupní data 9_4'!$P345)/(L345+J345)/12,0))</f>
        <v/>
      </c>
      <c r="U345" s="94" t="str">
        <f>IF(K345=0,"",ROUND(('Vstupní data 9_4'!$N345+'Vstupní data 9_4'!$Q345)/'Vstupní data 9_4'!$K345,0))</f>
        <v/>
      </c>
      <c r="V345" s="112"/>
      <c r="W345" s="113"/>
      <c r="X345" s="113"/>
      <c r="Y345" s="113"/>
      <c r="Z345" s="113"/>
      <c r="AA345" s="113"/>
    </row>
    <row r="346" spans="1:27" s="114" customFormat="1" ht="27.75" customHeight="1">
      <c r="A346" s="115"/>
      <c r="B346" s="116"/>
      <c r="C346" s="120"/>
      <c r="D346" s="70" t="str">
        <f>IFERROR(VLOOKUP(C346,NM06!$A$2:$B$176,2,0),"")</f>
        <v/>
      </c>
      <c r="E346" s="119"/>
      <c r="F346" s="70" t="str">
        <f>IFERROR(VLOOKUP('Vstupní data 9_4'!$E346,'Číselník nástrojů'!$A$2:$D$569,4,0),"")</f>
        <v/>
      </c>
      <c r="G346" s="117"/>
      <c r="H346" s="118"/>
      <c r="I346" s="127"/>
      <c r="J346" s="104"/>
      <c r="K346" s="104"/>
      <c r="L346" s="105"/>
      <c r="M346" s="121"/>
      <c r="N346" s="122"/>
      <c r="O346" s="123"/>
      <c r="P346" s="124"/>
      <c r="Q346" s="125"/>
      <c r="R346" s="126"/>
      <c r="S346" s="92" t="str">
        <f>IFERROR(('Vstupní data 9_4'!$O346+'Vstupní data 9_4'!$R346)/'Vstupní data 9_4'!$I346,"")</f>
        <v/>
      </c>
      <c r="T346" s="93" t="str">
        <f>IF(J346+L346=0,"",ROUND((M346+'Vstupní data 9_4'!$P346)/(L346+J346)/12,0))</f>
        <v/>
      </c>
      <c r="U346" s="94" t="str">
        <f>IF(K346=0,"",ROUND(('Vstupní data 9_4'!$N346+'Vstupní data 9_4'!$Q346)/'Vstupní data 9_4'!$K346,0))</f>
        <v/>
      </c>
      <c r="V346" s="112"/>
      <c r="W346" s="113"/>
      <c r="X346" s="113"/>
      <c r="Y346" s="113"/>
      <c r="Z346" s="113"/>
      <c r="AA346" s="113"/>
    </row>
    <row r="347" spans="1:27" s="114" customFormat="1" ht="27.75" customHeight="1">
      <c r="A347" s="115"/>
      <c r="B347" s="116"/>
      <c r="C347" s="120"/>
      <c r="D347" s="70" t="str">
        <f>IFERROR(VLOOKUP(C347,NM06!$A$2:$B$176,2,0),"")</f>
        <v/>
      </c>
      <c r="E347" s="119"/>
      <c r="F347" s="70" t="str">
        <f>IFERROR(VLOOKUP('Vstupní data 9_4'!$E347,'Číselník nástrojů'!$A$2:$D$569,4,0),"")</f>
        <v/>
      </c>
      <c r="G347" s="117"/>
      <c r="H347" s="118"/>
      <c r="I347" s="127"/>
      <c r="J347" s="104"/>
      <c r="K347" s="104"/>
      <c r="L347" s="105"/>
      <c r="M347" s="121"/>
      <c r="N347" s="122"/>
      <c r="O347" s="123"/>
      <c r="P347" s="124"/>
      <c r="Q347" s="125"/>
      <c r="R347" s="126"/>
      <c r="S347" s="92" t="str">
        <f>IFERROR(('Vstupní data 9_4'!$O347+'Vstupní data 9_4'!$R347)/'Vstupní data 9_4'!$I347,"")</f>
        <v/>
      </c>
      <c r="T347" s="93" t="str">
        <f>IF(J347+L347=0,"",ROUND((M347+'Vstupní data 9_4'!$P347)/(L347+J347)/12,0))</f>
        <v/>
      </c>
      <c r="U347" s="94" t="str">
        <f>IF(K347=0,"",ROUND(('Vstupní data 9_4'!$N347+'Vstupní data 9_4'!$Q347)/'Vstupní data 9_4'!$K347,0))</f>
        <v/>
      </c>
      <c r="V347" s="112"/>
      <c r="W347" s="113"/>
      <c r="X347" s="113"/>
      <c r="Y347" s="113"/>
      <c r="Z347" s="113"/>
      <c r="AA347" s="113"/>
    </row>
    <row r="348" spans="1:27" s="114" customFormat="1" ht="27.75" customHeight="1">
      <c r="A348" s="115"/>
      <c r="B348" s="116"/>
      <c r="C348" s="120"/>
      <c r="D348" s="70" t="str">
        <f>IFERROR(VLOOKUP(C348,NM06!$A$2:$B$176,2,0),"")</f>
        <v/>
      </c>
      <c r="E348" s="119"/>
      <c r="F348" s="70" t="str">
        <f>IFERROR(VLOOKUP('Vstupní data 9_4'!$E348,'Číselník nástrojů'!$A$2:$D$569,4,0),"")</f>
        <v/>
      </c>
      <c r="G348" s="117"/>
      <c r="H348" s="118"/>
      <c r="I348" s="127"/>
      <c r="J348" s="104"/>
      <c r="K348" s="104"/>
      <c r="L348" s="105"/>
      <c r="M348" s="121"/>
      <c r="N348" s="122"/>
      <c r="O348" s="123"/>
      <c r="P348" s="124"/>
      <c r="Q348" s="125"/>
      <c r="R348" s="126"/>
      <c r="S348" s="92" t="str">
        <f>IFERROR(('Vstupní data 9_4'!$O348+'Vstupní data 9_4'!$R348)/'Vstupní data 9_4'!$I348,"")</f>
        <v/>
      </c>
      <c r="T348" s="93" t="str">
        <f>IF(J348+L348=0,"",ROUND((M348+'Vstupní data 9_4'!$P348)/(L348+J348)/12,0))</f>
        <v/>
      </c>
      <c r="U348" s="94" t="str">
        <f>IF(K348=0,"",ROUND(('Vstupní data 9_4'!$N348+'Vstupní data 9_4'!$Q348)/'Vstupní data 9_4'!$K348,0))</f>
        <v/>
      </c>
      <c r="V348" s="112"/>
      <c r="W348" s="113"/>
      <c r="X348" s="113"/>
      <c r="Y348" s="113"/>
      <c r="Z348" s="113"/>
      <c r="AA348" s="113"/>
    </row>
    <row r="349" spans="1:27" s="114" customFormat="1" ht="27.75" customHeight="1">
      <c r="A349" s="115"/>
      <c r="B349" s="116"/>
      <c r="C349" s="120"/>
      <c r="D349" s="70" t="str">
        <f>IFERROR(VLOOKUP(C349,NM06!$A$2:$B$176,2,0),"")</f>
        <v/>
      </c>
      <c r="E349" s="119"/>
      <c r="F349" s="70" t="str">
        <f>IFERROR(VLOOKUP('Vstupní data 9_4'!$E349,'Číselník nástrojů'!$A$2:$D$569,4,0),"")</f>
        <v/>
      </c>
      <c r="G349" s="117"/>
      <c r="H349" s="118"/>
      <c r="I349" s="127"/>
      <c r="J349" s="104"/>
      <c r="K349" s="104"/>
      <c r="L349" s="105"/>
      <c r="M349" s="121"/>
      <c r="N349" s="122"/>
      <c r="O349" s="123"/>
      <c r="P349" s="124"/>
      <c r="Q349" s="125"/>
      <c r="R349" s="126"/>
      <c r="S349" s="92" t="str">
        <f>IFERROR(('Vstupní data 9_4'!$O349+'Vstupní data 9_4'!$R349)/'Vstupní data 9_4'!$I349,"")</f>
        <v/>
      </c>
      <c r="T349" s="93" t="str">
        <f>IF(J349+L349=0,"",ROUND((M349+'Vstupní data 9_4'!$P349)/(L349+J349)/12,0))</f>
        <v/>
      </c>
      <c r="U349" s="94" t="str">
        <f>IF(K349=0,"",ROUND(('Vstupní data 9_4'!$N349+'Vstupní data 9_4'!$Q349)/'Vstupní data 9_4'!$K349,0))</f>
        <v/>
      </c>
      <c r="V349" s="112"/>
      <c r="W349" s="113"/>
      <c r="X349" s="113"/>
      <c r="Y349" s="113"/>
      <c r="Z349" s="113"/>
      <c r="AA349" s="113"/>
    </row>
    <row r="350" spans="1:27" s="114" customFormat="1" ht="27.75" customHeight="1">
      <c r="A350" s="115"/>
      <c r="B350" s="116"/>
      <c r="C350" s="120"/>
      <c r="D350" s="70" t="str">
        <f>IFERROR(VLOOKUP(C350,NM06!$A$2:$B$176,2,0),"")</f>
        <v/>
      </c>
      <c r="E350" s="119"/>
      <c r="F350" s="70" t="str">
        <f>IFERROR(VLOOKUP('Vstupní data 9_4'!$E350,'Číselník nástrojů'!$A$2:$D$569,4,0),"")</f>
        <v/>
      </c>
      <c r="G350" s="117"/>
      <c r="H350" s="118"/>
      <c r="I350" s="127"/>
      <c r="J350" s="104"/>
      <c r="K350" s="104"/>
      <c r="L350" s="105"/>
      <c r="M350" s="121"/>
      <c r="N350" s="122"/>
      <c r="O350" s="123"/>
      <c r="P350" s="124"/>
      <c r="Q350" s="125"/>
      <c r="R350" s="126"/>
      <c r="S350" s="92" t="str">
        <f>IFERROR(('Vstupní data 9_4'!$O350+'Vstupní data 9_4'!$R350)/'Vstupní data 9_4'!$I350,"")</f>
        <v/>
      </c>
      <c r="T350" s="93" t="str">
        <f>IF(J350+L350=0,"",ROUND((M350+'Vstupní data 9_4'!$P350)/(L350+J350)/12,0))</f>
        <v/>
      </c>
      <c r="U350" s="94" t="str">
        <f>IF(K350=0,"",ROUND(('Vstupní data 9_4'!$N350+'Vstupní data 9_4'!$Q350)/'Vstupní data 9_4'!$K350,0))</f>
        <v/>
      </c>
      <c r="V350" s="112"/>
      <c r="W350" s="113"/>
      <c r="X350" s="113"/>
      <c r="Y350" s="113"/>
      <c r="Z350" s="113"/>
      <c r="AA350" s="113"/>
    </row>
    <row r="351" spans="1:27" s="114" customFormat="1" ht="27.75" customHeight="1">
      <c r="A351" s="115"/>
      <c r="B351" s="116"/>
      <c r="C351" s="120"/>
      <c r="D351" s="70" t="str">
        <f>IFERROR(VLOOKUP(C351,NM06!$A$2:$B$176,2,0),"")</f>
        <v/>
      </c>
      <c r="E351" s="119"/>
      <c r="F351" s="70" t="str">
        <f>IFERROR(VLOOKUP('Vstupní data 9_4'!$E351,'Číselník nástrojů'!$A$2:$D$569,4,0),"")</f>
        <v/>
      </c>
      <c r="G351" s="117"/>
      <c r="H351" s="118"/>
      <c r="I351" s="127"/>
      <c r="J351" s="104"/>
      <c r="K351" s="104"/>
      <c r="L351" s="105"/>
      <c r="M351" s="121"/>
      <c r="N351" s="122"/>
      <c r="O351" s="123"/>
      <c r="P351" s="124"/>
      <c r="Q351" s="125"/>
      <c r="R351" s="126"/>
      <c r="S351" s="92" t="str">
        <f>IFERROR(('Vstupní data 9_4'!$O351+'Vstupní data 9_4'!$R351)/'Vstupní data 9_4'!$I351,"")</f>
        <v/>
      </c>
      <c r="T351" s="93" t="str">
        <f>IF(J351+L351=0,"",ROUND((M351+'Vstupní data 9_4'!$P351)/(L351+J351)/12,0))</f>
        <v/>
      </c>
      <c r="U351" s="94" t="str">
        <f>IF(K351=0,"",ROUND(('Vstupní data 9_4'!$N351+'Vstupní data 9_4'!$Q351)/'Vstupní data 9_4'!$K351,0))</f>
        <v/>
      </c>
      <c r="V351" s="112"/>
      <c r="W351" s="113"/>
      <c r="X351" s="113"/>
      <c r="Y351" s="113"/>
      <c r="Z351" s="113"/>
      <c r="AA351" s="113"/>
    </row>
    <row r="352" spans="1:27" s="114" customFormat="1" ht="27.75" customHeight="1">
      <c r="A352" s="115"/>
      <c r="B352" s="116"/>
      <c r="C352" s="120"/>
      <c r="D352" s="70" t="str">
        <f>IFERROR(VLOOKUP(C352,NM06!$A$2:$B$176,2,0),"")</f>
        <v/>
      </c>
      <c r="E352" s="119"/>
      <c r="F352" s="70" t="str">
        <f>IFERROR(VLOOKUP('Vstupní data 9_4'!$E352,'Číselník nástrojů'!$A$2:$D$569,4,0),"")</f>
        <v/>
      </c>
      <c r="G352" s="117"/>
      <c r="H352" s="118"/>
      <c r="I352" s="127"/>
      <c r="J352" s="104"/>
      <c r="K352" s="104"/>
      <c r="L352" s="105"/>
      <c r="M352" s="121"/>
      <c r="N352" s="122"/>
      <c r="O352" s="123"/>
      <c r="P352" s="124"/>
      <c r="Q352" s="125"/>
      <c r="R352" s="126"/>
      <c r="S352" s="92" t="str">
        <f>IFERROR(('Vstupní data 9_4'!$O352+'Vstupní data 9_4'!$R352)/'Vstupní data 9_4'!$I352,"")</f>
        <v/>
      </c>
      <c r="T352" s="93" t="str">
        <f>IF(J352+L352=0,"",ROUND((M352+'Vstupní data 9_4'!$P352)/(L352+J352)/12,0))</f>
        <v/>
      </c>
      <c r="U352" s="94" t="str">
        <f>IF(K352=0,"",ROUND(('Vstupní data 9_4'!$N352+'Vstupní data 9_4'!$Q352)/'Vstupní data 9_4'!$K352,0))</f>
        <v/>
      </c>
      <c r="V352" s="112"/>
      <c r="W352" s="113"/>
      <c r="X352" s="113"/>
      <c r="Y352" s="113"/>
      <c r="Z352" s="113"/>
      <c r="AA352" s="113"/>
    </row>
    <row r="353" spans="1:27" s="114" customFormat="1" ht="27.75" customHeight="1">
      <c r="A353" s="115"/>
      <c r="B353" s="116"/>
      <c r="C353" s="120"/>
      <c r="D353" s="70" t="str">
        <f>IFERROR(VLOOKUP(C353,NM06!$A$2:$B$176,2,0),"")</f>
        <v/>
      </c>
      <c r="E353" s="119"/>
      <c r="F353" s="70" t="str">
        <f>IFERROR(VLOOKUP('Vstupní data 9_4'!$E353,'Číselník nástrojů'!$A$2:$D$569,4,0),"")</f>
        <v/>
      </c>
      <c r="G353" s="117"/>
      <c r="H353" s="118"/>
      <c r="I353" s="127"/>
      <c r="J353" s="104"/>
      <c r="K353" s="104"/>
      <c r="L353" s="105"/>
      <c r="M353" s="121"/>
      <c r="N353" s="122"/>
      <c r="O353" s="123"/>
      <c r="P353" s="124"/>
      <c r="Q353" s="125"/>
      <c r="R353" s="126"/>
      <c r="S353" s="92" t="str">
        <f>IFERROR(('Vstupní data 9_4'!$O353+'Vstupní data 9_4'!$R353)/'Vstupní data 9_4'!$I353,"")</f>
        <v/>
      </c>
      <c r="T353" s="93" t="str">
        <f>IF(J353+L353=0,"",ROUND((M353+'Vstupní data 9_4'!$P353)/(L353+J353)/12,0))</f>
        <v/>
      </c>
      <c r="U353" s="94" t="str">
        <f>IF(K353=0,"",ROUND(('Vstupní data 9_4'!$N353+'Vstupní data 9_4'!$Q353)/'Vstupní data 9_4'!$K353,0))</f>
        <v/>
      </c>
      <c r="V353" s="112"/>
      <c r="W353" s="113"/>
      <c r="X353" s="113"/>
      <c r="Y353" s="113"/>
      <c r="Z353" s="113"/>
      <c r="AA353" s="113"/>
    </row>
    <row r="354" spans="1:27" s="114" customFormat="1" ht="27.75" customHeight="1">
      <c r="A354" s="115"/>
      <c r="B354" s="116"/>
      <c r="C354" s="120"/>
      <c r="D354" s="70" t="str">
        <f>IFERROR(VLOOKUP(C354,NM06!$A$2:$B$176,2,0),"")</f>
        <v/>
      </c>
      <c r="E354" s="119"/>
      <c r="F354" s="70" t="str">
        <f>IFERROR(VLOOKUP('Vstupní data 9_4'!$E354,'Číselník nástrojů'!$A$2:$D$569,4,0),"")</f>
        <v/>
      </c>
      <c r="G354" s="117"/>
      <c r="H354" s="118"/>
      <c r="I354" s="127"/>
      <c r="J354" s="104"/>
      <c r="K354" s="104"/>
      <c r="L354" s="105"/>
      <c r="M354" s="121"/>
      <c r="N354" s="122"/>
      <c r="O354" s="123"/>
      <c r="P354" s="124"/>
      <c r="Q354" s="125"/>
      <c r="R354" s="126"/>
      <c r="S354" s="92" t="str">
        <f>IFERROR(('Vstupní data 9_4'!$O354+'Vstupní data 9_4'!$R354)/'Vstupní data 9_4'!$I354,"")</f>
        <v/>
      </c>
      <c r="T354" s="93" t="str">
        <f>IF(J354+L354=0,"",ROUND((M354+'Vstupní data 9_4'!$P354)/(L354+J354)/12,0))</f>
        <v/>
      </c>
      <c r="U354" s="94" t="str">
        <f>IF(K354=0,"",ROUND(('Vstupní data 9_4'!$N354+'Vstupní data 9_4'!$Q354)/'Vstupní data 9_4'!$K354,0))</f>
        <v/>
      </c>
      <c r="V354" s="112"/>
      <c r="W354" s="113"/>
      <c r="X354" s="113"/>
      <c r="Y354" s="113"/>
      <c r="Z354" s="113"/>
      <c r="AA354" s="113"/>
    </row>
    <row r="355" spans="1:27" s="114" customFormat="1" ht="27.75" customHeight="1">
      <c r="A355" s="115"/>
      <c r="B355" s="116"/>
      <c r="C355" s="120"/>
      <c r="D355" s="70" t="str">
        <f>IFERROR(VLOOKUP(C355,NM06!$A$2:$B$176,2,0),"")</f>
        <v/>
      </c>
      <c r="E355" s="119"/>
      <c r="F355" s="70" t="str">
        <f>IFERROR(VLOOKUP('Vstupní data 9_4'!$E355,'Číselník nástrojů'!$A$2:$D$569,4,0),"")</f>
        <v/>
      </c>
      <c r="G355" s="117"/>
      <c r="H355" s="118"/>
      <c r="I355" s="127"/>
      <c r="J355" s="104"/>
      <c r="K355" s="104"/>
      <c r="L355" s="105"/>
      <c r="M355" s="121"/>
      <c r="N355" s="122"/>
      <c r="O355" s="123"/>
      <c r="P355" s="124"/>
      <c r="Q355" s="125"/>
      <c r="R355" s="126"/>
      <c r="S355" s="92" t="str">
        <f>IFERROR(('Vstupní data 9_4'!$O355+'Vstupní data 9_4'!$R355)/'Vstupní data 9_4'!$I355,"")</f>
        <v/>
      </c>
      <c r="T355" s="93" t="str">
        <f>IF(J355+L355=0,"",ROUND((M355+'Vstupní data 9_4'!$P355)/(L355+J355)/12,0))</f>
        <v/>
      </c>
      <c r="U355" s="94" t="str">
        <f>IF(K355=0,"",ROUND(('Vstupní data 9_4'!$N355+'Vstupní data 9_4'!$Q355)/'Vstupní data 9_4'!$K355,0))</f>
        <v/>
      </c>
      <c r="V355" s="112"/>
      <c r="W355" s="113"/>
      <c r="X355" s="113"/>
      <c r="Y355" s="113"/>
      <c r="Z355" s="113"/>
      <c r="AA355" s="113"/>
    </row>
    <row r="356" spans="1:27" s="114" customFormat="1" ht="27.75" customHeight="1">
      <c r="A356" s="115"/>
      <c r="B356" s="116"/>
      <c r="C356" s="120"/>
      <c r="D356" s="70" t="str">
        <f>IFERROR(VLOOKUP(C356,NM06!$A$2:$B$176,2,0),"")</f>
        <v/>
      </c>
      <c r="E356" s="119"/>
      <c r="F356" s="70" t="str">
        <f>IFERROR(VLOOKUP('Vstupní data 9_4'!$E356,'Číselník nástrojů'!$A$2:$D$569,4,0),"")</f>
        <v/>
      </c>
      <c r="G356" s="117"/>
      <c r="H356" s="118"/>
      <c r="I356" s="127"/>
      <c r="J356" s="104"/>
      <c r="K356" s="104"/>
      <c r="L356" s="105"/>
      <c r="M356" s="121"/>
      <c r="N356" s="122"/>
      <c r="O356" s="123"/>
      <c r="P356" s="124"/>
      <c r="Q356" s="125"/>
      <c r="R356" s="126"/>
      <c r="S356" s="92" t="str">
        <f>IFERROR(('Vstupní data 9_4'!$O356+'Vstupní data 9_4'!$R356)/'Vstupní data 9_4'!$I356,"")</f>
        <v/>
      </c>
      <c r="T356" s="93" t="str">
        <f>IF(J356+L356=0,"",ROUND((M356+'Vstupní data 9_4'!$P356)/(L356+J356)/12,0))</f>
        <v/>
      </c>
      <c r="U356" s="94" t="str">
        <f>IF(K356=0,"",ROUND(('Vstupní data 9_4'!$N356+'Vstupní data 9_4'!$Q356)/'Vstupní data 9_4'!$K356,0))</f>
        <v/>
      </c>
      <c r="V356" s="112"/>
      <c r="W356" s="113"/>
      <c r="X356" s="113"/>
      <c r="Y356" s="113"/>
      <c r="Z356" s="113"/>
      <c r="AA356" s="113"/>
    </row>
    <row r="357" spans="1:27" s="114" customFormat="1" ht="27.75" customHeight="1">
      <c r="A357" s="115"/>
      <c r="B357" s="116"/>
      <c r="C357" s="120"/>
      <c r="D357" s="70" t="str">
        <f>IFERROR(VLOOKUP(C357,NM06!$A$2:$B$176,2,0),"")</f>
        <v/>
      </c>
      <c r="E357" s="119"/>
      <c r="F357" s="70" t="str">
        <f>IFERROR(VLOOKUP('Vstupní data 9_4'!$E357,'Číselník nástrojů'!$A$2:$D$569,4,0),"")</f>
        <v/>
      </c>
      <c r="G357" s="117"/>
      <c r="H357" s="118"/>
      <c r="I357" s="127"/>
      <c r="J357" s="104"/>
      <c r="K357" s="104"/>
      <c r="L357" s="105"/>
      <c r="M357" s="121"/>
      <c r="N357" s="122"/>
      <c r="O357" s="123"/>
      <c r="P357" s="124"/>
      <c r="Q357" s="125"/>
      <c r="R357" s="126"/>
      <c r="S357" s="92" t="str">
        <f>IFERROR(('Vstupní data 9_4'!$O357+'Vstupní data 9_4'!$R357)/'Vstupní data 9_4'!$I357,"")</f>
        <v/>
      </c>
      <c r="T357" s="93" t="str">
        <f>IF(J357+L357=0,"",ROUND((M357+'Vstupní data 9_4'!$P357)/(L357+J357)/12,0))</f>
        <v/>
      </c>
      <c r="U357" s="94" t="str">
        <f>IF(K357=0,"",ROUND(('Vstupní data 9_4'!$N357+'Vstupní data 9_4'!$Q357)/'Vstupní data 9_4'!$K357,0))</f>
        <v/>
      </c>
      <c r="V357" s="112"/>
      <c r="W357" s="113"/>
      <c r="X357" s="113"/>
      <c r="Y357" s="113"/>
      <c r="Z357" s="113"/>
      <c r="AA357" s="113"/>
    </row>
    <row r="358" spans="1:27" s="114" customFormat="1" ht="27.75" customHeight="1">
      <c r="A358" s="115"/>
      <c r="B358" s="116"/>
      <c r="C358" s="120"/>
      <c r="D358" s="70" t="str">
        <f>IFERROR(VLOOKUP(C358,NM06!$A$2:$B$176,2,0),"")</f>
        <v/>
      </c>
      <c r="E358" s="119"/>
      <c r="F358" s="70" t="str">
        <f>IFERROR(VLOOKUP('Vstupní data 9_4'!$E358,'Číselník nástrojů'!$A$2:$D$569,4,0),"")</f>
        <v/>
      </c>
      <c r="G358" s="117"/>
      <c r="H358" s="118"/>
      <c r="I358" s="127"/>
      <c r="J358" s="104"/>
      <c r="K358" s="104"/>
      <c r="L358" s="105"/>
      <c r="M358" s="121"/>
      <c r="N358" s="122"/>
      <c r="O358" s="123"/>
      <c r="P358" s="124"/>
      <c r="Q358" s="125"/>
      <c r="R358" s="126"/>
      <c r="S358" s="92" t="str">
        <f>IFERROR(('Vstupní data 9_4'!$O358+'Vstupní data 9_4'!$R358)/'Vstupní data 9_4'!$I358,"")</f>
        <v/>
      </c>
      <c r="T358" s="93" t="str">
        <f>IF(J358+L358=0,"",ROUND((M358+'Vstupní data 9_4'!$P358)/(L358+J358)/12,0))</f>
        <v/>
      </c>
      <c r="U358" s="94" t="str">
        <f>IF(K358=0,"",ROUND(('Vstupní data 9_4'!$N358+'Vstupní data 9_4'!$Q358)/'Vstupní data 9_4'!$K358,0))</f>
        <v/>
      </c>
      <c r="V358" s="112"/>
      <c r="W358" s="113"/>
      <c r="X358" s="113"/>
      <c r="Y358" s="113"/>
      <c r="Z358" s="113"/>
      <c r="AA358" s="113"/>
    </row>
    <row r="359" spans="1:27" s="114" customFormat="1" ht="27.75" customHeight="1">
      <c r="A359" s="115"/>
      <c r="B359" s="116"/>
      <c r="C359" s="120"/>
      <c r="D359" s="70" t="str">
        <f>IFERROR(VLOOKUP(C359,NM06!$A$2:$B$176,2,0),"")</f>
        <v/>
      </c>
      <c r="E359" s="119"/>
      <c r="F359" s="70" t="str">
        <f>IFERROR(VLOOKUP('Vstupní data 9_4'!$E359,'Číselník nástrojů'!$A$2:$D$569,4,0),"")</f>
        <v/>
      </c>
      <c r="G359" s="117"/>
      <c r="H359" s="118"/>
      <c r="I359" s="127"/>
      <c r="J359" s="104"/>
      <c r="K359" s="104"/>
      <c r="L359" s="105"/>
      <c r="M359" s="121"/>
      <c r="N359" s="122"/>
      <c r="O359" s="123"/>
      <c r="P359" s="124"/>
      <c r="Q359" s="125"/>
      <c r="R359" s="126"/>
      <c r="S359" s="92" t="str">
        <f>IFERROR(('Vstupní data 9_4'!$O359+'Vstupní data 9_4'!$R359)/'Vstupní data 9_4'!$I359,"")</f>
        <v/>
      </c>
      <c r="T359" s="93" t="str">
        <f>IF(J359+L359=0,"",ROUND((M359+'Vstupní data 9_4'!$P359)/(L359+J359)/12,0))</f>
        <v/>
      </c>
      <c r="U359" s="94" t="str">
        <f>IF(K359=0,"",ROUND(('Vstupní data 9_4'!$N359+'Vstupní data 9_4'!$Q359)/'Vstupní data 9_4'!$K359,0))</f>
        <v/>
      </c>
      <c r="V359" s="112"/>
      <c r="W359" s="113"/>
      <c r="X359" s="113"/>
      <c r="Y359" s="113"/>
      <c r="Z359" s="113"/>
      <c r="AA359" s="113"/>
    </row>
    <row r="360" spans="1:27" s="114" customFormat="1" ht="27.75" customHeight="1">
      <c r="A360" s="115"/>
      <c r="B360" s="116"/>
      <c r="C360" s="120"/>
      <c r="D360" s="70" t="str">
        <f>IFERROR(VLOOKUP(C360,NM06!$A$2:$B$176,2,0),"")</f>
        <v/>
      </c>
      <c r="E360" s="119"/>
      <c r="F360" s="70" t="str">
        <f>IFERROR(VLOOKUP('Vstupní data 9_4'!$E360,'Číselník nástrojů'!$A$2:$D$569,4,0),"")</f>
        <v/>
      </c>
      <c r="G360" s="117"/>
      <c r="H360" s="118"/>
      <c r="I360" s="127"/>
      <c r="J360" s="104"/>
      <c r="K360" s="104"/>
      <c r="L360" s="105"/>
      <c r="M360" s="121"/>
      <c r="N360" s="122"/>
      <c r="O360" s="123"/>
      <c r="P360" s="124"/>
      <c r="Q360" s="125"/>
      <c r="R360" s="126"/>
      <c r="S360" s="92" t="str">
        <f>IFERROR(('Vstupní data 9_4'!$O360+'Vstupní data 9_4'!$R360)/'Vstupní data 9_4'!$I360,"")</f>
        <v/>
      </c>
      <c r="T360" s="93" t="str">
        <f>IF(J360+L360=0,"",ROUND((M360+'Vstupní data 9_4'!$P360)/(L360+J360)/12,0))</f>
        <v/>
      </c>
      <c r="U360" s="94" t="str">
        <f>IF(K360=0,"",ROUND(('Vstupní data 9_4'!$N360+'Vstupní data 9_4'!$Q360)/'Vstupní data 9_4'!$K360,0))</f>
        <v/>
      </c>
      <c r="V360" s="112"/>
      <c r="W360" s="113"/>
      <c r="X360" s="113"/>
      <c r="Y360" s="113"/>
      <c r="Z360" s="113"/>
      <c r="AA360" s="113"/>
    </row>
    <row r="361" spans="1:27" s="114" customFormat="1" ht="27.75" customHeight="1">
      <c r="A361" s="115"/>
      <c r="B361" s="116"/>
      <c r="C361" s="120"/>
      <c r="D361" s="70" t="str">
        <f>IFERROR(VLOOKUP(C361,NM06!$A$2:$B$176,2,0),"")</f>
        <v/>
      </c>
      <c r="E361" s="119"/>
      <c r="F361" s="70" t="str">
        <f>IFERROR(VLOOKUP('Vstupní data 9_4'!$E361,'Číselník nástrojů'!$A$2:$D$569,4,0),"")</f>
        <v/>
      </c>
      <c r="G361" s="117"/>
      <c r="H361" s="118"/>
      <c r="I361" s="127"/>
      <c r="J361" s="104"/>
      <c r="K361" s="104"/>
      <c r="L361" s="105"/>
      <c r="M361" s="121"/>
      <c r="N361" s="122"/>
      <c r="O361" s="123"/>
      <c r="P361" s="124"/>
      <c r="Q361" s="125"/>
      <c r="R361" s="126"/>
      <c r="S361" s="92" t="str">
        <f>IFERROR(('Vstupní data 9_4'!$O361+'Vstupní data 9_4'!$R361)/'Vstupní data 9_4'!$I361,"")</f>
        <v/>
      </c>
      <c r="T361" s="93" t="str">
        <f>IF(J361+L361=0,"",ROUND((M361+'Vstupní data 9_4'!$P361)/(L361+J361)/12,0))</f>
        <v/>
      </c>
      <c r="U361" s="94" t="str">
        <f>IF(K361=0,"",ROUND(('Vstupní data 9_4'!$N361+'Vstupní data 9_4'!$Q361)/'Vstupní data 9_4'!$K361,0))</f>
        <v/>
      </c>
      <c r="V361" s="112"/>
      <c r="W361" s="113"/>
      <c r="X361" s="113"/>
      <c r="Y361" s="113"/>
      <c r="Z361" s="113"/>
      <c r="AA361" s="113"/>
    </row>
    <row r="362" spans="1:27" s="114" customFormat="1" ht="27.75" customHeight="1">
      <c r="A362" s="115"/>
      <c r="B362" s="116"/>
      <c r="C362" s="120"/>
      <c r="D362" s="70" t="str">
        <f>IFERROR(VLOOKUP(C362,NM06!$A$2:$B$176,2,0),"")</f>
        <v/>
      </c>
      <c r="E362" s="119"/>
      <c r="F362" s="70" t="str">
        <f>IFERROR(VLOOKUP('Vstupní data 9_4'!$E362,'Číselník nástrojů'!$A$2:$D$569,4,0),"")</f>
        <v/>
      </c>
      <c r="G362" s="117"/>
      <c r="H362" s="118"/>
      <c r="I362" s="127"/>
      <c r="J362" s="104"/>
      <c r="K362" s="104"/>
      <c r="L362" s="105"/>
      <c r="M362" s="121"/>
      <c r="N362" s="122"/>
      <c r="O362" s="123"/>
      <c r="P362" s="124"/>
      <c r="Q362" s="125"/>
      <c r="R362" s="126"/>
      <c r="S362" s="92" t="str">
        <f>IFERROR(('Vstupní data 9_4'!$O362+'Vstupní data 9_4'!$R362)/'Vstupní data 9_4'!$I362,"")</f>
        <v/>
      </c>
      <c r="T362" s="93" t="str">
        <f>IF(J362+L362=0,"",ROUND((M362+'Vstupní data 9_4'!$P362)/(L362+J362)/12,0))</f>
        <v/>
      </c>
      <c r="U362" s="94" t="str">
        <f>IF(K362=0,"",ROUND(('Vstupní data 9_4'!$N362+'Vstupní data 9_4'!$Q362)/'Vstupní data 9_4'!$K362,0))</f>
        <v/>
      </c>
      <c r="V362" s="112"/>
      <c r="W362" s="113"/>
      <c r="X362" s="113"/>
      <c r="Y362" s="113"/>
      <c r="Z362" s="113"/>
      <c r="AA362" s="113"/>
    </row>
    <row r="363" spans="1:27" s="114" customFormat="1" ht="27.75" customHeight="1">
      <c r="A363" s="115"/>
      <c r="B363" s="116"/>
      <c r="C363" s="120"/>
      <c r="D363" s="70" t="str">
        <f>IFERROR(VLOOKUP(C363,NM06!$A$2:$B$176,2,0),"")</f>
        <v/>
      </c>
      <c r="E363" s="119"/>
      <c r="F363" s="70" t="str">
        <f>IFERROR(VLOOKUP('Vstupní data 9_4'!$E363,'Číselník nástrojů'!$A$2:$D$569,4,0),"")</f>
        <v/>
      </c>
      <c r="G363" s="117"/>
      <c r="H363" s="118"/>
      <c r="I363" s="127"/>
      <c r="J363" s="104"/>
      <c r="K363" s="104"/>
      <c r="L363" s="105"/>
      <c r="M363" s="121"/>
      <c r="N363" s="122"/>
      <c r="O363" s="123"/>
      <c r="P363" s="124"/>
      <c r="Q363" s="125"/>
      <c r="R363" s="126"/>
      <c r="S363" s="92" t="str">
        <f>IFERROR(('Vstupní data 9_4'!$O363+'Vstupní data 9_4'!$R363)/'Vstupní data 9_4'!$I363,"")</f>
        <v/>
      </c>
      <c r="T363" s="93" t="str">
        <f>IF(J363+L363=0,"",ROUND((M363+'Vstupní data 9_4'!$P363)/(L363+J363)/12,0))</f>
        <v/>
      </c>
      <c r="U363" s="94" t="str">
        <f>IF(K363=0,"",ROUND(('Vstupní data 9_4'!$N363+'Vstupní data 9_4'!$Q363)/'Vstupní data 9_4'!$K363,0))</f>
        <v/>
      </c>
      <c r="V363" s="112"/>
      <c r="W363" s="113"/>
      <c r="X363" s="113"/>
      <c r="Y363" s="113"/>
      <c r="Z363" s="113"/>
      <c r="AA363" s="113"/>
    </row>
    <row r="364" spans="1:27" s="114" customFormat="1" ht="27.75" customHeight="1">
      <c r="A364" s="115"/>
      <c r="B364" s="116"/>
      <c r="C364" s="120"/>
      <c r="D364" s="70" t="str">
        <f>IFERROR(VLOOKUP(C364,NM06!$A$2:$B$176,2,0),"")</f>
        <v/>
      </c>
      <c r="E364" s="119"/>
      <c r="F364" s="70" t="str">
        <f>IFERROR(VLOOKUP('Vstupní data 9_4'!$E364,'Číselník nástrojů'!$A$2:$D$569,4,0),"")</f>
        <v/>
      </c>
      <c r="G364" s="117"/>
      <c r="H364" s="118"/>
      <c r="I364" s="127"/>
      <c r="J364" s="104"/>
      <c r="K364" s="104"/>
      <c r="L364" s="105"/>
      <c r="M364" s="121"/>
      <c r="N364" s="122"/>
      <c r="O364" s="123"/>
      <c r="P364" s="124"/>
      <c r="Q364" s="125"/>
      <c r="R364" s="126"/>
      <c r="S364" s="92" t="str">
        <f>IFERROR(('Vstupní data 9_4'!$O364+'Vstupní data 9_4'!$R364)/'Vstupní data 9_4'!$I364,"")</f>
        <v/>
      </c>
      <c r="T364" s="93" t="str">
        <f>IF(J364+L364=0,"",ROUND((M364+'Vstupní data 9_4'!$P364)/(L364+J364)/12,0))</f>
        <v/>
      </c>
      <c r="U364" s="94" t="str">
        <f>IF(K364=0,"",ROUND(('Vstupní data 9_4'!$N364+'Vstupní data 9_4'!$Q364)/'Vstupní data 9_4'!$K364,0))</f>
        <v/>
      </c>
      <c r="V364" s="112"/>
      <c r="W364" s="113"/>
      <c r="X364" s="113"/>
      <c r="Y364" s="113"/>
      <c r="Z364" s="113"/>
      <c r="AA364" s="113"/>
    </row>
    <row r="365" spans="1:27" s="114" customFormat="1" ht="27.75" customHeight="1">
      <c r="A365" s="115"/>
      <c r="B365" s="116"/>
      <c r="C365" s="120"/>
      <c r="D365" s="70" t="str">
        <f>IFERROR(VLOOKUP(C365,NM06!$A$2:$B$176,2,0),"")</f>
        <v/>
      </c>
      <c r="E365" s="119"/>
      <c r="F365" s="70" t="str">
        <f>IFERROR(VLOOKUP('Vstupní data 9_4'!$E365,'Číselník nástrojů'!$A$2:$D$569,4,0),"")</f>
        <v/>
      </c>
      <c r="G365" s="117"/>
      <c r="H365" s="118"/>
      <c r="I365" s="127"/>
      <c r="J365" s="104"/>
      <c r="K365" s="104"/>
      <c r="L365" s="105"/>
      <c r="M365" s="121"/>
      <c r="N365" s="122"/>
      <c r="O365" s="123"/>
      <c r="P365" s="124"/>
      <c r="Q365" s="125"/>
      <c r="R365" s="126"/>
      <c r="S365" s="92" t="str">
        <f>IFERROR(('Vstupní data 9_4'!$O365+'Vstupní data 9_4'!$R365)/'Vstupní data 9_4'!$I365,"")</f>
        <v/>
      </c>
      <c r="T365" s="93" t="str">
        <f>IF(J365+L365=0,"",ROUND((M365+'Vstupní data 9_4'!$P365)/(L365+J365)/12,0))</f>
        <v/>
      </c>
      <c r="U365" s="94" t="str">
        <f>IF(K365=0,"",ROUND(('Vstupní data 9_4'!$N365+'Vstupní data 9_4'!$Q365)/'Vstupní data 9_4'!$K365,0))</f>
        <v/>
      </c>
      <c r="V365" s="112"/>
      <c r="W365" s="113"/>
      <c r="X365" s="113"/>
      <c r="Y365" s="113"/>
      <c r="Z365" s="113"/>
      <c r="AA365" s="113"/>
    </row>
    <row r="366" spans="1:27" s="114" customFormat="1" ht="27.75" customHeight="1">
      <c r="A366" s="115"/>
      <c r="B366" s="116"/>
      <c r="C366" s="120"/>
      <c r="D366" s="70" t="str">
        <f>IFERROR(VLOOKUP(C366,NM06!$A$2:$B$176,2,0),"")</f>
        <v/>
      </c>
      <c r="E366" s="119"/>
      <c r="F366" s="70" t="str">
        <f>IFERROR(VLOOKUP('Vstupní data 9_4'!$E366,'Číselník nástrojů'!$A$2:$D$569,4,0),"")</f>
        <v/>
      </c>
      <c r="G366" s="117"/>
      <c r="H366" s="118"/>
      <c r="I366" s="127"/>
      <c r="J366" s="104"/>
      <c r="K366" s="104"/>
      <c r="L366" s="105"/>
      <c r="M366" s="121"/>
      <c r="N366" s="122"/>
      <c r="O366" s="123"/>
      <c r="P366" s="124"/>
      <c r="Q366" s="125"/>
      <c r="R366" s="126"/>
      <c r="S366" s="92" t="str">
        <f>IFERROR(('Vstupní data 9_4'!$O366+'Vstupní data 9_4'!$R366)/'Vstupní data 9_4'!$I366,"")</f>
        <v/>
      </c>
      <c r="T366" s="93" t="str">
        <f>IF(J366+L366=0,"",ROUND((M366+'Vstupní data 9_4'!$P366)/(L366+J366)/12,0))</f>
        <v/>
      </c>
      <c r="U366" s="94" t="str">
        <f>IF(K366=0,"",ROUND(('Vstupní data 9_4'!$N366+'Vstupní data 9_4'!$Q366)/'Vstupní data 9_4'!$K366,0))</f>
        <v/>
      </c>
      <c r="V366" s="112"/>
      <c r="W366" s="113"/>
      <c r="X366" s="113"/>
      <c r="Y366" s="113"/>
      <c r="Z366" s="113"/>
      <c r="AA366" s="113"/>
    </row>
    <row r="367" spans="1:27" s="114" customFormat="1" ht="27.75" customHeight="1">
      <c r="A367" s="115"/>
      <c r="B367" s="116"/>
      <c r="C367" s="120"/>
      <c r="D367" s="70" t="str">
        <f>IFERROR(VLOOKUP(C367,NM06!$A$2:$B$176,2,0),"")</f>
        <v/>
      </c>
      <c r="E367" s="119"/>
      <c r="F367" s="70" t="str">
        <f>IFERROR(VLOOKUP('Vstupní data 9_4'!$E367,'Číselník nástrojů'!$A$2:$D$569,4,0),"")</f>
        <v/>
      </c>
      <c r="G367" s="117"/>
      <c r="H367" s="118"/>
      <c r="I367" s="127"/>
      <c r="J367" s="104"/>
      <c r="K367" s="104"/>
      <c r="L367" s="105"/>
      <c r="M367" s="121"/>
      <c r="N367" s="122"/>
      <c r="O367" s="123"/>
      <c r="P367" s="124"/>
      <c r="Q367" s="125"/>
      <c r="R367" s="126"/>
      <c r="S367" s="92" t="str">
        <f>IFERROR(('Vstupní data 9_4'!$O367+'Vstupní data 9_4'!$R367)/'Vstupní data 9_4'!$I367,"")</f>
        <v/>
      </c>
      <c r="T367" s="93" t="str">
        <f>IF(J367+L367=0,"",ROUND((M367+'Vstupní data 9_4'!$P367)/(L367+J367)/12,0))</f>
        <v/>
      </c>
      <c r="U367" s="94" t="str">
        <f>IF(K367=0,"",ROUND(('Vstupní data 9_4'!$N367+'Vstupní data 9_4'!$Q367)/'Vstupní data 9_4'!$K367,0))</f>
        <v/>
      </c>
      <c r="V367" s="112"/>
      <c r="W367" s="113"/>
      <c r="X367" s="113"/>
      <c r="Y367" s="113"/>
      <c r="Z367" s="113"/>
      <c r="AA367" s="113"/>
    </row>
    <row r="368" spans="1:27" s="114" customFormat="1" ht="27.75" customHeight="1">
      <c r="A368" s="115"/>
      <c r="B368" s="116"/>
      <c r="C368" s="120"/>
      <c r="D368" s="70" t="str">
        <f>IFERROR(VLOOKUP(C368,NM06!$A$2:$B$176,2,0),"")</f>
        <v/>
      </c>
      <c r="E368" s="119"/>
      <c r="F368" s="70" t="str">
        <f>IFERROR(VLOOKUP('Vstupní data 9_4'!$E368,'Číselník nástrojů'!$A$2:$D$569,4,0),"")</f>
        <v/>
      </c>
      <c r="G368" s="117"/>
      <c r="H368" s="118"/>
      <c r="I368" s="127"/>
      <c r="J368" s="104"/>
      <c r="K368" s="104"/>
      <c r="L368" s="105"/>
      <c r="M368" s="121"/>
      <c r="N368" s="122"/>
      <c r="O368" s="123"/>
      <c r="P368" s="124"/>
      <c r="Q368" s="125"/>
      <c r="R368" s="126"/>
      <c r="S368" s="92" t="str">
        <f>IFERROR(('Vstupní data 9_4'!$O368+'Vstupní data 9_4'!$R368)/'Vstupní data 9_4'!$I368,"")</f>
        <v/>
      </c>
      <c r="T368" s="93" t="str">
        <f>IF(J368+L368=0,"",ROUND((M368+'Vstupní data 9_4'!$P368)/(L368+J368)/12,0))</f>
        <v/>
      </c>
      <c r="U368" s="94" t="str">
        <f>IF(K368=0,"",ROUND(('Vstupní data 9_4'!$N368+'Vstupní data 9_4'!$Q368)/'Vstupní data 9_4'!$K368,0))</f>
        <v/>
      </c>
      <c r="V368" s="112"/>
      <c r="W368" s="113"/>
      <c r="X368" s="113"/>
      <c r="Y368" s="113"/>
      <c r="Z368" s="113"/>
      <c r="AA368" s="113"/>
    </row>
    <row r="369" spans="1:27" s="114" customFormat="1" ht="27.75" customHeight="1">
      <c r="A369" s="115"/>
      <c r="B369" s="116"/>
      <c r="C369" s="120"/>
      <c r="D369" s="70" t="str">
        <f>IFERROR(VLOOKUP(C369,NM06!$A$2:$B$176,2,0),"")</f>
        <v/>
      </c>
      <c r="E369" s="119"/>
      <c r="F369" s="70" t="str">
        <f>IFERROR(VLOOKUP('Vstupní data 9_4'!$E369,'Číselník nástrojů'!$A$2:$D$569,4,0),"")</f>
        <v/>
      </c>
      <c r="G369" s="117"/>
      <c r="H369" s="118"/>
      <c r="I369" s="127"/>
      <c r="J369" s="104"/>
      <c r="K369" s="104"/>
      <c r="L369" s="105"/>
      <c r="M369" s="121"/>
      <c r="N369" s="122"/>
      <c r="O369" s="123"/>
      <c r="P369" s="124"/>
      <c r="Q369" s="125"/>
      <c r="R369" s="126"/>
      <c r="S369" s="92" t="str">
        <f>IFERROR(('Vstupní data 9_4'!$O369+'Vstupní data 9_4'!$R369)/'Vstupní data 9_4'!$I369,"")</f>
        <v/>
      </c>
      <c r="T369" s="93" t="str">
        <f>IF(J369+L369=0,"",ROUND((M369+'Vstupní data 9_4'!$P369)/(L369+J369)/12,0))</f>
        <v/>
      </c>
      <c r="U369" s="94" t="str">
        <f>IF(K369=0,"",ROUND(('Vstupní data 9_4'!$N369+'Vstupní data 9_4'!$Q369)/'Vstupní data 9_4'!$K369,0))</f>
        <v/>
      </c>
      <c r="V369" s="112"/>
      <c r="W369" s="113"/>
      <c r="X369" s="113"/>
      <c r="Y369" s="113"/>
      <c r="Z369" s="113"/>
      <c r="AA369" s="113"/>
    </row>
    <row r="370" spans="1:27" s="114" customFormat="1" ht="27.75" customHeight="1">
      <c r="A370" s="115"/>
      <c r="B370" s="116"/>
      <c r="C370" s="120"/>
      <c r="D370" s="70" t="str">
        <f>IFERROR(VLOOKUP(C370,NM06!$A$2:$B$176,2,0),"")</f>
        <v/>
      </c>
      <c r="E370" s="119"/>
      <c r="F370" s="70" t="str">
        <f>IFERROR(VLOOKUP('Vstupní data 9_4'!$E370,'Číselník nástrojů'!$A$2:$D$569,4,0),"")</f>
        <v/>
      </c>
      <c r="G370" s="117"/>
      <c r="H370" s="118"/>
      <c r="I370" s="127"/>
      <c r="J370" s="104"/>
      <c r="K370" s="104"/>
      <c r="L370" s="105"/>
      <c r="M370" s="121"/>
      <c r="N370" s="122"/>
      <c r="O370" s="123"/>
      <c r="P370" s="124"/>
      <c r="Q370" s="125"/>
      <c r="R370" s="126"/>
      <c r="S370" s="92" t="str">
        <f>IFERROR(('Vstupní data 9_4'!$O370+'Vstupní data 9_4'!$R370)/'Vstupní data 9_4'!$I370,"")</f>
        <v/>
      </c>
      <c r="T370" s="93" t="str">
        <f>IF(J370+L370=0,"",ROUND((M370+'Vstupní data 9_4'!$P370)/(L370+J370)/12,0))</f>
        <v/>
      </c>
      <c r="U370" s="94" t="str">
        <f>IF(K370=0,"",ROUND(('Vstupní data 9_4'!$N370+'Vstupní data 9_4'!$Q370)/'Vstupní data 9_4'!$K370,0))</f>
        <v/>
      </c>
      <c r="V370" s="112"/>
      <c r="W370" s="113"/>
      <c r="X370" s="113"/>
      <c r="Y370" s="113"/>
      <c r="Z370" s="113"/>
      <c r="AA370" s="113"/>
    </row>
    <row r="371" spans="1:27" s="114" customFormat="1" ht="27.75" customHeight="1">
      <c r="A371" s="115"/>
      <c r="B371" s="116"/>
      <c r="C371" s="120"/>
      <c r="D371" s="70" t="str">
        <f>IFERROR(VLOOKUP(C371,NM06!$A$2:$B$176,2,0),"")</f>
        <v/>
      </c>
      <c r="E371" s="119"/>
      <c r="F371" s="70" t="str">
        <f>IFERROR(VLOOKUP('Vstupní data 9_4'!$E371,'Číselník nástrojů'!$A$2:$D$569,4,0),"")</f>
        <v/>
      </c>
      <c r="G371" s="117"/>
      <c r="H371" s="118"/>
      <c r="I371" s="127"/>
      <c r="J371" s="104"/>
      <c r="K371" s="104"/>
      <c r="L371" s="105"/>
      <c r="M371" s="121"/>
      <c r="N371" s="122"/>
      <c r="O371" s="123"/>
      <c r="P371" s="124"/>
      <c r="Q371" s="125"/>
      <c r="R371" s="126"/>
      <c r="S371" s="92" t="str">
        <f>IFERROR(('Vstupní data 9_4'!$O371+'Vstupní data 9_4'!$R371)/'Vstupní data 9_4'!$I371,"")</f>
        <v/>
      </c>
      <c r="T371" s="93" t="str">
        <f>IF(J371+L371=0,"",ROUND((M371+'Vstupní data 9_4'!$P371)/(L371+J371)/12,0))</f>
        <v/>
      </c>
      <c r="U371" s="94" t="str">
        <f>IF(K371=0,"",ROUND(('Vstupní data 9_4'!$N371+'Vstupní data 9_4'!$Q371)/'Vstupní data 9_4'!$K371,0))</f>
        <v/>
      </c>
      <c r="V371" s="112"/>
      <c r="W371" s="113"/>
      <c r="X371" s="113"/>
      <c r="Y371" s="113"/>
      <c r="Z371" s="113"/>
      <c r="AA371" s="113"/>
    </row>
    <row r="372" spans="1:27" s="114" customFormat="1" ht="27.75" customHeight="1">
      <c r="A372" s="115"/>
      <c r="B372" s="116"/>
      <c r="C372" s="120"/>
      <c r="D372" s="70" t="str">
        <f>IFERROR(VLOOKUP(C372,NM06!$A$2:$B$176,2,0),"")</f>
        <v/>
      </c>
      <c r="E372" s="119"/>
      <c r="F372" s="70" t="str">
        <f>IFERROR(VLOOKUP('Vstupní data 9_4'!$E372,'Číselník nástrojů'!$A$2:$D$569,4,0),"")</f>
        <v/>
      </c>
      <c r="G372" s="117"/>
      <c r="H372" s="118"/>
      <c r="I372" s="127"/>
      <c r="J372" s="104"/>
      <c r="K372" s="104"/>
      <c r="L372" s="105"/>
      <c r="M372" s="121"/>
      <c r="N372" s="122"/>
      <c r="O372" s="123"/>
      <c r="P372" s="124"/>
      <c r="Q372" s="125"/>
      <c r="R372" s="126"/>
      <c r="S372" s="92" t="str">
        <f>IFERROR(('Vstupní data 9_4'!$O372+'Vstupní data 9_4'!$R372)/'Vstupní data 9_4'!$I372,"")</f>
        <v/>
      </c>
      <c r="T372" s="93" t="str">
        <f>IF(J372+L372=0,"",ROUND((M372+'Vstupní data 9_4'!$P372)/(L372+J372)/12,0))</f>
        <v/>
      </c>
      <c r="U372" s="94" t="str">
        <f>IF(K372=0,"",ROUND(('Vstupní data 9_4'!$N372+'Vstupní data 9_4'!$Q372)/'Vstupní data 9_4'!$K372,0))</f>
        <v/>
      </c>
      <c r="V372" s="112"/>
      <c r="W372" s="113"/>
      <c r="X372" s="113"/>
      <c r="Y372" s="113"/>
      <c r="Z372" s="113"/>
      <c r="AA372" s="113"/>
    </row>
    <row r="373" spans="1:27" s="114" customFormat="1" ht="27.75" customHeight="1">
      <c r="A373" s="115"/>
      <c r="B373" s="116"/>
      <c r="C373" s="120"/>
      <c r="D373" s="70" t="str">
        <f>IFERROR(VLOOKUP(C373,NM06!$A$2:$B$176,2,0),"")</f>
        <v/>
      </c>
      <c r="E373" s="119"/>
      <c r="F373" s="70" t="str">
        <f>IFERROR(VLOOKUP('Vstupní data 9_4'!$E373,'Číselník nástrojů'!$A$2:$D$569,4,0),"")</f>
        <v/>
      </c>
      <c r="G373" s="117"/>
      <c r="H373" s="118"/>
      <c r="I373" s="127"/>
      <c r="J373" s="104"/>
      <c r="K373" s="104"/>
      <c r="L373" s="105"/>
      <c r="M373" s="121"/>
      <c r="N373" s="122"/>
      <c r="O373" s="123"/>
      <c r="P373" s="124"/>
      <c r="Q373" s="125"/>
      <c r="R373" s="126"/>
      <c r="S373" s="92" t="str">
        <f>IFERROR(('Vstupní data 9_4'!$O373+'Vstupní data 9_4'!$R373)/'Vstupní data 9_4'!$I373,"")</f>
        <v/>
      </c>
      <c r="T373" s="93" t="str">
        <f>IF(J373+L373=0,"",ROUND((M373+'Vstupní data 9_4'!$P373)/(L373+J373)/12,0))</f>
        <v/>
      </c>
      <c r="U373" s="94" t="str">
        <f>IF(K373=0,"",ROUND(('Vstupní data 9_4'!$N373+'Vstupní data 9_4'!$Q373)/'Vstupní data 9_4'!$K373,0))</f>
        <v/>
      </c>
      <c r="V373" s="112"/>
      <c r="W373" s="113"/>
      <c r="X373" s="113"/>
      <c r="Y373" s="113"/>
      <c r="Z373" s="113"/>
      <c r="AA373" s="113"/>
    </row>
    <row r="374" spans="1:27" s="114" customFormat="1" ht="27.75" customHeight="1">
      <c r="A374" s="115"/>
      <c r="B374" s="116"/>
      <c r="C374" s="120"/>
      <c r="D374" s="70" t="str">
        <f>IFERROR(VLOOKUP(C374,NM06!$A$2:$B$176,2,0),"")</f>
        <v/>
      </c>
      <c r="E374" s="119"/>
      <c r="F374" s="70" t="str">
        <f>IFERROR(VLOOKUP('Vstupní data 9_4'!$E374,'Číselník nástrojů'!$A$2:$D$569,4,0),"")</f>
        <v/>
      </c>
      <c r="G374" s="117"/>
      <c r="H374" s="118"/>
      <c r="I374" s="127"/>
      <c r="J374" s="104"/>
      <c r="K374" s="104"/>
      <c r="L374" s="105"/>
      <c r="M374" s="121"/>
      <c r="N374" s="122"/>
      <c r="O374" s="123"/>
      <c r="P374" s="124"/>
      <c r="Q374" s="125"/>
      <c r="R374" s="126"/>
      <c r="S374" s="92" t="str">
        <f>IFERROR(('Vstupní data 9_4'!$O374+'Vstupní data 9_4'!$R374)/'Vstupní data 9_4'!$I374,"")</f>
        <v/>
      </c>
      <c r="T374" s="93" t="str">
        <f>IF(J374+L374=0,"",ROUND((M374+'Vstupní data 9_4'!$P374)/(L374+J374)/12,0))</f>
        <v/>
      </c>
      <c r="U374" s="94" t="str">
        <f>IF(K374=0,"",ROUND(('Vstupní data 9_4'!$N374+'Vstupní data 9_4'!$Q374)/'Vstupní data 9_4'!$K374,0))</f>
        <v/>
      </c>
      <c r="V374" s="112"/>
      <c r="W374" s="113"/>
      <c r="X374" s="113"/>
      <c r="Y374" s="113"/>
      <c r="Z374" s="113"/>
      <c r="AA374" s="113"/>
    </row>
    <row r="375" spans="1:27" s="114" customFormat="1" ht="27.75" customHeight="1">
      <c r="A375" s="115"/>
      <c r="B375" s="116"/>
      <c r="C375" s="120"/>
      <c r="D375" s="70" t="str">
        <f>IFERROR(VLOOKUP(C375,NM06!$A$2:$B$176,2,0),"")</f>
        <v/>
      </c>
      <c r="E375" s="119"/>
      <c r="F375" s="70" t="str">
        <f>IFERROR(VLOOKUP('Vstupní data 9_4'!$E375,'Číselník nástrojů'!$A$2:$D$569,4,0),"")</f>
        <v/>
      </c>
      <c r="G375" s="117"/>
      <c r="H375" s="118"/>
      <c r="I375" s="127"/>
      <c r="J375" s="104"/>
      <c r="K375" s="104"/>
      <c r="L375" s="105"/>
      <c r="M375" s="121"/>
      <c r="N375" s="122"/>
      <c r="O375" s="123"/>
      <c r="P375" s="124"/>
      <c r="Q375" s="125"/>
      <c r="R375" s="126"/>
      <c r="S375" s="92" t="str">
        <f>IFERROR(('Vstupní data 9_4'!$O375+'Vstupní data 9_4'!$R375)/'Vstupní data 9_4'!$I375,"")</f>
        <v/>
      </c>
      <c r="T375" s="93" t="str">
        <f>IF(J375+L375=0,"",ROUND((M375+'Vstupní data 9_4'!$P375)/(L375+J375)/12,0))</f>
        <v/>
      </c>
      <c r="U375" s="94" t="str">
        <f>IF(K375=0,"",ROUND(('Vstupní data 9_4'!$N375+'Vstupní data 9_4'!$Q375)/'Vstupní data 9_4'!$K375,0))</f>
        <v/>
      </c>
      <c r="V375" s="112"/>
      <c r="W375" s="113"/>
      <c r="X375" s="113"/>
      <c r="Y375" s="113"/>
      <c r="Z375" s="113"/>
      <c r="AA375" s="113"/>
    </row>
    <row r="376" spans="1:27" s="114" customFormat="1" ht="27.75" customHeight="1">
      <c r="A376" s="115"/>
      <c r="B376" s="116"/>
      <c r="C376" s="120"/>
      <c r="D376" s="70" t="str">
        <f>IFERROR(VLOOKUP(C376,NM06!$A$2:$B$176,2,0),"")</f>
        <v/>
      </c>
      <c r="E376" s="119"/>
      <c r="F376" s="70" t="str">
        <f>IFERROR(VLOOKUP('Vstupní data 9_4'!$E376,'Číselník nástrojů'!$A$2:$D$569,4,0),"")</f>
        <v/>
      </c>
      <c r="G376" s="117"/>
      <c r="H376" s="118"/>
      <c r="I376" s="127"/>
      <c r="J376" s="104"/>
      <c r="K376" s="104"/>
      <c r="L376" s="105"/>
      <c r="M376" s="121"/>
      <c r="N376" s="122"/>
      <c r="O376" s="123"/>
      <c r="P376" s="124"/>
      <c r="Q376" s="125"/>
      <c r="R376" s="126"/>
      <c r="S376" s="92" t="str">
        <f>IFERROR(('Vstupní data 9_4'!$O376+'Vstupní data 9_4'!$R376)/'Vstupní data 9_4'!$I376,"")</f>
        <v/>
      </c>
      <c r="T376" s="93" t="str">
        <f>IF(J376+L376=0,"",ROUND((M376+'Vstupní data 9_4'!$P376)/(L376+J376)/12,0))</f>
        <v/>
      </c>
      <c r="U376" s="94" t="str">
        <f>IF(K376=0,"",ROUND(('Vstupní data 9_4'!$N376+'Vstupní data 9_4'!$Q376)/'Vstupní data 9_4'!$K376,0))</f>
        <v/>
      </c>
      <c r="V376" s="112"/>
      <c r="W376" s="113"/>
      <c r="X376" s="113"/>
      <c r="Y376" s="113"/>
      <c r="Z376" s="113"/>
      <c r="AA376" s="113"/>
    </row>
    <row r="377" spans="1:27" s="114" customFormat="1" ht="27.75" customHeight="1">
      <c r="A377" s="115"/>
      <c r="B377" s="116"/>
      <c r="C377" s="120"/>
      <c r="D377" s="70" t="str">
        <f>IFERROR(VLOOKUP(C377,NM06!$A$2:$B$176,2,0),"")</f>
        <v/>
      </c>
      <c r="E377" s="119"/>
      <c r="F377" s="70" t="str">
        <f>IFERROR(VLOOKUP('Vstupní data 9_4'!$E377,'Číselník nástrojů'!$A$2:$D$569,4,0),"")</f>
        <v/>
      </c>
      <c r="G377" s="117"/>
      <c r="H377" s="118"/>
      <c r="I377" s="127"/>
      <c r="J377" s="104"/>
      <c r="K377" s="104"/>
      <c r="L377" s="105"/>
      <c r="M377" s="121"/>
      <c r="N377" s="122"/>
      <c r="O377" s="123"/>
      <c r="P377" s="124"/>
      <c r="Q377" s="125"/>
      <c r="R377" s="126"/>
      <c r="S377" s="92" t="str">
        <f>IFERROR(('Vstupní data 9_4'!$O377+'Vstupní data 9_4'!$R377)/'Vstupní data 9_4'!$I377,"")</f>
        <v/>
      </c>
      <c r="T377" s="93" t="str">
        <f>IF(J377+L377=0,"",ROUND((M377+'Vstupní data 9_4'!$P377)/(L377+J377)/12,0))</f>
        <v/>
      </c>
      <c r="U377" s="94" t="str">
        <f>IF(K377=0,"",ROUND(('Vstupní data 9_4'!$N377+'Vstupní data 9_4'!$Q377)/'Vstupní data 9_4'!$K377,0))</f>
        <v/>
      </c>
      <c r="V377" s="112"/>
      <c r="W377" s="113"/>
      <c r="X377" s="113"/>
      <c r="Y377" s="113"/>
      <c r="Z377" s="113"/>
      <c r="AA377" s="113"/>
    </row>
    <row r="378" spans="1:27" s="114" customFormat="1" ht="27.75" customHeight="1">
      <c r="A378" s="115"/>
      <c r="B378" s="116"/>
      <c r="C378" s="120"/>
      <c r="D378" s="70" t="str">
        <f>IFERROR(VLOOKUP(C378,NM06!$A$2:$B$176,2,0),"")</f>
        <v/>
      </c>
      <c r="E378" s="119"/>
      <c r="F378" s="70" t="str">
        <f>IFERROR(VLOOKUP('Vstupní data 9_4'!$E378,'Číselník nástrojů'!$A$2:$D$569,4,0),"")</f>
        <v/>
      </c>
      <c r="G378" s="117"/>
      <c r="H378" s="118"/>
      <c r="I378" s="127"/>
      <c r="J378" s="104"/>
      <c r="K378" s="104"/>
      <c r="L378" s="105"/>
      <c r="M378" s="121"/>
      <c r="N378" s="122"/>
      <c r="O378" s="123"/>
      <c r="P378" s="124"/>
      <c r="Q378" s="125"/>
      <c r="R378" s="126"/>
      <c r="S378" s="92" t="str">
        <f>IFERROR(('Vstupní data 9_4'!$O378+'Vstupní data 9_4'!$R378)/'Vstupní data 9_4'!$I378,"")</f>
        <v/>
      </c>
      <c r="T378" s="93" t="str">
        <f>IF(J378+L378=0,"",ROUND((M378+'Vstupní data 9_4'!$P378)/(L378+J378)/12,0))</f>
        <v/>
      </c>
      <c r="U378" s="94" t="str">
        <f>IF(K378=0,"",ROUND(('Vstupní data 9_4'!$N378+'Vstupní data 9_4'!$Q378)/'Vstupní data 9_4'!$K378,0))</f>
        <v/>
      </c>
      <c r="V378" s="112"/>
      <c r="W378" s="113"/>
      <c r="X378" s="113"/>
      <c r="Y378" s="113"/>
      <c r="Z378" s="113"/>
      <c r="AA378" s="113"/>
    </row>
    <row r="379" spans="1:27" s="114" customFormat="1" ht="27.75" customHeight="1">
      <c r="A379" s="115"/>
      <c r="B379" s="116"/>
      <c r="C379" s="120"/>
      <c r="D379" s="70" t="str">
        <f>IFERROR(VLOOKUP(C379,NM06!$A$2:$B$176,2,0),"")</f>
        <v/>
      </c>
      <c r="E379" s="119"/>
      <c r="F379" s="70" t="str">
        <f>IFERROR(VLOOKUP('Vstupní data 9_4'!$E379,'Číselník nástrojů'!$A$2:$D$569,4,0),"")</f>
        <v/>
      </c>
      <c r="G379" s="117"/>
      <c r="H379" s="118"/>
      <c r="I379" s="127"/>
      <c r="J379" s="104"/>
      <c r="K379" s="104"/>
      <c r="L379" s="105"/>
      <c r="M379" s="121"/>
      <c r="N379" s="122"/>
      <c r="O379" s="123"/>
      <c r="P379" s="124"/>
      <c r="Q379" s="125"/>
      <c r="R379" s="126"/>
      <c r="S379" s="92" t="str">
        <f>IFERROR(('Vstupní data 9_4'!$O379+'Vstupní data 9_4'!$R379)/'Vstupní data 9_4'!$I379,"")</f>
        <v/>
      </c>
      <c r="T379" s="93" t="str">
        <f>IF(J379+L379=0,"",ROUND((M379+'Vstupní data 9_4'!$P379)/(L379+J379)/12,0))</f>
        <v/>
      </c>
      <c r="U379" s="94" t="str">
        <f>IF(K379=0,"",ROUND(('Vstupní data 9_4'!$N379+'Vstupní data 9_4'!$Q379)/'Vstupní data 9_4'!$K379,0))</f>
        <v/>
      </c>
      <c r="V379" s="112"/>
      <c r="W379" s="113"/>
      <c r="X379" s="113"/>
      <c r="Y379" s="113"/>
      <c r="Z379" s="113"/>
      <c r="AA379" s="113"/>
    </row>
    <row r="380" spans="1:27" s="114" customFormat="1" ht="27.75" customHeight="1">
      <c r="A380" s="115"/>
      <c r="B380" s="116"/>
      <c r="C380" s="120"/>
      <c r="D380" s="70" t="str">
        <f>IFERROR(VLOOKUP(C380,NM06!$A$2:$B$176,2,0),"")</f>
        <v/>
      </c>
      <c r="E380" s="119"/>
      <c r="F380" s="70" t="str">
        <f>IFERROR(VLOOKUP('Vstupní data 9_4'!$E380,'Číselník nástrojů'!$A$2:$D$569,4,0),"")</f>
        <v/>
      </c>
      <c r="G380" s="117"/>
      <c r="H380" s="118"/>
      <c r="I380" s="127"/>
      <c r="J380" s="104"/>
      <c r="K380" s="104"/>
      <c r="L380" s="105"/>
      <c r="M380" s="121"/>
      <c r="N380" s="122"/>
      <c r="O380" s="123"/>
      <c r="P380" s="124"/>
      <c r="Q380" s="125"/>
      <c r="R380" s="126"/>
      <c r="S380" s="92" t="str">
        <f>IFERROR(('Vstupní data 9_4'!$O380+'Vstupní data 9_4'!$R380)/'Vstupní data 9_4'!$I380,"")</f>
        <v/>
      </c>
      <c r="T380" s="93" t="str">
        <f>IF(J380+L380=0,"",ROUND((M380+'Vstupní data 9_4'!$P380)/(L380+J380)/12,0))</f>
        <v/>
      </c>
      <c r="U380" s="94" t="str">
        <f>IF(K380=0,"",ROUND(('Vstupní data 9_4'!$N380+'Vstupní data 9_4'!$Q380)/'Vstupní data 9_4'!$K380,0))</f>
        <v/>
      </c>
      <c r="V380" s="112"/>
      <c r="W380" s="113"/>
      <c r="X380" s="113"/>
      <c r="Y380" s="113"/>
      <c r="Z380" s="113"/>
      <c r="AA380" s="113"/>
    </row>
    <row r="381" spans="1:27" s="114" customFormat="1" ht="27.75" customHeight="1">
      <c r="A381" s="115"/>
      <c r="B381" s="116"/>
      <c r="C381" s="120"/>
      <c r="D381" s="70" t="str">
        <f>IFERROR(VLOOKUP(C381,NM06!$A$2:$B$176,2,0),"")</f>
        <v/>
      </c>
      <c r="E381" s="119"/>
      <c r="F381" s="70" t="str">
        <f>IFERROR(VLOOKUP('Vstupní data 9_4'!$E381,'Číselník nástrojů'!$A$2:$D$569,4,0),"")</f>
        <v/>
      </c>
      <c r="G381" s="117"/>
      <c r="H381" s="118"/>
      <c r="I381" s="127"/>
      <c r="J381" s="104"/>
      <c r="K381" s="104"/>
      <c r="L381" s="105"/>
      <c r="M381" s="121"/>
      <c r="N381" s="122"/>
      <c r="O381" s="123"/>
      <c r="P381" s="124"/>
      <c r="Q381" s="125"/>
      <c r="R381" s="126"/>
      <c r="S381" s="92" t="str">
        <f>IFERROR(('Vstupní data 9_4'!$O381+'Vstupní data 9_4'!$R381)/'Vstupní data 9_4'!$I381,"")</f>
        <v/>
      </c>
      <c r="T381" s="93" t="str">
        <f>IF(J381+L381=0,"",ROUND((M381+'Vstupní data 9_4'!$P381)/(L381+J381)/12,0))</f>
        <v/>
      </c>
      <c r="U381" s="94" t="str">
        <f>IF(K381=0,"",ROUND(('Vstupní data 9_4'!$N381+'Vstupní data 9_4'!$Q381)/'Vstupní data 9_4'!$K381,0))</f>
        <v/>
      </c>
      <c r="V381" s="112"/>
      <c r="W381" s="113"/>
      <c r="X381" s="113"/>
      <c r="Y381" s="113"/>
      <c r="Z381" s="113"/>
      <c r="AA381" s="113"/>
    </row>
    <row r="382" spans="1:27" s="114" customFormat="1" ht="27.75" customHeight="1">
      <c r="A382" s="115"/>
      <c r="B382" s="116"/>
      <c r="C382" s="120"/>
      <c r="D382" s="70" t="str">
        <f>IFERROR(VLOOKUP(C382,NM06!$A$2:$B$176,2,0),"")</f>
        <v/>
      </c>
      <c r="E382" s="119"/>
      <c r="F382" s="70" t="str">
        <f>IFERROR(VLOOKUP('Vstupní data 9_4'!$E382,'Číselník nástrojů'!$A$2:$D$569,4,0),"")</f>
        <v/>
      </c>
      <c r="G382" s="117"/>
      <c r="H382" s="118"/>
      <c r="I382" s="127"/>
      <c r="J382" s="104"/>
      <c r="K382" s="104"/>
      <c r="L382" s="105"/>
      <c r="M382" s="121"/>
      <c r="N382" s="122"/>
      <c r="O382" s="123"/>
      <c r="P382" s="124"/>
      <c r="Q382" s="125"/>
      <c r="R382" s="126"/>
      <c r="S382" s="92" t="str">
        <f>IFERROR(('Vstupní data 9_4'!$O382+'Vstupní data 9_4'!$R382)/'Vstupní data 9_4'!$I382,"")</f>
        <v/>
      </c>
      <c r="T382" s="93" t="str">
        <f>IF(J382+L382=0,"",ROUND((M382+'Vstupní data 9_4'!$P382)/(L382+J382)/12,0))</f>
        <v/>
      </c>
      <c r="U382" s="94" t="str">
        <f>IF(K382=0,"",ROUND(('Vstupní data 9_4'!$N382+'Vstupní data 9_4'!$Q382)/'Vstupní data 9_4'!$K382,0))</f>
        <v/>
      </c>
      <c r="V382" s="112"/>
      <c r="W382" s="113"/>
      <c r="X382" s="113"/>
      <c r="Y382" s="113"/>
      <c r="Z382" s="113"/>
      <c r="AA382" s="113"/>
    </row>
    <row r="383" spans="1:27" s="114" customFormat="1" ht="27.75" customHeight="1">
      <c r="A383" s="115"/>
      <c r="B383" s="116"/>
      <c r="C383" s="120"/>
      <c r="D383" s="70" t="str">
        <f>IFERROR(VLOOKUP(C383,NM06!$A$2:$B$176,2,0),"")</f>
        <v/>
      </c>
      <c r="E383" s="119"/>
      <c r="F383" s="70" t="str">
        <f>IFERROR(VLOOKUP('Vstupní data 9_4'!$E383,'Číselník nástrojů'!$A$2:$D$569,4,0),"")</f>
        <v/>
      </c>
      <c r="G383" s="117"/>
      <c r="H383" s="118"/>
      <c r="I383" s="127"/>
      <c r="J383" s="104"/>
      <c r="K383" s="104"/>
      <c r="L383" s="105"/>
      <c r="M383" s="121"/>
      <c r="N383" s="122"/>
      <c r="O383" s="123"/>
      <c r="P383" s="124"/>
      <c r="Q383" s="125"/>
      <c r="R383" s="126"/>
      <c r="S383" s="92" t="str">
        <f>IFERROR(('Vstupní data 9_4'!$O383+'Vstupní data 9_4'!$R383)/'Vstupní data 9_4'!$I383,"")</f>
        <v/>
      </c>
      <c r="T383" s="93" t="str">
        <f>IF(J383+L383=0,"",ROUND((M383+'Vstupní data 9_4'!$P383)/(L383+J383)/12,0))</f>
        <v/>
      </c>
      <c r="U383" s="94" t="str">
        <f>IF(K383=0,"",ROUND(('Vstupní data 9_4'!$N383+'Vstupní data 9_4'!$Q383)/'Vstupní data 9_4'!$K383,0))</f>
        <v/>
      </c>
      <c r="V383" s="112"/>
      <c r="W383" s="113"/>
      <c r="X383" s="113"/>
      <c r="Y383" s="113"/>
      <c r="Z383" s="113"/>
      <c r="AA383" s="113"/>
    </row>
    <row r="384" spans="1:27" s="114" customFormat="1" ht="27.75" customHeight="1">
      <c r="A384" s="115"/>
      <c r="B384" s="116"/>
      <c r="C384" s="120"/>
      <c r="D384" s="70" t="str">
        <f>IFERROR(VLOOKUP(C384,NM06!$A$2:$B$176,2,0),"")</f>
        <v/>
      </c>
      <c r="E384" s="119"/>
      <c r="F384" s="70" t="str">
        <f>IFERROR(VLOOKUP('Vstupní data 9_4'!$E384,'Číselník nástrojů'!$A$2:$D$569,4,0),"")</f>
        <v/>
      </c>
      <c r="G384" s="117"/>
      <c r="H384" s="118"/>
      <c r="I384" s="127"/>
      <c r="J384" s="104"/>
      <c r="K384" s="104"/>
      <c r="L384" s="105"/>
      <c r="M384" s="121"/>
      <c r="N384" s="122"/>
      <c r="O384" s="123"/>
      <c r="P384" s="124"/>
      <c r="Q384" s="125"/>
      <c r="R384" s="126"/>
      <c r="S384" s="92" t="str">
        <f>IFERROR(('Vstupní data 9_4'!$O384+'Vstupní data 9_4'!$R384)/'Vstupní data 9_4'!$I384,"")</f>
        <v/>
      </c>
      <c r="T384" s="93" t="str">
        <f>IF(J384+L384=0,"",ROUND((M384+'Vstupní data 9_4'!$P384)/(L384+J384)/12,0))</f>
        <v/>
      </c>
      <c r="U384" s="94" t="str">
        <f>IF(K384=0,"",ROUND(('Vstupní data 9_4'!$N384+'Vstupní data 9_4'!$Q384)/'Vstupní data 9_4'!$K384,0))</f>
        <v/>
      </c>
      <c r="V384" s="112"/>
      <c r="W384" s="113"/>
      <c r="X384" s="113"/>
      <c r="Y384" s="113"/>
      <c r="Z384" s="113"/>
      <c r="AA384" s="113"/>
    </row>
    <row r="385" spans="1:27" s="114" customFormat="1" ht="27.75" customHeight="1">
      <c r="A385" s="115"/>
      <c r="B385" s="116"/>
      <c r="C385" s="120"/>
      <c r="D385" s="70" t="str">
        <f>IFERROR(VLOOKUP(C385,NM06!$A$2:$B$176,2,0),"")</f>
        <v/>
      </c>
      <c r="E385" s="119"/>
      <c r="F385" s="70" t="str">
        <f>IFERROR(VLOOKUP('Vstupní data 9_4'!$E385,'Číselník nástrojů'!$A$2:$D$569,4,0),"")</f>
        <v/>
      </c>
      <c r="G385" s="117"/>
      <c r="H385" s="118"/>
      <c r="I385" s="127"/>
      <c r="J385" s="104"/>
      <c r="K385" s="104"/>
      <c r="L385" s="105"/>
      <c r="M385" s="121"/>
      <c r="N385" s="122"/>
      <c r="O385" s="123"/>
      <c r="P385" s="124"/>
      <c r="Q385" s="125"/>
      <c r="R385" s="126"/>
      <c r="S385" s="92" t="str">
        <f>IFERROR(('Vstupní data 9_4'!$O385+'Vstupní data 9_4'!$R385)/'Vstupní data 9_4'!$I385,"")</f>
        <v/>
      </c>
      <c r="T385" s="93" t="str">
        <f>IF(J385+L385=0,"",ROUND((M385+'Vstupní data 9_4'!$P385)/(L385+J385)/12,0))</f>
        <v/>
      </c>
      <c r="U385" s="94" t="str">
        <f>IF(K385=0,"",ROUND(('Vstupní data 9_4'!$N385+'Vstupní data 9_4'!$Q385)/'Vstupní data 9_4'!$K385,0))</f>
        <v/>
      </c>
      <c r="V385" s="112"/>
      <c r="W385" s="113"/>
      <c r="X385" s="113"/>
      <c r="Y385" s="113"/>
      <c r="Z385" s="113"/>
      <c r="AA385" s="113"/>
    </row>
    <row r="386" spans="1:27" s="114" customFormat="1" ht="27.75" customHeight="1">
      <c r="A386" s="115"/>
      <c r="B386" s="116"/>
      <c r="C386" s="120"/>
      <c r="D386" s="70" t="str">
        <f>IFERROR(VLOOKUP(C386,NM06!$A$2:$B$176,2,0),"")</f>
        <v/>
      </c>
      <c r="E386" s="119"/>
      <c r="F386" s="70" t="str">
        <f>IFERROR(VLOOKUP('Vstupní data 9_4'!$E386,'Číselník nástrojů'!$A$2:$D$569,4,0),"")</f>
        <v/>
      </c>
      <c r="G386" s="117"/>
      <c r="H386" s="118"/>
      <c r="I386" s="127"/>
      <c r="J386" s="104"/>
      <c r="K386" s="104"/>
      <c r="L386" s="105"/>
      <c r="M386" s="121"/>
      <c r="N386" s="122"/>
      <c r="O386" s="123"/>
      <c r="P386" s="124"/>
      <c r="Q386" s="125"/>
      <c r="R386" s="126"/>
      <c r="S386" s="92" t="str">
        <f>IFERROR(('Vstupní data 9_4'!$O386+'Vstupní data 9_4'!$R386)/'Vstupní data 9_4'!$I386,"")</f>
        <v/>
      </c>
      <c r="T386" s="93" t="str">
        <f>IF(J386+L386=0,"",ROUND((M386+'Vstupní data 9_4'!$P386)/(L386+J386)/12,0))</f>
        <v/>
      </c>
      <c r="U386" s="94" t="str">
        <f>IF(K386=0,"",ROUND(('Vstupní data 9_4'!$N386+'Vstupní data 9_4'!$Q386)/'Vstupní data 9_4'!$K386,0))</f>
        <v/>
      </c>
      <c r="V386" s="112"/>
      <c r="W386" s="113"/>
      <c r="X386" s="113"/>
      <c r="Y386" s="113"/>
      <c r="Z386" s="113"/>
      <c r="AA386" s="113"/>
    </row>
    <row r="387" spans="1:27" s="114" customFormat="1" ht="27.75" customHeight="1">
      <c r="A387" s="115"/>
      <c r="B387" s="116"/>
      <c r="C387" s="120"/>
      <c r="D387" s="70" t="str">
        <f>IFERROR(VLOOKUP(C387,NM06!$A$2:$B$176,2,0),"")</f>
        <v/>
      </c>
      <c r="E387" s="119"/>
      <c r="F387" s="70" t="str">
        <f>IFERROR(VLOOKUP('Vstupní data 9_4'!$E387,'Číselník nástrojů'!$A$2:$D$569,4,0),"")</f>
        <v/>
      </c>
      <c r="G387" s="117"/>
      <c r="H387" s="118"/>
      <c r="I387" s="127"/>
      <c r="J387" s="104"/>
      <c r="K387" s="104"/>
      <c r="L387" s="105"/>
      <c r="M387" s="121"/>
      <c r="N387" s="122"/>
      <c r="O387" s="123"/>
      <c r="P387" s="124"/>
      <c r="Q387" s="125"/>
      <c r="R387" s="126"/>
      <c r="S387" s="92" t="str">
        <f>IFERROR(('Vstupní data 9_4'!$O387+'Vstupní data 9_4'!$R387)/'Vstupní data 9_4'!$I387,"")</f>
        <v/>
      </c>
      <c r="T387" s="93" t="str">
        <f>IF(J387+L387=0,"",ROUND((M387+'Vstupní data 9_4'!$P387)/(L387+J387)/12,0))</f>
        <v/>
      </c>
      <c r="U387" s="94" t="str">
        <f>IF(K387=0,"",ROUND(('Vstupní data 9_4'!$N387+'Vstupní data 9_4'!$Q387)/'Vstupní data 9_4'!$K387,0))</f>
        <v/>
      </c>
      <c r="V387" s="112"/>
      <c r="W387" s="113"/>
      <c r="X387" s="113"/>
      <c r="Y387" s="113"/>
      <c r="Z387" s="113"/>
      <c r="AA387" s="113"/>
    </row>
    <row r="388" spans="1:27" s="114" customFormat="1" ht="27.75" customHeight="1">
      <c r="A388" s="115"/>
      <c r="B388" s="116"/>
      <c r="C388" s="120"/>
      <c r="D388" s="70" t="str">
        <f>IFERROR(VLOOKUP(C388,NM06!$A$2:$B$176,2,0),"")</f>
        <v/>
      </c>
      <c r="E388" s="119"/>
      <c r="F388" s="70" t="str">
        <f>IFERROR(VLOOKUP('Vstupní data 9_4'!$E388,'Číselník nástrojů'!$A$2:$D$569,4,0),"")</f>
        <v/>
      </c>
      <c r="G388" s="117"/>
      <c r="H388" s="118"/>
      <c r="I388" s="127"/>
      <c r="J388" s="104"/>
      <c r="K388" s="104"/>
      <c r="L388" s="105"/>
      <c r="M388" s="121"/>
      <c r="N388" s="122"/>
      <c r="O388" s="123"/>
      <c r="P388" s="124"/>
      <c r="Q388" s="125"/>
      <c r="R388" s="126"/>
      <c r="S388" s="92" t="str">
        <f>IFERROR(('Vstupní data 9_4'!$O388+'Vstupní data 9_4'!$R388)/'Vstupní data 9_4'!$I388,"")</f>
        <v/>
      </c>
      <c r="T388" s="93" t="str">
        <f>IF(J388+L388=0,"",ROUND((M388+'Vstupní data 9_4'!$P388)/(L388+J388)/12,0))</f>
        <v/>
      </c>
      <c r="U388" s="94" t="str">
        <f>IF(K388=0,"",ROUND(('Vstupní data 9_4'!$N388+'Vstupní data 9_4'!$Q388)/'Vstupní data 9_4'!$K388,0))</f>
        <v/>
      </c>
      <c r="V388" s="112"/>
      <c r="W388" s="113"/>
      <c r="X388" s="113"/>
      <c r="Y388" s="113"/>
      <c r="Z388" s="113"/>
      <c r="AA388" s="113"/>
    </row>
    <row r="389" spans="1:27" s="114" customFormat="1" ht="27.75" customHeight="1">
      <c r="A389" s="115"/>
      <c r="B389" s="116"/>
      <c r="C389" s="120"/>
      <c r="D389" s="70" t="str">
        <f>IFERROR(VLOOKUP(C389,NM06!$A$2:$B$176,2,0),"")</f>
        <v/>
      </c>
      <c r="E389" s="119"/>
      <c r="F389" s="70" t="str">
        <f>IFERROR(VLOOKUP('Vstupní data 9_4'!$E389,'Číselník nástrojů'!$A$2:$D$569,4,0),"")</f>
        <v/>
      </c>
      <c r="G389" s="117"/>
      <c r="H389" s="118"/>
      <c r="I389" s="127"/>
      <c r="J389" s="104"/>
      <c r="K389" s="104"/>
      <c r="L389" s="105"/>
      <c r="M389" s="121"/>
      <c r="N389" s="122"/>
      <c r="O389" s="123"/>
      <c r="P389" s="124"/>
      <c r="Q389" s="125"/>
      <c r="R389" s="126"/>
      <c r="S389" s="92" t="str">
        <f>IFERROR(('Vstupní data 9_4'!$O389+'Vstupní data 9_4'!$R389)/'Vstupní data 9_4'!$I389,"")</f>
        <v/>
      </c>
      <c r="T389" s="93" t="str">
        <f>IF(J389+L389=0,"",ROUND((M389+'Vstupní data 9_4'!$P389)/(L389+J389)/12,0))</f>
        <v/>
      </c>
      <c r="U389" s="94" t="str">
        <f>IF(K389=0,"",ROUND(('Vstupní data 9_4'!$N389+'Vstupní data 9_4'!$Q389)/'Vstupní data 9_4'!$K389,0))</f>
        <v/>
      </c>
      <c r="V389" s="112"/>
      <c r="W389" s="113"/>
      <c r="X389" s="113"/>
      <c r="Y389" s="113"/>
      <c r="Z389" s="113"/>
      <c r="AA389" s="113"/>
    </row>
    <row r="390" spans="1:27" s="114" customFormat="1" ht="27.75" customHeight="1">
      <c r="A390" s="115"/>
      <c r="B390" s="116"/>
      <c r="C390" s="120"/>
      <c r="D390" s="70" t="str">
        <f>IFERROR(VLOOKUP(C390,NM06!$A$2:$B$176,2,0),"")</f>
        <v/>
      </c>
      <c r="E390" s="119"/>
      <c r="F390" s="70" t="str">
        <f>IFERROR(VLOOKUP('Vstupní data 9_4'!$E390,'Číselník nástrojů'!$A$2:$D$569,4,0),"")</f>
        <v/>
      </c>
      <c r="G390" s="117"/>
      <c r="H390" s="118"/>
      <c r="I390" s="127"/>
      <c r="J390" s="104"/>
      <c r="K390" s="104"/>
      <c r="L390" s="105"/>
      <c r="M390" s="121"/>
      <c r="N390" s="122"/>
      <c r="O390" s="123"/>
      <c r="P390" s="124"/>
      <c r="Q390" s="125"/>
      <c r="R390" s="126"/>
      <c r="S390" s="92" t="str">
        <f>IFERROR(('Vstupní data 9_4'!$O390+'Vstupní data 9_4'!$R390)/'Vstupní data 9_4'!$I390,"")</f>
        <v/>
      </c>
      <c r="T390" s="93" t="str">
        <f>IF(J390+L390=0,"",ROUND((M390+'Vstupní data 9_4'!$P390)/(L390+J390)/12,0))</f>
        <v/>
      </c>
      <c r="U390" s="94" t="str">
        <f>IF(K390=0,"",ROUND(('Vstupní data 9_4'!$N390+'Vstupní data 9_4'!$Q390)/'Vstupní data 9_4'!$K390,0))</f>
        <v/>
      </c>
      <c r="V390" s="112"/>
      <c r="W390" s="113"/>
      <c r="X390" s="113"/>
      <c r="Y390" s="113"/>
      <c r="Z390" s="113"/>
      <c r="AA390" s="113"/>
    </row>
    <row r="391" spans="1:27" s="114" customFormat="1" ht="27.75" customHeight="1">
      <c r="A391" s="115"/>
      <c r="B391" s="116"/>
      <c r="C391" s="120"/>
      <c r="D391" s="70" t="str">
        <f>IFERROR(VLOOKUP(C391,NM06!$A$2:$B$176,2,0),"")</f>
        <v/>
      </c>
      <c r="E391" s="119"/>
      <c r="F391" s="70" t="str">
        <f>IFERROR(VLOOKUP('Vstupní data 9_4'!$E391,'Číselník nástrojů'!$A$2:$D$569,4,0),"")</f>
        <v/>
      </c>
      <c r="G391" s="117"/>
      <c r="H391" s="118"/>
      <c r="I391" s="127"/>
      <c r="J391" s="104"/>
      <c r="K391" s="104"/>
      <c r="L391" s="105"/>
      <c r="M391" s="121"/>
      <c r="N391" s="122"/>
      <c r="O391" s="123"/>
      <c r="P391" s="124"/>
      <c r="Q391" s="125"/>
      <c r="R391" s="126"/>
      <c r="S391" s="92" t="str">
        <f>IFERROR(('Vstupní data 9_4'!$O391+'Vstupní data 9_4'!$R391)/'Vstupní data 9_4'!$I391,"")</f>
        <v/>
      </c>
      <c r="T391" s="93" t="str">
        <f>IF(J391+L391=0,"",ROUND((M391+'Vstupní data 9_4'!$P391)/(L391+J391)/12,0))</f>
        <v/>
      </c>
      <c r="U391" s="94" t="str">
        <f>IF(K391=0,"",ROUND(('Vstupní data 9_4'!$N391+'Vstupní data 9_4'!$Q391)/'Vstupní data 9_4'!$K391,0))</f>
        <v/>
      </c>
      <c r="V391" s="112"/>
      <c r="W391" s="113"/>
      <c r="X391" s="113"/>
      <c r="Y391" s="113"/>
      <c r="Z391" s="113"/>
      <c r="AA391" s="113"/>
    </row>
    <row r="392" spans="1:27" s="114" customFormat="1" ht="27.75" customHeight="1">
      <c r="A392" s="115"/>
      <c r="B392" s="116"/>
      <c r="C392" s="120"/>
      <c r="D392" s="70" t="str">
        <f>IFERROR(VLOOKUP(C392,NM06!$A$2:$B$176,2,0),"")</f>
        <v/>
      </c>
      <c r="E392" s="119"/>
      <c r="F392" s="70" t="str">
        <f>IFERROR(VLOOKUP('Vstupní data 9_4'!$E392,'Číselník nástrojů'!$A$2:$D$569,4,0),"")</f>
        <v/>
      </c>
      <c r="G392" s="117"/>
      <c r="H392" s="118"/>
      <c r="I392" s="127"/>
      <c r="J392" s="104"/>
      <c r="K392" s="104"/>
      <c r="L392" s="105"/>
      <c r="M392" s="121"/>
      <c r="N392" s="122"/>
      <c r="O392" s="123"/>
      <c r="P392" s="124"/>
      <c r="Q392" s="125"/>
      <c r="R392" s="126"/>
      <c r="S392" s="92" t="str">
        <f>IFERROR(('Vstupní data 9_4'!$O392+'Vstupní data 9_4'!$R392)/'Vstupní data 9_4'!$I392,"")</f>
        <v/>
      </c>
      <c r="T392" s="93" t="str">
        <f>IF(J392+L392=0,"",ROUND((M392+'Vstupní data 9_4'!$P392)/(L392+J392)/12,0))</f>
        <v/>
      </c>
      <c r="U392" s="94" t="str">
        <f>IF(K392=0,"",ROUND(('Vstupní data 9_4'!$N392+'Vstupní data 9_4'!$Q392)/'Vstupní data 9_4'!$K392,0))</f>
        <v/>
      </c>
      <c r="V392" s="112"/>
      <c r="W392" s="113"/>
      <c r="X392" s="113"/>
      <c r="Y392" s="113"/>
      <c r="Z392" s="113"/>
      <c r="AA392" s="113"/>
    </row>
    <row r="393" spans="1:27" s="114" customFormat="1" ht="27.75" customHeight="1">
      <c r="A393" s="115"/>
      <c r="B393" s="116"/>
      <c r="C393" s="120"/>
      <c r="D393" s="70" t="str">
        <f>IFERROR(VLOOKUP(C393,NM06!$A$2:$B$176,2,0),"")</f>
        <v/>
      </c>
      <c r="E393" s="119"/>
      <c r="F393" s="70" t="str">
        <f>IFERROR(VLOOKUP('Vstupní data 9_4'!$E393,'Číselník nástrojů'!$A$2:$D$569,4,0),"")</f>
        <v/>
      </c>
      <c r="G393" s="117"/>
      <c r="H393" s="118"/>
      <c r="I393" s="127"/>
      <c r="J393" s="104"/>
      <c r="K393" s="104"/>
      <c r="L393" s="105"/>
      <c r="M393" s="121"/>
      <c r="N393" s="122"/>
      <c r="O393" s="123"/>
      <c r="P393" s="124"/>
      <c r="Q393" s="125"/>
      <c r="R393" s="126"/>
      <c r="S393" s="92" t="str">
        <f>IFERROR(('Vstupní data 9_4'!$O393+'Vstupní data 9_4'!$R393)/'Vstupní data 9_4'!$I393,"")</f>
        <v/>
      </c>
      <c r="T393" s="93" t="str">
        <f>IF(J393+L393=0,"",ROUND((M393+'Vstupní data 9_4'!$P393)/(L393+J393)/12,0))</f>
        <v/>
      </c>
      <c r="U393" s="94" t="str">
        <f>IF(K393=0,"",ROUND(('Vstupní data 9_4'!$N393+'Vstupní data 9_4'!$Q393)/'Vstupní data 9_4'!$K393,0))</f>
        <v/>
      </c>
      <c r="V393" s="112"/>
      <c r="W393" s="113"/>
      <c r="X393" s="113"/>
      <c r="Y393" s="113"/>
      <c r="Z393" s="113"/>
      <c r="AA393" s="113"/>
    </row>
    <row r="394" spans="1:27" s="114" customFormat="1" ht="27.75" customHeight="1">
      <c r="A394" s="115"/>
      <c r="B394" s="116"/>
      <c r="C394" s="120"/>
      <c r="D394" s="70" t="str">
        <f>IFERROR(VLOOKUP(C394,NM06!$A$2:$B$176,2,0),"")</f>
        <v/>
      </c>
      <c r="E394" s="119"/>
      <c r="F394" s="70" t="str">
        <f>IFERROR(VLOOKUP('Vstupní data 9_4'!$E394,'Číselník nástrojů'!$A$2:$D$569,4,0),"")</f>
        <v/>
      </c>
      <c r="G394" s="117"/>
      <c r="H394" s="118"/>
      <c r="I394" s="127"/>
      <c r="J394" s="104"/>
      <c r="K394" s="104"/>
      <c r="L394" s="105"/>
      <c r="M394" s="121"/>
      <c r="N394" s="122"/>
      <c r="O394" s="123"/>
      <c r="P394" s="124"/>
      <c r="Q394" s="125"/>
      <c r="R394" s="126"/>
      <c r="S394" s="92" t="str">
        <f>IFERROR(('Vstupní data 9_4'!$O394+'Vstupní data 9_4'!$R394)/'Vstupní data 9_4'!$I394,"")</f>
        <v/>
      </c>
      <c r="T394" s="93" t="str">
        <f>IF(J394+L394=0,"",ROUND((M394+'Vstupní data 9_4'!$P394)/(L394+J394)/12,0))</f>
        <v/>
      </c>
      <c r="U394" s="94" t="str">
        <f>IF(K394=0,"",ROUND(('Vstupní data 9_4'!$N394+'Vstupní data 9_4'!$Q394)/'Vstupní data 9_4'!$K394,0))</f>
        <v/>
      </c>
      <c r="V394" s="112"/>
      <c r="W394" s="113"/>
      <c r="X394" s="113"/>
      <c r="Y394" s="113"/>
      <c r="Z394" s="113"/>
      <c r="AA394" s="113"/>
    </row>
    <row r="395" spans="1:27" s="114" customFormat="1" ht="27.75" customHeight="1">
      <c r="A395" s="115"/>
      <c r="B395" s="116"/>
      <c r="C395" s="120"/>
      <c r="D395" s="70" t="str">
        <f>IFERROR(VLOOKUP(C395,NM06!$A$2:$B$176,2,0),"")</f>
        <v/>
      </c>
      <c r="E395" s="119"/>
      <c r="F395" s="70" t="str">
        <f>IFERROR(VLOOKUP('Vstupní data 9_4'!$E395,'Číselník nástrojů'!$A$2:$D$569,4,0),"")</f>
        <v/>
      </c>
      <c r="G395" s="117"/>
      <c r="H395" s="118"/>
      <c r="I395" s="127"/>
      <c r="J395" s="104"/>
      <c r="K395" s="104"/>
      <c r="L395" s="105"/>
      <c r="M395" s="121"/>
      <c r="N395" s="122"/>
      <c r="O395" s="123"/>
      <c r="P395" s="124"/>
      <c r="Q395" s="125"/>
      <c r="R395" s="126"/>
      <c r="S395" s="92" t="str">
        <f>IFERROR(('Vstupní data 9_4'!$O395+'Vstupní data 9_4'!$R395)/'Vstupní data 9_4'!$I395,"")</f>
        <v/>
      </c>
      <c r="T395" s="93" t="str">
        <f>IF(J395+L395=0,"",ROUND((M395+'Vstupní data 9_4'!$P395)/(L395+J395)/12,0))</f>
        <v/>
      </c>
      <c r="U395" s="94" t="str">
        <f>IF(K395=0,"",ROUND(('Vstupní data 9_4'!$N395+'Vstupní data 9_4'!$Q395)/'Vstupní data 9_4'!$K395,0))</f>
        <v/>
      </c>
      <c r="V395" s="112"/>
      <c r="W395" s="113"/>
      <c r="X395" s="113"/>
      <c r="Y395" s="113"/>
      <c r="Z395" s="113"/>
      <c r="AA395" s="113"/>
    </row>
    <row r="396" spans="1:27" s="114" customFormat="1" ht="27.75" customHeight="1">
      <c r="A396" s="115"/>
      <c r="B396" s="116"/>
      <c r="C396" s="120"/>
      <c r="D396" s="70" t="str">
        <f>IFERROR(VLOOKUP(C396,NM06!$A$2:$B$176,2,0),"")</f>
        <v/>
      </c>
      <c r="E396" s="119"/>
      <c r="F396" s="70" t="str">
        <f>IFERROR(VLOOKUP('Vstupní data 9_4'!$E396,'Číselník nástrojů'!$A$2:$D$569,4,0),"")</f>
        <v/>
      </c>
      <c r="G396" s="117"/>
      <c r="H396" s="118"/>
      <c r="I396" s="127"/>
      <c r="J396" s="104"/>
      <c r="K396" s="104"/>
      <c r="L396" s="105"/>
      <c r="M396" s="121"/>
      <c r="N396" s="122"/>
      <c r="O396" s="123"/>
      <c r="P396" s="124"/>
      <c r="Q396" s="125"/>
      <c r="R396" s="126"/>
      <c r="S396" s="92" t="str">
        <f>IFERROR(('Vstupní data 9_4'!$O396+'Vstupní data 9_4'!$R396)/'Vstupní data 9_4'!$I396,"")</f>
        <v/>
      </c>
      <c r="T396" s="93" t="str">
        <f>IF(J396+L396=0,"",ROUND((M396+'Vstupní data 9_4'!$P396)/(L396+J396)/12,0))</f>
        <v/>
      </c>
      <c r="U396" s="94" t="str">
        <f>IF(K396=0,"",ROUND(('Vstupní data 9_4'!$N396+'Vstupní data 9_4'!$Q396)/'Vstupní data 9_4'!$K396,0))</f>
        <v/>
      </c>
      <c r="V396" s="112"/>
      <c r="W396" s="113"/>
      <c r="X396" s="113"/>
      <c r="Y396" s="113"/>
      <c r="Z396" s="113"/>
      <c r="AA396" s="113"/>
    </row>
    <row r="397" spans="1:27" s="114" customFormat="1" ht="27.75" customHeight="1">
      <c r="A397" s="115"/>
      <c r="B397" s="116"/>
      <c r="C397" s="120"/>
      <c r="D397" s="70" t="str">
        <f>IFERROR(VLOOKUP(C397,NM06!$A$2:$B$176,2,0),"")</f>
        <v/>
      </c>
      <c r="E397" s="119"/>
      <c r="F397" s="70" t="str">
        <f>IFERROR(VLOOKUP('Vstupní data 9_4'!$E397,'Číselník nástrojů'!$A$2:$D$569,4,0),"")</f>
        <v/>
      </c>
      <c r="G397" s="117"/>
      <c r="H397" s="118"/>
      <c r="I397" s="127"/>
      <c r="J397" s="104"/>
      <c r="K397" s="104"/>
      <c r="L397" s="105"/>
      <c r="M397" s="121"/>
      <c r="N397" s="122"/>
      <c r="O397" s="123"/>
      <c r="P397" s="124"/>
      <c r="Q397" s="125"/>
      <c r="R397" s="126"/>
      <c r="S397" s="92" t="str">
        <f>IFERROR(('Vstupní data 9_4'!$O397+'Vstupní data 9_4'!$R397)/'Vstupní data 9_4'!$I397,"")</f>
        <v/>
      </c>
      <c r="T397" s="93" t="str">
        <f>IF(J397+L397=0,"",ROUND((M397+'Vstupní data 9_4'!$P397)/(L397+J397)/12,0))</f>
        <v/>
      </c>
      <c r="U397" s="94" t="str">
        <f>IF(K397=0,"",ROUND(('Vstupní data 9_4'!$N397+'Vstupní data 9_4'!$Q397)/'Vstupní data 9_4'!$K397,0))</f>
        <v/>
      </c>
      <c r="V397" s="112"/>
      <c r="W397" s="113"/>
      <c r="X397" s="113"/>
      <c r="Y397" s="113"/>
      <c r="Z397" s="113"/>
      <c r="AA397" s="113"/>
    </row>
    <row r="398" spans="1:27" s="114" customFormat="1" ht="27.75" customHeight="1">
      <c r="A398" s="115"/>
      <c r="B398" s="116"/>
      <c r="C398" s="120"/>
      <c r="D398" s="70" t="str">
        <f>IFERROR(VLOOKUP(C398,NM06!$A$2:$B$176,2,0),"")</f>
        <v/>
      </c>
      <c r="E398" s="119"/>
      <c r="F398" s="70" t="str">
        <f>IFERROR(VLOOKUP('Vstupní data 9_4'!$E398,'Číselník nástrojů'!$A$2:$D$569,4,0),"")</f>
        <v/>
      </c>
      <c r="G398" s="117"/>
      <c r="H398" s="118"/>
      <c r="I398" s="127"/>
      <c r="J398" s="104"/>
      <c r="K398" s="104"/>
      <c r="L398" s="105"/>
      <c r="M398" s="121"/>
      <c r="N398" s="122"/>
      <c r="O398" s="123"/>
      <c r="P398" s="124"/>
      <c r="Q398" s="125"/>
      <c r="R398" s="126"/>
      <c r="S398" s="92" t="str">
        <f>IFERROR(('Vstupní data 9_4'!$O398+'Vstupní data 9_4'!$R398)/'Vstupní data 9_4'!$I398,"")</f>
        <v/>
      </c>
      <c r="T398" s="93" t="str">
        <f>IF(J398+L398=0,"",ROUND((M398+'Vstupní data 9_4'!$P398)/(L398+J398)/12,0))</f>
        <v/>
      </c>
      <c r="U398" s="94" t="str">
        <f>IF(K398=0,"",ROUND(('Vstupní data 9_4'!$N398+'Vstupní data 9_4'!$Q398)/'Vstupní data 9_4'!$K398,0))</f>
        <v/>
      </c>
      <c r="V398" s="112"/>
      <c r="W398" s="113"/>
      <c r="X398" s="113"/>
      <c r="Y398" s="113"/>
      <c r="Z398" s="113"/>
      <c r="AA398" s="113"/>
    </row>
    <row r="399" spans="1:27" s="114" customFormat="1" ht="27.75" customHeight="1">
      <c r="A399" s="115"/>
      <c r="B399" s="116"/>
      <c r="C399" s="120"/>
      <c r="D399" s="70" t="str">
        <f>IFERROR(VLOOKUP(C399,NM06!$A$2:$B$176,2,0),"")</f>
        <v/>
      </c>
      <c r="E399" s="119"/>
      <c r="F399" s="70" t="str">
        <f>IFERROR(VLOOKUP('Vstupní data 9_4'!$E399,'Číselník nástrojů'!$A$2:$D$569,4,0),"")</f>
        <v/>
      </c>
      <c r="G399" s="117"/>
      <c r="H399" s="118"/>
      <c r="I399" s="127"/>
      <c r="J399" s="104"/>
      <c r="K399" s="104"/>
      <c r="L399" s="105"/>
      <c r="M399" s="121"/>
      <c r="N399" s="122"/>
      <c r="O399" s="123"/>
      <c r="P399" s="124"/>
      <c r="Q399" s="125"/>
      <c r="R399" s="126"/>
      <c r="S399" s="92" t="str">
        <f>IFERROR(('Vstupní data 9_4'!$O399+'Vstupní data 9_4'!$R399)/'Vstupní data 9_4'!$I399,"")</f>
        <v/>
      </c>
      <c r="T399" s="93" t="str">
        <f>IF(J399+L399=0,"",ROUND((M399+'Vstupní data 9_4'!$P399)/(L399+J399)/12,0))</f>
        <v/>
      </c>
      <c r="U399" s="94" t="str">
        <f>IF(K399=0,"",ROUND(('Vstupní data 9_4'!$N399+'Vstupní data 9_4'!$Q399)/'Vstupní data 9_4'!$K399,0))</f>
        <v/>
      </c>
      <c r="V399" s="112"/>
      <c r="W399" s="113"/>
      <c r="X399" s="113"/>
      <c r="Y399" s="113"/>
      <c r="Z399" s="113"/>
      <c r="AA399" s="113"/>
    </row>
    <row r="400" spans="1:27" s="114" customFormat="1" ht="27.75" customHeight="1">
      <c r="A400" s="115"/>
      <c r="B400" s="116"/>
      <c r="C400" s="120"/>
      <c r="D400" s="70" t="str">
        <f>IFERROR(VLOOKUP(C400,NM06!$A$2:$B$176,2,0),"")</f>
        <v/>
      </c>
      <c r="E400" s="119"/>
      <c r="F400" s="70" t="str">
        <f>IFERROR(VLOOKUP('Vstupní data 9_4'!$E400,'Číselník nástrojů'!$A$2:$D$569,4,0),"")</f>
        <v/>
      </c>
      <c r="G400" s="117"/>
      <c r="H400" s="118"/>
      <c r="I400" s="127"/>
      <c r="J400" s="104"/>
      <c r="K400" s="104"/>
      <c r="L400" s="105"/>
      <c r="M400" s="121"/>
      <c r="N400" s="122"/>
      <c r="O400" s="123"/>
      <c r="P400" s="124"/>
      <c r="Q400" s="125"/>
      <c r="R400" s="126"/>
      <c r="S400" s="92" t="str">
        <f>IFERROR(('Vstupní data 9_4'!$O400+'Vstupní data 9_4'!$R400)/'Vstupní data 9_4'!$I400,"")</f>
        <v/>
      </c>
      <c r="T400" s="93" t="str">
        <f>IF(J400+L400=0,"",ROUND((M400+'Vstupní data 9_4'!$P400)/(L400+J400)/12,0))</f>
        <v/>
      </c>
      <c r="U400" s="94" t="str">
        <f>IF(K400=0,"",ROUND(('Vstupní data 9_4'!$N400+'Vstupní data 9_4'!$Q400)/'Vstupní data 9_4'!$K400,0))</f>
        <v/>
      </c>
      <c r="V400" s="112"/>
      <c r="W400" s="113"/>
      <c r="X400" s="113"/>
      <c r="Y400" s="113"/>
      <c r="Z400" s="113"/>
      <c r="AA400" s="113"/>
    </row>
    <row r="401" spans="1:27" s="114" customFormat="1" ht="27.75" customHeight="1">
      <c r="A401" s="115"/>
      <c r="B401" s="116"/>
      <c r="C401" s="120"/>
      <c r="D401" s="70" t="str">
        <f>IFERROR(VLOOKUP(C401,NM06!$A$2:$B$176,2,0),"")</f>
        <v/>
      </c>
      <c r="E401" s="119"/>
      <c r="F401" s="70" t="str">
        <f>IFERROR(VLOOKUP('Vstupní data 9_4'!$E401,'Číselník nástrojů'!$A$2:$D$569,4,0),"")</f>
        <v/>
      </c>
      <c r="G401" s="117"/>
      <c r="H401" s="118"/>
      <c r="I401" s="127"/>
      <c r="J401" s="104"/>
      <c r="K401" s="104"/>
      <c r="L401" s="105"/>
      <c r="M401" s="121"/>
      <c r="N401" s="122"/>
      <c r="O401" s="123"/>
      <c r="P401" s="124"/>
      <c r="Q401" s="125"/>
      <c r="R401" s="126"/>
      <c r="S401" s="92" t="str">
        <f>IFERROR(('Vstupní data 9_4'!$O401+'Vstupní data 9_4'!$R401)/'Vstupní data 9_4'!$I401,"")</f>
        <v/>
      </c>
      <c r="T401" s="93" t="str">
        <f>IF(J401+L401=0,"",ROUND((M401+'Vstupní data 9_4'!$P401)/(L401+J401)/12,0))</f>
        <v/>
      </c>
      <c r="U401" s="94" t="str">
        <f>IF(K401=0,"",ROUND(('Vstupní data 9_4'!$N401+'Vstupní data 9_4'!$Q401)/'Vstupní data 9_4'!$K401,0))</f>
        <v/>
      </c>
      <c r="V401" s="112"/>
      <c r="W401" s="113"/>
      <c r="X401" s="113"/>
      <c r="Y401" s="113"/>
      <c r="Z401" s="113"/>
      <c r="AA401" s="113"/>
    </row>
    <row r="402" spans="1:27" s="114" customFormat="1" ht="27.75" customHeight="1">
      <c r="A402" s="115"/>
      <c r="B402" s="116"/>
      <c r="C402" s="120"/>
      <c r="D402" s="70" t="str">
        <f>IFERROR(VLOOKUP(C402,NM06!$A$2:$B$176,2,0),"")</f>
        <v/>
      </c>
      <c r="E402" s="119"/>
      <c r="F402" s="70" t="str">
        <f>IFERROR(VLOOKUP('Vstupní data 9_4'!$E402,'Číselník nástrojů'!$A$2:$D$569,4,0),"")</f>
        <v/>
      </c>
      <c r="G402" s="117"/>
      <c r="H402" s="118"/>
      <c r="I402" s="127"/>
      <c r="J402" s="104"/>
      <c r="K402" s="104"/>
      <c r="L402" s="105"/>
      <c r="M402" s="121"/>
      <c r="N402" s="122"/>
      <c r="O402" s="123"/>
      <c r="P402" s="124"/>
      <c r="Q402" s="125"/>
      <c r="R402" s="126"/>
      <c r="S402" s="92" t="str">
        <f>IFERROR(('Vstupní data 9_4'!$O402+'Vstupní data 9_4'!$R402)/'Vstupní data 9_4'!$I402,"")</f>
        <v/>
      </c>
      <c r="T402" s="93" t="str">
        <f>IF(J402+L402=0,"",ROUND((M402+'Vstupní data 9_4'!$P402)/(L402+J402)/12,0))</f>
        <v/>
      </c>
      <c r="U402" s="94" t="str">
        <f>IF(K402=0,"",ROUND(('Vstupní data 9_4'!$N402+'Vstupní data 9_4'!$Q402)/'Vstupní data 9_4'!$K402,0))</f>
        <v/>
      </c>
      <c r="V402" s="112"/>
      <c r="W402" s="113"/>
      <c r="X402" s="113"/>
      <c r="Y402" s="113"/>
      <c r="Z402" s="113"/>
      <c r="AA402" s="113"/>
    </row>
    <row r="403" spans="1:27" s="114" customFormat="1" ht="27.75" customHeight="1">
      <c r="A403" s="115"/>
      <c r="B403" s="116"/>
      <c r="C403" s="120"/>
      <c r="D403" s="70" t="str">
        <f>IFERROR(VLOOKUP(C403,NM06!$A$2:$B$176,2,0),"")</f>
        <v/>
      </c>
      <c r="E403" s="119"/>
      <c r="F403" s="70" t="str">
        <f>IFERROR(VLOOKUP('Vstupní data 9_4'!$E403,'Číselník nástrojů'!$A$2:$D$569,4,0),"")</f>
        <v/>
      </c>
      <c r="G403" s="117"/>
      <c r="H403" s="118"/>
      <c r="I403" s="127"/>
      <c r="J403" s="104"/>
      <c r="K403" s="104"/>
      <c r="L403" s="105"/>
      <c r="M403" s="121"/>
      <c r="N403" s="122"/>
      <c r="O403" s="123"/>
      <c r="P403" s="124"/>
      <c r="Q403" s="125"/>
      <c r="R403" s="126"/>
      <c r="S403" s="92" t="str">
        <f>IFERROR(('Vstupní data 9_4'!$O403+'Vstupní data 9_4'!$R403)/'Vstupní data 9_4'!$I403,"")</f>
        <v/>
      </c>
      <c r="T403" s="93" t="str">
        <f>IF(J403+L403=0,"",ROUND((M403+'Vstupní data 9_4'!$P403)/(L403+J403)/12,0))</f>
        <v/>
      </c>
      <c r="U403" s="94" t="str">
        <f>IF(K403=0,"",ROUND(('Vstupní data 9_4'!$N403+'Vstupní data 9_4'!$Q403)/'Vstupní data 9_4'!$K403,0))</f>
        <v/>
      </c>
      <c r="V403" s="112"/>
      <c r="W403" s="113"/>
      <c r="X403" s="113"/>
      <c r="Y403" s="113"/>
      <c r="Z403" s="113"/>
      <c r="AA403" s="113"/>
    </row>
    <row r="404" spans="1:27" s="114" customFormat="1" ht="27.75" customHeight="1">
      <c r="A404" s="115"/>
      <c r="B404" s="116"/>
      <c r="C404" s="120"/>
      <c r="D404" s="70" t="str">
        <f>IFERROR(VLOOKUP(C404,NM06!$A$2:$B$176,2,0),"")</f>
        <v/>
      </c>
      <c r="E404" s="119"/>
      <c r="F404" s="70" t="str">
        <f>IFERROR(VLOOKUP('Vstupní data 9_4'!$E404,'Číselník nástrojů'!$A$2:$D$569,4,0),"")</f>
        <v/>
      </c>
      <c r="G404" s="117"/>
      <c r="H404" s="118"/>
      <c r="I404" s="127"/>
      <c r="J404" s="104"/>
      <c r="K404" s="104"/>
      <c r="L404" s="105"/>
      <c r="M404" s="121"/>
      <c r="N404" s="122"/>
      <c r="O404" s="123"/>
      <c r="P404" s="124"/>
      <c r="Q404" s="125"/>
      <c r="R404" s="126"/>
      <c r="S404" s="92" t="str">
        <f>IFERROR(('Vstupní data 9_4'!$O404+'Vstupní data 9_4'!$R404)/'Vstupní data 9_4'!$I404,"")</f>
        <v/>
      </c>
      <c r="T404" s="93" t="str">
        <f>IF(J404+L404=0,"",ROUND((M404+'Vstupní data 9_4'!$P404)/(L404+J404)/12,0))</f>
        <v/>
      </c>
      <c r="U404" s="94" t="str">
        <f>IF(K404=0,"",ROUND(('Vstupní data 9_4'!$N404+'Vstupní data 9_4'!$Q404)/'Vstupní data 9_4'!$K404,0))</f>
        <v/>
      </c>
      <c r="V404" s="112"/>
      <c r="W404" s="113"/>
      <c r="X404" s="113"/>
      <c r="Y404" s="113"/>
      <c r="Z404" s="113"/>
      <c r="AA404" s="113"/>
    </row>
    <row r="405" spans="1:27" s="114" customFormat="1" ht="27.75" customHeight="1">
      <c r="A405" s="115"/>
      <c r="B405" s="116"/>
      <c r="C405" s="120"/>
      <c r="D405" s="70" t="str">
        <f>IFERROR(VLOOKUP(C405,NM06!$A$2:$B$176,2,0),"")</f>
        <v/>
      </c>
      <c r="E405" s="119"/>
      <c r="F405" s="70" t="str">
        <f>IFERROR(VLOOKUP('Vstupní data 9_4'!$E405,'Číselník nástrojů'!$A$2:$D$569,4,0),"")</f>
        <v/>
      </c>
      <c r="G405" s="117"/>
      <c r="H405" s="118"/>
      <c r="I405" s="127"/>
      <c r="J405" s="104"/>
      <c r="K405" s="104"/>
      <c r="L405" s="105"/>
      <c r="M405" s="121"/>
      <c r="N405" s="122"/>
      <c r="O405" s="123"/>
      <c r="P405" s="124"/>
      <c r="Q405" s="125"/>
      <c r="R405" s="126"/>
      <c r="S405" s="92" t="str">
        <f>IFERROR(('Vstupní data 9_4'!$O405+'Vstupní data 9_4'!$R405)/'Vstupní data 9_4'!$I405,"")</f>
        <v/>
      </c>
      <c r="T405" s="93" t="str">
        <f>IF(J405+L405=0,"",ROUND((M405+'Vstupní data 9_4'!$P405)/(L405+J405)/12,0))</f>
        <v/>
      </c>
      <c r="U405" s="94" t="str">
        <f>IF(K405=0,"",ROUND(('Vstupní data 9_4'!$N405+'Vstupní data 9_4'!$Q405)/'Vstupní data 9_4'!$K405,0))</f>
        <v/>
      </c>
      <c r="V405" s="112"/>
      <c r="W405" s="113"/>
      <c r="X405" s="113"/>
      <c r="Y405" s="113"/>
      <c r="Z405" s="113"/>
      <c r="AA405" s="113"/>
    </row>
    <row r="406" spans="1:27" s="114" customFormat="1" ht="27.75" customHeight="1">
      <c r="A406" s="115"/>
      <c r="B406" s="116"/>
      <c r="C406" s="120"/>
      <c r="D406" s="70" t="str">
        <f>IFERROR(VLOOKUP(C406,NM06!$A$2:$B$176,2,0),"")</f>
        <v/>
      </c>
      <c r="E406" s="119"/>
      <c r="F406" s="70" t="str">
        <f>IFERROR(VLOOKUP('Vstupní data 9_4'!$E406,'Číselník nástrojů'!$A$2:$D$569,4,0),"")</f>
        <v/>
      </c>
      <c r="G406" s="117"/>
      <c r="H406" s="118"/>
      <c r="I406" s="127"/>
      <c r="J406" s="104"/>
      <c r="K406" s="104"/>
      <c r="L406" s="105"/>
      <c r="M406" s="121"/>
      <c r="N406" s="122"/>
      <c r="O406" s="123"/>
      <c r="P406" s="124"/>
      <c r="Q406" s="125"/>
      <c r="R406" s="126"/>
      <c r="S406" s="92" t="str">
        <f>IFERROR(('Vstupní data 9_4'!$O406+'Vstupní data 9_4'!$R406)/'Vstupní data 9_4'!$I406,"")</f>
        <v/>
      </c>
      <c r="T406" s="93" t="str">
        <f>IF(J406+L406=0,"",ROUND((M406+'Vstupní data 9_4'!$P406)/(L406+J406)/12,0))</f>
        <v/>
      </c>
      <c r="U406" s="94" t="str">
        <f>IF(K406=0,"",ROUND(('Vstupní data 9_4'!$N406+'Vstupní data 9_4'!$Q406)/'Vstupní data 9_4'!$K406,0))</f>
        <v/>
      </c>
      <c r="V406" s="112"/>
      <c r="W406" s="113"/>
      <c r="X406" s="113"/>
      <c r="Y406" s="113"/>
      <c r="Z406" s="113"/>
      <c r="AA406" s="113"/>
    </row>
    <row r="407" spans="1:27" s="114" customFormat="1" ht="27.75" customHeight="1">
      <c r="A407" s="115"/>
      <c r="B407" s="116"/>
      <c r="C407" s="120"/>
      <c r="D407" s="70" t="str">
        <f>IFERROR(VLOOKUP(C407,NM06!$A$2:$B$176,2,0),"")</f>
        <v/>
      </c>
      <c r="E407" s="119"/>
      <c r="F407" s="70" t="str">
        <f>IFERROR(VLOOKUP('Vstupní data 9_4'!$E407,'Číselník nástrojů'!$A$2:$D$569,4,0),"")</f>
        <v/>
      </c>
      <c r="G407" s="117"/>
      <c r="H407" s="118"/>
      <c r="I407" s="127"/>
      <c r="J407" s="104"/>
      <c r="K407" s="104"/>
      <c r="L407" s="105"/>
      <c r="M407" s="121"/>
      <c r="N407" s="122"/>
      <c r="O407" s="123"/>
      <c r="P407" s="124"/>
      <c r="Q407" s="125"/>
      <c r="R407" s="126"/>
      <c r="S407" s="92" t="str">
        <f>IFERROR(('Vstupní data 9_4'!$O407+'Vstupní data 9_4'!$R407)/'Vstupní data 9_4'!$I407,"")</f>
        <v/>
      </c>
      <c r="T407" s="93" t="str">
        <f>IF(J407+L407=0,"",ROUND((M407+'Vstupní data 9_4'!$P407)/(L407+J407)/12,0))</f>
        <v/>
      </c>
      <c r="U407" s="94" t="str">
        <f>IF(K407=0,"",ROUND(('Vstupní data 9_4'!$N407+'Vstupní data 9_4'!$Q407)/'Vstupní data 9_4'!$K407,0))</f>
        <v/>
      </c>
      <c r="V407" s="112"/>
      <c r="W407" s="113"/>
      <c r="X407" s="113"/>
      <c r="Y407" s="113"/>
      <c r="Z407" s="113"/>
      <c r="AA407" s="113"/>
    </row>
    <row r="408" spans="1:27" s="114" customFormat="1" ht="27.75" customHeight="1">
      <c r="A408" s="115"/>
      <c r="B408" s="116"/>
      <c r="C408" s="120"/>
      <c r="D408" s="70" t="str">
        <f>IFERROR(VLOOKUP(C408,NM06!$A$2:$B$176,2,0),"")</f>
        <v/>
      </c>
      <c r="E408" s="119"/>
      <c r="F408" s="70" t="str">
        <f>IFERROR(VLOOKUP('Vstupní data 9_4'!$E408,'Číselník nástrojů'!$A$2:$D$569,4,0),"")</f>
        <v/>
      </c>
      <c r="G408" s="117"/>
      <c r="H408" s="118"/>
      <c r="I408" s="127"/>
      <c r="J408" s="104"/>
      <c r="K408" s="104"/>
      <c r="L408" s="105"/>
      <c r="M408" s="121"/>
      <c r="N408" s="122"/>
      <c r="O408" s="123"/>
      <c r="P408" s="124"/>
      <c r="Q408" s="125"/>
      <c r="R408" s="126"/>
      <c r="S408" s="92" t="str">
        <f>IFERROR(('Vstupní data 9_4'!$O408+'Vstupní data 9_4'!$R408)/'Vstupní data 9_4'!$I408,"")</f>
        <v/>
      </c>
      <c r="T408" s="93" t="str">
        <f>IF(J408+L408=0,"",ROUND((M408+'Vstupní data 9_4'!$P408)/(L408+J408)/12,0))</f>
        <v/>
      </c>
      <c r="U408" s="94" t="str">
        <f>IF(K408=0,"",ROUND(('Vstupní data 9_4'!$N408+'Vstupní data 9_4'!$Q408)/'Vstupní data 9_4'!$K408,0))</f>
        <v/>
      </c>
      <c r="V408" s="112"/>
      <c r="W408" s="113"/>
      <c r="X408" s="113"/>
      <c r="Y408" s="113"/>
      <c r="Z408" s="113"/>
      <c r="AA408" s="113"/>
    </row>
    <row r="409" spans="1:27" s="114" customFormat="1" ht="27.75" customHeight="1">
      <c r="A409" s="115"/>
      <c r="B409" s="116"/>
      <c r="C409" s="120"/>
      <c r="D409" s="70" t="str">
        <f>IFERROR(VLOOKUP(C409,NM06!$A$2:$B$176,2,0),"")</f>
        <v/>
      </c>
      <c r="E409" s="119"/>
      <c r="F409" s="70" t="str">
        <f>IFERROR(VLOOKUP('Vstupní data 9_4'!$E409,'Číselník nástrojů'!$A$2:$D$569,4,0),"")</f>
        <v/>
      </c>
      <c r="G409" s="117"/>
      <c r="H409" s="118"/>
      <c r="I409" s="127"/>
      <c r="J409" s="104"/>
      <c r="K409" s="104"/>
      <c r="L409" s="105"/>
      <c r="M409" s="121"/>
      <c r="N409" s="122"/>
      <c r="O409" s="123"/>
      <c r="P409" s="124"/>
      <c r="Q409" s="125"/>
      <c r="R409" s="126"/>
      <c r="S409" s="92" t="str">
        <f>IFERROR(('Vstupní data 9_4'!$O409+'Vstupní data 9_4'!$R409)/'Vstupní data 9_4'!$I409,"")</f>
        <v/>
      </c>
      <c r="T409" s="93" t="str">
        <f>IF(J409+L409=0,"",ROUND((M409+'Vstupní data 9_4'!$P409)/(L409+J409)/12,0))</f>
        <v/>
      </c>
      <c r="U409" s="94" t="str">
        <f>IF(K409=0,"",ROUND(('Vstupní data 9_4'!$N409+'Vstupní data 9_4'!$Q409)/'Vstupní data 9_4'!$K409,0))</f>
        <v/>
      </c>
      <c r="V409" s="112"/>
      <c r="W409" s="113"/>
      <c r="X409" s="113"/>
      <c r="Y409" s="113"/>
      <c r="Z409" s="113"/>
      <c r="AA409" s="113"/>
    </row>
    <row r="410" spans="1:27" s="114" customFormat="1" ht="27.75" customHeight="1">
      <c r="A410" s="115"/>
      <c r="B410" s="116"/>
      <c r="C410" s="120"/>
      <c r="D410" s="70" t="str">
        <f>IFERROR(VLOOKUP(C410,NM06!$A$2:$B$176,2,0),"")</f>
        <v/>
      </c>
      <c r="E410" s="119"/>
      <c r="F410" s="70" t="str">
        <f>IFERROR(VLOOKUP('Vstupní data 9_4'!$E410,'Číselník nástrojů'!$A$2:$D$569,4,0),"")</f>
        <v/>
      </c>
      <c r="G410" s="117"/>
      <c r="H410" s="118"/>
      <c r="I410" s="127"/>
      <c r="J410" s="104"/>
      <c r="K410" s="104"/>
      <c r="L410" s="105"/>
      <c r="M410" s="121"/>
      <c r="N410" s="122"/>
      <c r="O410" s="123"/>
      <c r="P410" s="124"/>
      <c r="Q410" s="125"/>
      <c r="R410" s="126"/>
      <c r="S410" s="92" t="str">
        <f>IFERROR(('Vstupní data 9_4'!$O410+'Vstupní data 9_4'!$R410)/'Vstupní data 9_4'!$I410,"")</f>
        <v/>
      </c>
      <c r="T410" s="93" t="str">
        <f>IF(J410+L410=0,"",ROUND((M410+'Vstupní data 9_4'!$P410)/(L410+J410)/12,0))</f>
        <v/>
      </c>
      <c r="U410" s="94" t="str">
        <f>IF(K410=0,"",ROUND(('Vstupní data 9_4'!$N410+'Vstupní data 9_4'!$Q410)/'Vstupní data 9_4'!$K410,0))</f>
        <v/>
      </c>
      <c r="V410" s="112"/>
      <c r="W410" s="113"/>
      <c r="X410" s="113"/>
      <c r="Y410" s="113"/>
      <c r="Z410" s="113"/>
      <c r="AA410" s="113"/>
    </row>
    <row r="411" spans="1:27" s="114" customFormat="1" ht="27.75" customHeight="1">
      <c r="A411" s="115"/>
      <c r="B411" s="116"/>
      <c r="C411" s="120"/>
      <c r="D411" s="70" t="str">
        <f>IFERROR(VLOOKUP(C411,NM06!$A$2:$B$176,2,0),"")</f>
        <v/>
      </c>
      <c r="E411" s="119"/>
      <c r="F411" s="70" t="str">
        <f>IFERROR(VLOOKUP('Vstupní data 9_4'!$E411,'Číselník nástrojů'!$A$2:$D$569,4,0),"")</f>
        <v/>
      </c>
      <c r="G411" s="117"/>
      <c r="H411" s="118"/>
      <c r="I411" s="127"/>
      <c r="J411" s="104"/>
      <c r="K411" s="104"/>
      <c r="L411" s="105"/>
      <c r="M411" s="121"/>
      <c r="N411" s="122"/>
      <c r="O411" s="123"/>
      <c r="P411" s="124"/>
      <c r="Q411" s="125"/>
      <c r="R411" s="126"/>
      <c r="S411" s="92" t="str">
        <f>IFERROR(('Vstupní data 9_4'!$O411+'Vstupní data 9_4'!$R411)/'Vstupní data 9_4'!$I411,"")</f>
        <v/>
      </c>
      <c r="T411" s="93" t="str">
        <f>IF(J411+L411=0,"",ROUND((M411+'Vstupní data 9_4'!$P411)/(L411+J411)/12,0))</f>
        <v/>
      </c>
      <c r="U411" s="94" t="str">
        <f>IF(K411=0,"",ROUND(('Vstupní data 9_4'!$N411+'Vstupní data 9_4'!$Q411)/'Vstupní data 9_4'!$K411,0))</f>
        <v/>
      </c>
      <c r="V411" s="112"/>
      <c r="W411" s="113"/>
      <c r="X411" s="113"/>
      <c r="Y411" s="113"/>
      <c r="Z411" s="113"/>
      <c r="AA411" s="113"/>
    </row>
    <row r="412" spans="1:27" s="114" customFormat="1" ht="27.75" customHeight="1">
      <c r="A412" s="115"/>
      <c r="B412" s="116"/>
      <c r="C412" s="120"/>
      <c r="D412" s="70" t="str">
        <f>IFERROR(VLOOKUP(C412,NM06!$A$2:$B$176,2,0),"")</f>
        <v/>
      </c>
      <c r="E412" s="119"/>
      <c r="F412" s="70" t="str">
        <f>IFERROR(VLOOKUP('Vstupní data 9_4'!$E412,'Číselník nástrojů'!$A$2:$D$569,4,0),"")</f>
        <v/>
      </c>
      <c r="G412" s="117"/>
      <c r="H412" s="118"/>
      <c r="I412" s="127"/>
      <c r="J412" s="104"/>
      <c r="K412" s="104"/>
      <c r="L412" s="105"/>
      <c r="M412" s="121"/>
      <c r="N412" s="122"/>
      <c r="O412" s="123"/>
      <c r="P412" s="124"/>
      <c r="Q412" s="125"/>
      <c r="R412" s="126"/>
      <c r="S412" s="92" t="str">
        <f>IFERROR(('Vstupní data 9_4'!$O412+'Vstupní data 9_4'!$R412)/'Vstupní data 9_4'!$I412,"")</f>
        <v/>
      </c>
      <c r="T412" s="93" t="str">
        <f>IF(J412+L412=0,"",ROUND((M412+'Vstupní data 9_4'!$P412)/(L412+J412)/12,0))</f>
        <v/>
      </c>
      <c r="U412" s="94" t="str">
        <f>IF(K412=0,"",ROUND(('Vstupní data 9_4'!$N412+'Vstupní data 9_4'!$Q412)/'Vstupní data 9_4'!$K412,0))</f>
        <v/>
      </c>
      <c r="V412" s="112"/>
      <c r="W412" s="113"/>
      <c r="X412" s="113"/>
      <c r="Y412" s="113"/>
      <c r="Z412" s="113"/>
      <c r="AA412" s="113"/>
    </row>
    <row r="413" spans="1:27" s="114" customFormat="1" ht="27.75" customHeight="1">
      <c r="A413" s="115"/>
      <c r="B413" s="116"/>
      <c r="C413" s="120"/>
      <c r="D413" s="70" t="str">
        <f>IFERROR(VLOOKUP(C413,NM06!$A$2:$B$176,2,0),"")</f>
        <v/>
      </c>
      <c r="E413" s="119"/>
      <c r="F413" s="70" t="str">
        <f>IFERROR(VLOOKUP('Vstupní data 9_4'!$E413,'Číselník nástrojů'!$A$2:$D$569,4,0),"")</f>
        <v/>
      </c>
      <c r="G413" s="117"/>
      <c r="H413" s="118"/>
      <c r="I413" s="127"/>
      <c r="J413" s="104"/>
      <c r="K413" s="104"/>
      <c r="L413" s="105"/>
      <c r="M413" s="121"/>
      <c r="N413" s="122"/>
      <c r="O413" s="123"/>
      <c r="P413" s="124"/>
      <c r="Q413" s="125"/>
      <c r="R413" s="126"/>
      <c r="S413" s="92" t="str">
        <f>IFERROR(('Vstupní data 9_4'!$O413+'Vstupní data 9_4'!$R413)/'Vstupní data 9_4'!$I413,"")</f>
        <v/>
      </c>
      <c r="T413" s="93" t="str">
        <f>IF(J413+L413=0,"",ROUND((M413+'Vstupní data 9_4'!$P413)/(L413+J413)/12,0))</f>
        <v/>
      </c>
      <c r="U413" s="94" t="str">
        <f>IF(K413=0,"",ROUND(('Vstupní data 9_4'!$N413+'Vstupní data 9_4'!$Q413)/'Vstupní data 9_4'!$K413,0))</f>
        <v/>
      </c>
      <c r="V413" s="112"/>
      <c r="W413" s="113"/>
      <c r="X413" s="113"/>
      <c r="Y413" s="113"/>
      <c r="Z413" s="113"/>
      <c r="AA413" s="113"/>
    </row>
    <row r="414" spans="1:27" s="114" customFormat="1" ht="27.75" customHeight="1">
      <c r="A414" s="115"/>
      <c r="B414" s="116"/>
      <c r="C414" s="120"/>
      <c r="D414" s="70" t="str">
        <f>IFERROR(VLOOKUP(C414,NM06!$A$2:$B$176,2,0),"")</f>
        <v/>
      </c>
      <c r="E414" s="119"/>
      <c r="F414" s="70" t="str">
        <f>IFERROR(VLOOKUP('Vstupní data 9_4'!$E414,'Číselník nástrojů'!$A$2:$D$569,4,0),"")</f>
        <v/>
      </c>
      <c r="G414" s="117"/>
      <c r="H414" s="118"/>
      <c r="I414" s="127"/>
      <c r="J414" s="104"/>
      <c r="K414" s="104"/>
      <c r="L414" s="105"/>
      <c r="M414" s="121"/>
      <c r="N414" s="122"/>
      <c r="O414" s="123"/>
      <c r="P414" s="124"/>
      <c r="Q414" s="125"/>
      <c r="R414" s="126"/>
      <c r="S414" s="92" t="str">
        <f>IFERROR(('Vstupní data 9_4'!$O414+'Vstupní data 9_4'!$R414)/'Vstupní data 9_4'!$I414,"")</f>
        <v/>
      </c>
      <c r="T414" s="93" t="str">
        <f>IF(J414+L414=0,"",ROUND((M414+'Vstupní data 9_4'!$P414)/(L414+J414)/12,0))</f>
        <v/>
      </c>
      <c r="U414" s="94" t="str">
        <f>IF(K414=0,"",ROUND(('Vstupní data 9_4'!$N414+'Vstupní data 9_4'!$Q414)/'Vstupní data 9_4'!$K414,0))</f>
        <v/>
      </c>
      <c r="V414" s="112"/>
      <c r="W414" s="113"/>
      <c r="X414" s="113"/>
      <c r="Y414" s="113"/>
      <c r="Z414" s="113"/>
      <c r="AA414" s="113"/>
    </row>
    <row r="415" spans="1:27" s="114" customFormat="1" ht="27.75" customHeight="1">
      <c r="A415" s="115"/>
      <c r="B415" s="116"/>
      <c r="C415" s="120"/>
      <c r="D415" s="70" t="str">
        <f>IFERROR(VLOOKUP(C415,NM06!$A$2:$B$176,2,0),"")</f>
        <v/>
      </c>
      <c r="E415" s="119"/>
      <c r="F415" s="70" t="str">
        <f>IFERROR(VLOOKUP('Vstupní data 9_4'!$E415,'Číselník nástrojů'!$A$2:$D$569,4,0),"")</f>
        <v/>
      </c>
      <c r="G415" s="117"/>
      <c r="H415" s="118"/>
      <c r="I415" s="127"/>
      <c r="J415" s="104"/>
      <c r="K415" s="104"/>
      <c r="L415" s="105"/>
      <c r="M415" s="121"/>
      <c r="N415" s="122"/>
      <c r="O415" s="123"/>
      <c r="P415" s="124"/>
      <c r="Q415" s="125"/>
      <c r="R415" s="126"/>
      <c r="S415" s="92" t="str">
        <f>IFERROR(('Vstupní data 9_4'!$O415+'Vstupní data 9_4'!$R415)/'Vstupní data 9_4'!$I415,"")</f>
        <v/>
      </c>
      <c r="T415" s="93" t="str">
        <f>IF(J415+L415=0,"",ROUND((M415+'Vstupní data 9_4'!$P415)/(L415+J415)/12,0))</f>
        <v/>
      </c>
      <c r="U415" s="94" t="str">
        <f>IF(K415=0,"",ROUND(('Vstupní data 9_4'!$N415+'Vstupní data 9_4'!$Q415)/'Vstupní data 9_4'!$K415,0))</f>
        <v/>
      </c>
      <c r="V415" s="112"/>
      <c r="W415" s="113"/>
      <c r="X415" s="113"/>
      <c r="Y415" s="113"/>
      <c r="Z415" s="113"/>
      <c r="AA415" s="113"/>
    </row>
    <row r="416" spans="1:27" s="114" customFormat="1" ht="27.75" customHeight="1">
      <c r="A416" s="115"/>
      <c r="B416" s="116"/>
      <c r="C416" s="120"/>
      <c r="D416" s="70" t="str">
        <f>IFERROR(VLOOKUP(C416,NM06!$A$2:$B$176,2,0),"")</f>
        <v/>
      </c>
      <c r="E416" s="119"/>
      <c r="F416" s="70" t="str">
        <f>IFERROR(VLOOKUP('Vstupní data 9_4'!$E416,'Číselník nástrojů'!$A$2:$D$569,4,0),"")</f>
        <v/>
      </c>
      <c r="G416" s="117"/>
      <c r="H416" s="118"/>
      <c r="I416" s="127"/>
      <c r="J416" s="104"/>
      <c r="K416" s="104"/>
      <c r="L416" s="105"/>
      <c r="M416" s="121"/>
      <c r="N416" s="122"/>
      <c r="O416" s="123"/>
      <c r="P416" s="124"/>
      <c r="Q416" s="125"/>
      <c r="R416" s="126"/>
      <c r="S416" s="92" t="str">
        <f>IFERROR(('Vstupní data 9_4'!$O416+'Vstupní data 9_4'!$R416)/'Vstupní data 9_4'!$I416,"")</f>
        <v/>
      </c>
      <c r="T416" s="93" t="str">
        <f>IF(J416+L416=0,"",ROUND((M416+'Vstupní data 9_4'!$P416)/(L416+J416)/12,0))</f>
        <v/>
      </c>
      <c r="U416" s="94" t="str">
        <f>IF(K416=0,"",ROUND(('Vstupní data 9_4'!$N416+'Vstupní data 9_4'!$Q416)/'Vstupní data 9_4'!$K416,0))</f>
        <v/>
      </c>
      <c r="V416" s="112"/>
      <c r="W416" s="113"/>
      <c r="X416" s="113"/>
      <c r="Y416" s="113"/>
      <c r="Z416" s="113"/>
      <c r="AA416" s="113"/>
    </row>
    <row r="417" spans="1:27" s="114" customFormat="1" ht="27.75" customHeight="1">
      <c r="A417" s="115"/>
      <c r="B417" s="116"/>
      <c r="C417" s="120"/>
      <c r="D417" s="70" t="str">
        <f>IFERROR(VLOOKUP(C417,NM06!$A$2:$B$176,2,0),"")</f>
        <v/>
      </c>
      <c r="E417" s="119"/>
      <c r="F417" s="70" t="str">
        <f>IFERROR(VLOOKUP('Vstupní data 9_4'!$E417,'Číselník nástrojů'!$A$2:$D$569,4,0),"")</f>
        <v/>
      </c>
      <c r="G417" s="117"/>
      <c r="H417" s="118"/>
      <c r="I417" s="127"/>
      <c r="J417" s="104"/>
      <c r="K417" s="104"/>
      <c r="L417" s="105"/>
      <c r="M417" s="121"/>
      <c r="N417" s="122"/>
      <c r="O417" s="123"/>
      <c r="P417" s="124"/>
      <c r="Q417" s="125"/>
      <c r="R417" s="126"/>
      <c r="S417" s="92" t="str">
        <f>IFERROR(('Vstupní data 9_4'!$O417+'Vstupní data 9_4'!$R417)/'Vstupní data 9_4'!$I417,"")</f>
        <v/>
      </c>
      <c r="T417" s="93" t="str">
        <f>IF(J417+L417=0,"",ROUND((M417+'Vstupní data 9_4'!$P417)/(L417+J417)/12,0))</f>
        <v/>
      </c>
      <c r="U417" s="94" t="str">
        <f>IF(K417=0,"",ROUND(('Vstupní data 9_4'!$N417+'Vstupní data 9_4'!$Q417)/'Vstupní data 9_4'!$K417,0))</f>
        <v/>
      </c>
      <c r="V417" s="112"/>
      <c r="W417" s="113"/>
      <c r="X417" s="113"/>
      <c r="Y417" s="113"/>
      <c r="Z417" s="113"/>
      <c r="AA417" s="113"/>
    </row>
    <row r="418" spans="1:27" s="114" customFormat="1" ht="27.75" customHeight="1">
      <c r="A418" s="115"/>
      <c r="B418" s="116"/>
      <c r="C418" s="120"/>
      <c r="D418" s="70" t="str">
        <f>IFERROR(VLOOKUP(C418,NM06!$A$2:$B$176,2,0),"")</f>
        <v/>
      </c>
      <c r="E418" s="119"/>
      <c r="F418" s="70" t="str">
        <f>IFERROR(VLOOKUP('Vstupní data 9_4'!$E418,'Číselník nástrojů'!$A$2:$D$569,4,0),"")</f>
        <v/>
      </c>
      <c r="G418" s="117"/>
      <c r="H418" s="118"/>
      <c r="I418" s="127"/>
      <c r="J418" s="104"/>
      <c r="K418" s="104"/>
      <c r="L418" s="105"/>
      <c r="M418" s="121"/>
      <c r="N418" s="122"/>
      <c r="O418" s="123"/>
      <c r="P418" s="124"/>
      <c r="Q418" s="125"/>
      <c r="R418" s="126"/>
      <c r="S418" s="92" t="str">
        <f>IFERROR(('Vstupní data 9_4'!$O418+'Vstupní data 9_4'!$R418)/'Vstupní data 9_4'!$I418,"")</f>
        <v/>
      </c>
      <c r="T418" s="93" t="str">
        <f>IF(J418+L418=0,"",ROUND((M418+'Vstupní data 9_4'!$P418)/(L418+J418)/12,0))</f>
        <v/>
      </c>
      <c r="U418" s="94" t="str">
        <f>IF(K418=0,"",ROUND(('Vstupní data 9_4'!$N418+'Vstupní data 9_4'!$Q418)/'Vstupní data 9_4'!$K418,0))</f>
        <v/>
      </c>
      <c r="V418" s="112"/>
      <c r="W418" s="113"/>
      <c r="X418" s="113"/>
      <c r="Y418" s="113"/>
      <c r="Z418" s="113"/>
      <c r="AA418" s="113"/>
    </row>
    <row r="419" spans="1:27" s="114" customFormat="1" ht="27.75" customHeight="1">
      <c r="A419" s="115"/>
      <c r="B419" s="116"/>
      <c r="C419" s="120"/>
      <c r="D419" s="70" t="str">
        <f>IFERROR(VLOOKUP(C419,NM06!$A$2:$B$176,2,0),"")</f>
        <v/>
      </c>
      <c r="E419" s="119"/>
      <c r="F419" s="70" t="str">
        <f>IFERROR(VLOOKUP('Vstupní data 9_4'!$E419,'Číselník nástrojů'!$A$2:$D$569,4,0),"")</f>
        <v/>
      </c>
      <c r="G419" s="117"/>
      <c r="H419" s="118"/>
      <c r="I419" s="127"/>
      <c r="J419" s="104"/>
      <c r="K419" s="104"/>
      <c r="L419" s="105"/>
      <c r="M419" s="121"/>
      <c r="N419" s="122"/>
      <c r="O419" s="123"/>
      <c r="P419" s="124"/>
      <c r="Q419" s="125"/>
      <c r="R419" s="126"/>
      <c r="S419" s="92" t="str">
        <f>IFERROR(('Vstupní data 9_4'!$O419+'Vstupní data 9_4'!$R419)/'Vstupní data 9_4'!$I419,"")</f>
        <v/>
      </c>
      <c r="T419" s="93" t="str">
        <f>IF(J419+L419=0,"",ROUND((M419+'Vstupní data 9_4'!$P419)/(L419+J419)/12,0))</f>
        <v/>
      </c>
      <c r="U419" s="94" t="str">
        <f>IF(K419=0,"",ROUND(('Vstupní data 9_4'!$N419+'Vstupní data 9_4'!$Q419)/'Vstupní data 9_4'!$K419,0))</f>
        <v/>
      </c>
      <c r="V419" s="112"/>
      <c r="W419" s="113"/>
      <c r="X419" s="113"/>
      <c r="Y419" s="113"/>
      <c r="Z419" s="113"/>
      <c r="AA419" s="113"/>
    </row>
    <row r="420" spans="1:27" s="114" customFormat="1" ht="27.75" customHeight="1">
      <c r="A420" s="115"/>
      <c r="B420" s="116"/>
      <c r="C420" s="120"/>
      <c r="D420" s="70" t="str">
        <f>IFERROR(VLOOKUP(C420,NM06!$A$2:$B$176,2,0),"")</f>
        <v/>
      </c>
      <c r="E420" s="119"/>
      <c r="F420" s="70" t="str">
        <f>IFERROR(VLOOKUP('Vstupní data 9_4'!$E420,'Číselník nástrojů'!$A$2:$D$569,4,0),"")</f>
        <v/>
      </c>
      <c r="G420" s="117"/>
      <c r="H420" s="118"/>
      <c r="I420" s="127"/>
      <c r="J420" s="104"/>
      <c r="K420" s="104"/>
      <c r="L420" s="105"/>
      <c r="M420" s="121"/>
      <c r="N420" s="122"/>
      <c r="O420" s="123"/>
      <c r="P420" s="124"/>
      <c r="Q420" s="125"/>
      <c r="R420" s="126"/>
      <c r="S420" s="92" t="str">
        <f>IFERROR(('Vstupní data 9_4'!$O420+'Vstupní data 9_4'!$R420)/'Vstupní data 9_4'!$I420,"")</f>
        <v/>
      </c>
      <c r="T420" s="93" t="str">
        <f>IF(J420+L420=0,"",ROUND((M420+'Vstupní data 9_4'!$P420)/(L420+J420)/12,0))</f>
        <v/>
      </c>
      <c r="U420" s="94" t="str">
        <f>IF(K420=0,"",ROUND(('Vstupní data 9_4'!$N420+'Vstupní data 9_4'!$Q420)/'Vstupní data 9_4'!$K420,0))</f>
        <v/>
      </c>
      <c r="V420" s="112"/>
      <c r="W420" s="113"/>
      <c r="X420" s="113"/>
      <c r="Y420" s="113"/>
      <c r="Z420" s="113"/>
      <c r="AA420" s="113"/>
    </row>
    <row r="421" spans="1:27" s="114" customFormat="1" ht="27.75" customHeight="1">
      <c r="A421" s="115"/>
      <c r="B421" s="116"/>
      <c r="C421" s="120"/>
      <c r="D421" s="70" t="str">
        <f>IFERROR(VLOOKUP(C421,NM06!$A$2:$B$176,2,0),"")</f>
        <v/>
      </c>
      <c r="E421" s="119"/>
      <c r="F421" s="70" t="str">
        <f>IFERROR(VLOOKUP('Vstupní data 9_4'!$E421,'Číselník nástrojů'!$A$2:$D$569,4,0),"")</f>
        <v/>
      </c>
      <c r="G421" s="117"/>
      <c r="H421" s="118"/>
      <c r="I421" s="127"/>
      <c r="J421" s="104"/>
      <c r="K421" s="104"/>
      <c r="L421" s="105"/>
      <c r="M421" s="121"/>
      <c r="N421" s="122"/>
      <c r="O421" s="123"/>
      <c r="P421" s="124"/>
      <c r="Q421" s="125"/>
      <c r="R421" s="126"/>
      <c r="S421" s="92" t="str">
        <f>IFERROR(('Vstupní data 9_4'!$O421+'Vstupní data 9_4'!$R421)/'Vstupní data 9_4'!$I421,"")</f>
        <v/>
      </c>
      <c r="T421" s="93" t="str">
        <f>IF(J421+L421=0,"",ROUND((M421+'Vstupní data 9_4'!$P421)/(L421+J421)/12,0))</f>
        <v/>
      </c>
      <c r="U421" s="94" t="str">
        <f>IF(K421=0,"",ROUND(('Vstupní data 9_4'!$N421+'Vstupní data 9_4'!$Q421)/'Vstupní data 9_4'!$K421,0))</f>
        <v/>
      </c>
      <c r="V421" s="112"/>
      <c r="W421" s="113"/>
      <c r="X421" s="113"/>
      <c r="Y421" s="113"/>
      <c r="Z421" s="113"/>
      <c r="AA421" s="113"/>
    </row>
    <row r="422" spans="1:27" s="114" customFormat="1" ht="27.75" customHeight="1">
      <c r="A422" s="115"/>
      <c r="B422" s="116"/>
      <c r="C422" s="120"/>
      <c r="D422" s="70" t="str">
        <f>IFERROR(VLOOKUP(C422,NM06!$A$2:$B$176,2,0),"")</f>
        <v/>
      </c>
      <c r="E422" s="119"/>
      <c r="F422" s="70" t="str">
        <f>IFERROR(VLOOKUP('Vstupní data 9_4'!$E422,'Číselník nástrojů'!$A$2:$D$569,4,0),"")</f>
        <v/>
      </c>
      <c r="G422" s="117"/>
      <c r="H422" s="118"/>
      <c r="I422" s="127"/>
      <c r="J422" s="104"/>
      <c r="K422" s="104"/>
      <c r="L422" s="105"/>
      <c r="M422" s="121"/>
      <c r="N422" s="122"/>
      <c r="O422" s="123"/>
      <c r="P422" s="124"/>
      <c r="Q422" s="125"/>
      <c r="R422" s="126"/>
      <c r="S422" s="92" t="str">
        <f>IFERROR(('Vstupní data 9_4'!$O422+'Vstupní data 9_4'!$R422)/'Vstupní data 9_4'!$I422,"")</f>
        <v/>
      </c>
      <c r="T422" s="93" t="str">
        <f>IF(J422+L422=0,"",ROUND((M422+'Vstupní data 9_4'!$P422)/(L422+J422)/12,0))</f>
        <v/>
      </c>
      <c r="U422" s="94" t="str">
        <f>IF(K422=0,"",ROUND(('Vstupní data 9_4'!$N422+'Vstupní data 9_4'!$Q422)/'Vstupní data 9_4'!$K422,0))</f>
        <v/>
      </c>
      <c r="V422" s="112"/>
      <c r="W422" s="113"/>
      <c r="X422" s="113"/>
      <c r="Y422" s="113"/>
      <c r="Z422" s="113"/>
      <c r="AA422" s="113"/>
    </row>
    <row r="423" spans="1:27" s="114" customFormat="1" ht="27.75" customHeight="1">
      <c r="A423" s="115"/>
      <c r="B423" s="116"/>
      <c r="C423" s="120"/>
      <c r="D423" s="70" t="str">
        <f>IFERROR(VLOOKUP(C423,NM06!$A$2:$B$176,2,0),"")</f>
        <v/>
      </c>
      <c r="E423" s="119"/>
      <c r="F423" s="70" t="str">
        <f>IFERROR(VLOOKUP('Vstupní data 9_4'!$E423,'Číselník nástrojů'!$A$2:$D$569,4,0),"")</f>
        <v/>
      </c>
      <c r="G423" s="117"/>
      <c r="H423" s="118"/>
      <c r="I423" s="127"/>
      <c r="J423" s="104"/>
      <c r="K423" s="104"/>
      <c r="L423" s="105"/>
      <c r="M423" s="121"/>
      <c r="N423" s="122"/>
      <c r="O423" s="123"/>
      <c r="P423" s="124"/>
      <c r="Q423" s="125"/>
      <c r="R423" s="126"/>
      <c r="S423" s="92" t="str">
        <f>IFERROR(('Vstupní data 9_4'!$O423+'Vstupní data 9_4'!$R423)/'Vstupní data 9_4'!$I423,"")</f>
        <v/>
      </c>
      <c r="T423" s="93" t="str">
        <f>IF(J423+L423=0,"",ROUND((M423+'Vstupní data 9_4'!$P423)/(L423+J423)/12,0))</f>
        <v/>
      </c>
      <c r="U423" s="94" t="str">
        <f>IF(K423=0,"",ROUND(('Vstupní data 9_4'!$N423+'Vstupní data 9_4'!$Q423)/'Vstupní data 9_4'!$K423,0))</f>
        <v/>
      </c>
      <c r="V423" s="112"/>
      <c r="W423" s="113"/>
      <c r="X423" s="113"/>
      <c r="Y423" s="113"/>
      <c r="Z423" s="113"/>
      <c r="AA423" s="113"/>
    </row>
    <row r="424" spans="1:27" s="114" customFormat="1" ht="27.75" customHeight="1">
      <c r="A424" s="115"/>
      <c r="B424" s="116"/>
      <c r="C424" s="120"/>
      <c r="D424" s="70" t="str">
        <f>IFERROR(VLOOKUP(C424,NM06!$A$2:$B$176,2,0),"")</f>
        <v/>
      </c>
      <c r="E424" s="119"/>
      <c r="F424" s="70" t="str">
        <f>IFERROR(VLOOKUP('Vstupní data 9_4'!$E424,'Číselník nástrojů'!$A$2:$D$569,4,0),"")</f>
        <v/>
      </c>
      <c r="G424" s="117"/>
      <c r="H424" s="118"/>
      <c r="I424" s="127"/>
      <c r="J424" s="104"/>
      <c r="K424" s="104"/>
      <c r="L424" s="105"/>
      <c r="M424" s="121"/>
      <c r="N424" s="122"/>
      <c r="O424" s="123"/>
      <c r="P424" s="124"/>
      <c r="Q424" s="125"/>
      <c r="R424" s="126"/>
      <c r="S424" s="92" t="str">
        <f>IFERROR(('Vstupní data 9_4'!$O424+'Vstupní data 9_4'!$R424)/'Vstupní data 9_4'!$I424,"")</f>
        <v/>
      </c>
      <c r="T424" s="93" t="str">
        <f>IF(J424+L424=0,"",ROUND((M424+'Vstupní data 9_4'!$P424)/(L424+J424)/12,0))</f>
        <v/>
      </c>
      <c r="U424" s="94" t="str">
        <f>IF(K424=0,"",ROUND(('Vstupní data 9_4'!$N424+'Vstupní data 9_4'!$Q424)/'Vstupní data 9_4'!$K424,0))</f>
        <v/>
      </c>
      <c r="V424" s="112"/>
      <c r="W424" s="113"/>
      <c r="X424" s="113"/>
      <c r="Y424" s="113"/>
      <c r="Z424" s="113"/>
      <c r="AA424" s="113"/>
    </row>
    <row r="425" spans="1:27" s="114" customFormat="1" ht="27.75" customHeight="1">
      <c r="A425" s="115"/>
      <c r="B425" s="116"/>
      <c r="C425" s="120"/>
      <c r="D425" s="70" t="str">
        <f>IFERROR(VLOOKUP(C425,NM06!$A$2:$B$176,2,0),"")</f>
        <v/>
      </c>
      <c r="E425" s="119"/>
      <c r="F425" s="70" t="str">
        <f>IFERROR(VLOOKUP('Vstupní data 9_4'!$E425,'Číselník nástrojů'!$A$2:$D$569,4,0),"")</f>
        <v/>
      </c>
      <c r="G425" s="117"/>
      <c r="H425" s="118"/>
      <c r="I425" s="127"/>
      <c r="J425" s="104"/>
      <c r="K425" s="104"/>
      <c r="L425" s="105"/>
      <c r="M425" s="121"/>
      <c r="N425" s="122"/>
      <c r="O425" s="123"/>
      <c r="P425" s="124"/>
      <c r="Q425" s="125"/>
      <c r="R425" s="126"/>
      <c r="S425" s="92" t="str">
        <f>IFERROR(('Vstupní data 9_4'!$O425+'Vstupní data 9_4'!$R425)/'Vstupní data 9_4'!$I425,"")</f>
        <v/>
      </c>
      <c r="T425" s="93" t="str">
        <f>IF(J425+L425=0,"",ROUND((M425+'Vstupní data 9_4'!$P425)/(L425+J425)/12,0))</f>
        <v/>
      </c>
      <c r="U425" s="94" t="str">
        <f>IF(K425=0,"",ROUND(('Vstupní data 9_4'!$N425+'Vstupní data 9_4'!$Q425)/'Vstupní data 9_4'!$K425,0))</f>
        <v/>
      </c>
      <c r="V425" s="112"/>
      <c r="W425" s="113"/>
      <c r="X425" s="113"/>
      <c r="Y425" s="113"/>
      <c r="Z425" s="113"/>
      <c r="AA425" s="113"/>
    </row>
    <row r="426" spans="1:27" s="114" customFormat="1" ht="27.75" customHeight="1">
      <c r="A426" s="115"/>
      <c r="B426" s="116"/>
      <c r="C426" s="120"/>
      <c r="D426" s="70" t="str">
        <f>IFERROR(VLOOKUP(C426,NM06!$A$2:$B$176,2,0),"")</f>
        <v/>
      </c>
      <c r="E426" s="119"/>
      <c r="F426" s="70" t="str">
        <f>IFERROR(VLOOKUP('Vstupní data 9_4'!$E426,'Číselník nástrojů'!$A$2:$D$569,4,0),"")</f>
        <v/>
      </c>
      <c r="G426" s="117"/>
      <c r="H426" s="118"/>
      <c r="I426" s="127"/>
      <c r="J426" s="104"/>
      <c r="K426" s="104"/>
      <c r="L426" s="105"/>
      <c r="M426" s="121"/>
      <c r="N426" s="122"/>
      <c r="O426" s="123"/>
      <c r="P426" s="124"/>
      <c r="Q426" s="125"/>
      <c r="R426" s="126"/>
      <c r="S426" s="92" t="str">
        <f>IFERROR(('Vstupní data 9_4'!$O426+'Vstupní data 9_4'!$R426)/'Vstupní data 9_4'!$I426,"")</f>
        <v/>
      </c>
      <c r="T426" s="93" t="str">
        <f>IF(J426+L426=0,"",ROUND((M426+'Vstupní data 9_4'!$P426)/(L426+J426)/12,0))</f>
        <v/>
      </c>
      <c r="U426" s="94" t="str">
        <f>IF(K426=0,"",ROUND(('Vstupní data 9_4'!$N426+'Vstupní data 9_4'!$Q426)/'Vstupní data 9_4'!$K426,0))</f>
        <v/>
      </c>
      <c r="V426" s="112"/>
      <c r="W426" s="113"/>
      <c r="X426" s="113"/>
      <c r="Y426" s="113"/>
      <c r="Z426" s="113"/>
      <c r="AA426" s="113"/>
    </row>
    <row r="427" spans="1:27" s="114" customFormat="1" ht="27.75" customHeight="1">
      <c r="A427" s="115"/>
      <c r="B427" s="116"/>
      <c r="C427" s="120"/>
      <c r="D427" s="70" t="str">
        <f>IFERROR(VLOOKUP(C427,NM06!$A$2:$B$176,2,0),"")</f>
        <v/>
      </c>
      <c r="E427" s="119"/>
      <c r="F427" s="70" t="str">
        <f>IFERROR(VLOOKUP('Vstupní data 9_4'!$E427,'Číselník nástrojů'!$A$2:$D$569,4,0),"")</f>
        <v/>
      </c>
      <c r="G427" s="117"/>
      <c r="H427" s="118"/>
      <c r="I427" s="127"/>
      <c r="J427" s="104"/>
      <c r="K427" s="104"/>
      <c r="L427" s="105"/>
      <c r="M427" s="121"/>
      <c r="N427" s="122"/>
      <c r="O427" s="123"/>
      <c r="P427" s="124"/>
      <c r="Q427" s="125"/>
      <c r="R427" s="126"/>
      <c r="S427" s="92" t="str">
        <f>IFERROR(('Vstupní data 9_4'!$O427+'Vstupní data 9_4'!$R427)/'Vstupní data 9_4'!$I427,"")</f>
        <v/>
      </c>
      <c r="T427" s="93" t="str">
        <f>IF(J427+L427=0,"",ROUND((M427+'Vstupní data 9_4'!$P427)/(L427+J427)/12,0))</f>
        <v/>
      </c>
      <c r="U427" s="94" t="str">
        <f>IF(K427=0,"",ROUND(('Vstupní data 9_4'!$N427+'Vstupní data 9_4'!$Q427)/'Vstupní data 9_4'!$K427,0))</f>
        <v/>
      </c>
      <c r="V427" s="112"/>
      <c r="W427" s="113"/>
      <c r="X427" s="113"/>
      <c r="Y427" s="113"/>
      <c r="Z427" s="113"/>
      <c r="AA427" s="113"/>
    </row>
    <row r="428" spans="1:27" s="114" customFormat="1" ht="27.75" customHeight="1">
      <c r="A428" s="115"/>
      <c r="B428" s="116"/>
      <c r="C428" s="120"/>
      <c r="D428" s="70" t="str">
        <f>IFERROR(VLOOKUP(C428,NM06!$A$2:$B$176,2,0),"")</f>
        <v/>
      </c>
      <c r="E428" s="119"/>
      <c r="F428" s="70" t="str">
        <f>IFERROR(VLOOKUP('Vstupní data 9_4'!$E428,'Číselník nástrojů'!$A$2:$D$569,4,0),"")</f>
        <v/>
      </c>
      <c r="G428" s="117"/>
      <c r="H428" s="118"/>
      <c r="I428" s="127"/>
      <c r="J428" s="104"/>
      <c r="K428" s="104"/>
      <c r="L428" s="105"/>
      <c r="M428" s="121"/>
      <c r="N428" s="122"/>
      <c r="O428" s="123"/>
      <c r="P428" s="124"/>
      <c r="Q428" s="125"/>
      <c r="R428" s="126"/>
      <c r="S428" s="92" t="str">
        <f>IFERROR(('Vstupní data 9_4'!$O428+'Vstupní data 9_4'!$R428)/'Vstupní data 9_4'!$I428,"")</f>
        <v/>
      </c>
      <c r="T428" s="93" t="str">
        <f>IF(J428+L428=0,"",ROUND((M428+'Vstupní data 9_4'!$P428)/(L428+J428)/12,0))</f>
        <v/>
      </c>
      <c r="U428" s="94" t="str">
        <f>IF(K428=0,"",ROUND(('Vstupní data 9_4'!$N428+'Vstupní data 9_4'!$Q428)/'Vstupní data 9_4'!$K428,0))</f>
        <v/>
      </c>
      <c r="V428" s="112"/>
      <c r="W428" s="113"/>
      <c r="X428" s="113"/>
      <c r="Y428" s="113"/>
      <c r="Z428" s="113"/>
      <c r="AA428" s="113"/>
    </row>
    <row r="429" spans="1:27" s="114" customFormat="1" ht="27.75" customHeight="1">
      <c r="A429" s="115"/>
      <c r="B429" s="116"/>
      <c r="C429" s="120"/>
      <c r="D429" s="70" t="str">
        <f>IFERROR(VLOOKUP(C429,NM06!$A$2:$B$176,2,0),"")</f>
        <v/>
      </c>
      <c r="E429" s="119"/>
      <c r="F429" s="70" t="str">
        <f>IFERROR(VLOOKUP('Vstupní data 9_4'!$E429,'Číselník nástrojů'!$A$2:$D$569,4,0),"")</f>
        <v/>
      </c>
      <c r="G429" s="117"/>
      <c r="H429" s="118"/>
      <c r="I429" s="127"/>
      <c r="J429" s="104"/>
      <c r="K429" s="104"/>
      <c r="L429" s="105"/>
      <c r="M429" s="121"/>
      <c r="N429" s="122"/>
      <c r="O429" s="123"/>
      <c r="P429" s="124"/>
      <c r="Q429" s="125"/>
      <c r="R429" s="126"/>
      <c r="S429" s="92" t="str">
        <f>IFERROR(('Vstupní data 9_4'!$O429+'Vstupní data 9_4'!$R429)/'Vstupní data 9_4'!$I429,"")</f>
        <v/>
      </c>
      <c r="T429" s="93" t="str">
        <f>IF(J429+L429=0,"",ROUND((M429+'Vstupní data 9_4'!$P429)/(L429+J429)/12,0))</f>
        <v/>
      </c>
      <c r="U429" s="94" t="str">
        <f>IF(K429=0,"",ROUND(('Vstupní data 9_4'!$N429+'Vstupní data 9_4'!$Q429)/'Vstupní data 9_4'!$K429,0))</f>
        <v/>
      </c>
      <c r="V429" s="112"/>
      <c r="W429" s="113"/>
      <c r="X429" s="113"/>
      <c r="Y429" s="113"/>
      <c r="Z429" s="113"/>
      <c r="AA429" s="113"/>
    </row>
    <row r="430" spans="1:27" s="114" customFormat="1" ht="27.75" customHeight="1">
      <c r="A430" s="115"/>
      <c r="B430" s="116"/>
      <c r="C430" s="120"/>
      <c r="D430" s="70" t="str">
        <f>IFERROR(VLOOKUP(C430,NM06!$A$2:$B$176,2,0),"")</f>
        <v/>
      </c>
      <c r="E430" s="119"/>
      <c r="F430" s="70" t="str">
        <f>IFERROR(VLOOKUP('Vstupní data 9_4'!$E430,'Číselník nástrojů'!$A$2:$D$569,4,0),"")</f>
        <v/>
      </c>
      <c r="G430" s="117"/>
      <c r="H430" s="118"/>
      <c r="I430" s="127"/>
      <c r="J430" s="104"/>
      <c r="K430" s="104"/>
      <c r="L430" s="105"/>
      <c r="M430" s="121"/>
      <c r="N430" s="122"/>
      <c r="O430" s="123"/>
      <c r="P430" s="124"/>
      <c r="Q430" s="125"/>
      <c r="R430" s="126"/>
      <c r="S430" s="92" t="str">
        <f>IFERROR(('Vstupní data 9_4'!$O430+'Vstupní data 9_4'!$R430)/'Vstupní data 9_4'!$I430,"")</f>
        <v/>
      </c>
      <c r="T430" s="93" t="str">
        <f>IF(J430+L430=0,"",ROUND((M430+'Vstupní data 9_4'!$P430)/(L430+J430)/12,0))</f>
        <v/>
      </c>
      <c r="U430" s="94" t="str">
        <f>IF(K430=0,"",ROUND(('Vstupní data 9_4'!$N430+'Vstupní data 9_4'!$Q430)/'Vstupní data 9_4'!$K430,0))</f>
        <v/>
      </c>
      <c r="V430" s="112"/>
      <c r="W430" s="113"/>
      <c r="X430" s="113"/>
      <c r="Y430" s="113"/>
      <c r="Z430" s="113"/>
      <c r="AA430" s="113"/>
    </row>
    <row r="431" spans="1:27" s="114" customFormat="1" ht="27.75" customHeight="1">
      <c r="A431" s="115"/>
      <c r="B431" s="116"/>
      <c r="C431" s="120"/>
      <c r="D431" s="70" t="str">
        <f>IFERROR(VLOOKUP(C431,NM06!$A$2:$B$176,2,0),"")</f>
        <v/>
      </c>
      <c r="E431" s="119"/>
      <c r="F431" s="70" t="str">
        <f>IFERROR(VLOOKUP('Vstupní data 9_4'!$E431,'Číselník nástrojů'!$A$2:$D$569,4,0),"")</f>
        <v/>
      </c>
      <c r="G431" s="117"/>
      <c r="H431" s="118"/>
      <c r="I431" s="127"/>
      <c r="J431" s="104"/>
      <c r="K431" s="104"/>
      <c r="L431" s="105"/>
      <c r="M431" s="121"/>
      <c r="N431" s="122"/>
      <c r="O431" s="123"/>
      <c r="P431" s="124"/>
      <c r="Q431" s="125"/>
      <c r="R431" s="126"/>
      <c r="S431" s="92" t="str">
        <f>IFERROR(('Vstupní data 9_4'!$O431+'Vstupní data 9_4'!$R431)/'Vstupní data 9_4'!$I431,"")</f>
        <v/>
      </c>
      <c r="T431" s="93" t="str">
        <f>IF(J431+L431=0,"",ROUND((M431+'Vstupní data 9_4'!$P431)/(L431+J431)/12,0))</f>
        <v/>
      </c>
      <c r="U431" s="94" t="str">
        <f>IF(K431=0,"",ROUND(('Vstupní data 9_4'!$N431+'Vstupní data 9_4'!$Q431)/'Vstupní data 9_4'!$K431,0))</f>
        <v/>
      </c>
      <c r="V431" s="112"/>
      <c r="W431" s="113"/>
      <c r="X431" s="113"/>
      <c r="Y431" s="113"/>
      <c r="Z431" s="113"/>
      <c r="AA431" s="113"/>
    </row>
    <row r="432" spans="1:27" s="114" customFormat="1" ht="27.75" customHeight="1">
      <c r="A432" s="115"/>
      <c r="B432" s="116"/>
      <c r="C432" s="120"/>
      <c r="D432" s="70" t="str">
        <f>IFERROR(VLOOKUP(C432,NM06!$A$2:$B$176,2,0),"")</f>
        <v/>
      </c>
      <c r="E432" s="119"/>
      <c r="F432" s="70" t="str">
        <f>IFERROR(VLOOKUP('Vstupní data 9_4'!$E432,'Číselník nástrojů'!$A$2:$D$569,4,0),"")</f>
        <v/>
      </c>
      <c r="G432" s="117"/>
      <c r="H432" s="118"/>
      <c r="I432" s="127"/>
      <c r="J432" s="104"/>
      <c r="K432" s="104"/>
      <c r="L432" s="105"/>
      <c r="M432" s="121"/>
      <c r="N432" s="122"/>
      <c r="O432" s="123"/>
      <c r="P432" s="124"/>
      <c r="Q432" s="125"/>
      <c r="R432" s="126"/>
      <c r="S432" s="92" t="str">
        <f>IFERROR(('Vstupní data 9_4'!$O432+'Vstupní data 9_4'!$R432)/'Vstupní data 9_4'!$I432,"")</f>
        <v/>
      </c>
      <c r="T432" s="93" t="str">
        <f>IF(J432+L432=0,"",ROUND((M432+'Vstupní data 9_4'!$P432)/(L432+J432)/12,0))</f>
        <v/>
      </c>
      <c r="U432" s="94" t="str">
        <f>IF(K432=0,"",ROUND(('Vstupní data 9_4'!$N432+'Vstupní data 9_4'!$Q432)/'Vstupní data 9_4'!$K432,0))</f>
        <v/>
      </c>
      <c r="V432" s="112"/>
      <c r="W432" s="113"/>
      <c r="X432" s="113"/>
      <c r="Y432" s="113"/>
      <c r="Z432" s="113"/>
      <c r="AA432" s="113"/>
    </row>
    <row r="433" spans="1:27" s="114" customFormat="1" ht="27.75" customHeight="1">
      <c r="A433" s="115"/>
      <c r="B433" s="116"/>
      <c r="C433" s="120"/>
      <c r="D433" s="70" t="str">
        <f>IFERROR(VLOOKUP(C433,NM06!$A$2:$B$176,2,0),"")</f>
        <v/>
      </c>
      <c r="E433" s="119"/>
      <c r="F433" s="70" t="str">
        <f>IFERROR(VLOOKUP('Vstupní data 9_4'!$E433,'Číselník nástrojů'!$A$2:$D$569,4,0),"")</f>
        <v/>
      </c>
      <c r="G433" s="117"/>
      <c r="H433" s="118"/>
      <c r="I433" s="127"/>
      <c r="J433" s="104"/>
      <c r="K433" s="104"/>
      <c r="L433" s="105"/>
      <c r="M433" s="121"/>
      <c r="N433" s="122"/>
      <c r="O433" s="123"/>
      <c r="P433" s="124"/>
      <c r="Q433" s="125"/>
      <c r="R433" s="126"/>
      <c r="S433" s="92" t="str">
        <f>IFERROR(('Vstupní data 9_4'!$O433+'Vstupní data 9_4'!$R433)/'Vstupní data 9_4'!$I433,"")</f>
        <v/>
      </c>
      <c r="T433" s="93" t="str">
        <f>IF(J433+L433=0,"",ROUND((M433+'Vstupní data 9_4'!$P433)/(L433+J433)/12,0))</f>
        <v/>
      </c>
      <c r="U433" s="94" t="str">
        <f>IF(K433=0,"",ROUND(('Vstupní data 9_4'!$N433+'Vstupní data 9_4'!$Q433)/'Vstupní data 9_4'!$K433,0))</f>
        <v/>
      </c>
      <c r="V433" s="112"/>
      <c r="W433" s="113"/>
      <c r="X433" s="113"/>
      <c r="Y433" s="113"/>
      <c r="Z433" s="113"/>
      <c r="AA433" s="113"/>
    </row>
    <row r="434" spans="1:27" s="114" customFormat="1" ht="27.75" customHeight="1">
      <c r="A434" s="115"/>
      <c r="B434" s="116"/>
      <c r="C434" s="120"/>
      <c r="D434" s="70" t="str">
        <f>IFERROR(VLOOKUP(C434,NM06!$A$2:$B$176,2,0),"")</f>
        <v/>
      </c>
      <c r="E434" s="119"/>
      <c r="F434" s="70" t="str">
        <f>IFERROR(VLOOKUP('Vstupní data 9_4'!$E434,'Číselník nástrojů'!$A$2:$D$569,4,0),"")</f>
        <v/>
      </c>
      <c r="G434" s="117"/>
      <c r="H434" s="118"/>
      <c r="I434" s="127"/>
      <c r="J434" s="104"/>
      <c r="K434" s="104"/>
      <c r="L434" s="105"/>
      <c r="M434" s="121"/>
      <c r="N434" s="122"/>
      <c r="O434" s="123"/>
      <c r="P434" s="124"/>
      <c r="Q434" s="125"/>
      <c r="R434" s="126"/>
      <c r="S434" s="92" t="str">
        <f>IFERROR(('Vstupní data 9_4'!$O434+'Vstupní data 9_4'!$R434)/'Vstupní data 9_4'!$I434,"")</f>
        <v/>
      </c>
      <c r="T434" s="93" t="str">
        <f>IF(J434+L434=0,"",ROUND((M434+'Vstupní data 9_4'!$P434)/(L434+J434)/12,0))</f>
        <v/>
      </c>
      <c r="U434" s="94" t="str">
        <f>IF(K434=0,"",ROUND(('Vstupní data 9_4'!$N434+'Vstupní data 9_4'!$Q434)/'Vstupní data 9_4'!$K434,0))</f>
        <v/>
      </c>
      <c r="V434" s="112"/>
      <c r="W434" s="113"/>
      <c r="X434" s="113"/>
      <c r="Y434" s="113"/>
      <c r="Z434" s="113"/>
      <c r="AA434" s="113"/>
    </row>
    <row r="435" spans="1:27" s="114" customFormat="1" ht="27.75" customHeight="1">
      <c r="A435" s="115"/>
      <c r="B435" s="116"/>
      <c r="C435" s="120"/>
      <c r="D435" s="70" t="str">
        <f>IFERROR(VLOOKUP(C435,NM06!$A$2:$B$176,2,0),"")</f>
        <v/>
      </c>
      <c r="E435" s="119"/>
      <c r="F435" s="70" t="str">
        <f>IFERROR(VLOOKUP('Vstupní data 9_4'!$E435,'Číselník nástrojů'!$A$2:$D$569,4,0),"")</f>
        <v/>
      </c>
      <c r="G435" s="117"/>
      <c r="H435" s="118"/>
      <c r="I435" s="127"/>
      <c r="J435" s="104"/>
      <c r="K435" s="104"/>
      <c r="L435" s="105"/>
      <c r="M435" s="121"/>
      <c r="N435" s="122"/>
      <c r="O435" s="123"/>
      <c r="P435" s="124"/>
      <c r="Q435" s="125"/>
      <c r="R435" s="126"/>
      <c r="S435" s="92" t="str">
        <f>IFERROR(('Vstupní data 9_4'!$O435+'Vstupní data 9_4'!$R435)/'Vstupní data 9_4'!$I435,"")</f>
        <v/>
      </c>
      <c r="T435" s="93" t="str">
        <f>IF(J435+L435=0,"",ROUND((M435+'Vstupní data 9_4'!$P435)/(L435+J435)/12,0))</f>
        <v/>
      </c>
      <c r="U435" s="94" t="str">
        <f>IF(K435=0,"",ROUND(('Vstupní data 9_4'!$N435+'Vstupní data 9_4'!$Q435)/'Vstupní data 9_4'!$K435,0))</f>
        <v/>
      </c>
      <c r="V435" s="112"/>
      <c r="W435" s="113"/>
      <c r="X435" s="113"/>
      <c r="Y435" s="113"/>
      <c r="Z435" s="113"/>
      <c r="AA435" s="113"/>
    </row>
    <row r="436" spans="1:27" s="114" customFormat="1" ht="27.75" customHeight="1">
      <c r="A436" s="115"/>
      <c r="B436" s="116"/>
      <c r="C436" s="120"/>
      <c r="D436" s="70" t="str">
        <f>IFERROR(VLOOKUP(C436,NM06!$A$2:$B$176,2,0),"")</f>
        <v/>
      </c>
      <c r="E436" s="119"/>
      <c r="F436" s="70" t="str">
        <f>IFERROR(VLOOKUP('Vstupní data 9_4'!$E436,'Číselník nástrojů'!$A$2:$D$569,4,0),"")</f>
        <v/>
      </c>
      <c r="G436" s="117"/>
      <c r="H436" s="118"/>
      <c r="I436" s="127"/>
      <c r="J436" s="104"/>
      <c r="K436" s="104"/>
      <c r="L436" s="105"/>
      <c r="M436" s="121"/>
      <c r="N436" s="122"/>
      <c r="O436" s="123"/>
      <c r="P436" s="124"/>
      <c r="Q436" s="125"/>
      <c r="R436" s="126"/>
      <c r="S436" s="92" t="str">
        <f>IFERROR(('Vstupní data 9_4'!$O436+'Vstupní data 9_4'!$R436)/'Vstupní data 9_4'!$I436,"")</f>
        <v/>
      </c>
      <c r="T436" s="93" t="str">
        <f>IF(J436+L436=0,"",ROUND((M436+'Vstupní data 9_4'!$P436)/(L436+J436)/12,0))</f>
        <v/>
      </c>
      <c r="U436" s="94" t="str">
        <f>IF(K436=0,"",ROUND(('Vstupní data 9_4'!$N436+'Vstupní data 9_4'!$Q436)/'Vstupní data 9_4'!$K436,0))</f>
        <v/>
      </c>
      <c r="V436" s="112"/>
      <c r="W436" s="113"/>
      <c r="X436" s="113"/>
      <c r="Y436" s="113"/>
      <c r="Z436" s="113"/>
      <c r="AA436" s="113"/>
    </row>
    <row r="437" spans="1:27" s="114" customFormat="1" ht="27.75" customHeight="1">
      <c r="A437" s="115"/>
      <c r="B437" s="116"/>
      <c r="C437" s="120"/>
      <c r="D437" s="70" t="str">
        <f>IFERROR(VLOOKUP(C437,NM06!$A$2:$B$176,2,0),"")</f>
        <v/>
      </c>
      <c r="E437" s="119"/>
      <c r="F437" s="70" t="str">
        <f>IFERROR(VLOOKUP('Vstupní data 9_4'!$E437,'Číselník nástrojů'!$A$2:$D$569,4,0),"")</f>
        <v/>
      </c>
      <c r="G437" s="117"/>
      <c r="H437" s="118"/>
      <c r="I437" s="127"/>
      <c r="J437" s="104"/>
      <c r="K437" s="104"/>
      <c r="L437" s="105"/>
      <c r="M437" s="121"/>
      <c r="N437" s="122"/>
      <c r="O437" s="123"/>
      <c r="P437" s="124"/>
      <c r="Q437" s="125"/>
      <c r="R437" s="126"/>
      <c r="S437" s="92" t="str">
        <f>IFERROR(('Vstupní data 9_4'!$O437+'Vstupní data 9_4'!$R437)/'Vstupní data 9_4'!$I437,"")</f>
        <v/>
      </c>
      <c r="T437" s="93" t="str">
        <f>IF(J437+L437=0,"",ROUND((M437+'Vstupní data 9_4'!$P437)/(L437+J437)/12,0))</f>
        <v/>
      </c>
      <c r="U437" s="94" t="str">
        <f>IF(K437=0,"",ROUND(('Vstupní data 9_4'!$N437+'Vstupní data 9_4'!$Q437)/'Vstupní data 9_4'!$K437,0))</f>
        <v/>
      </c>
      <c r="V437" s="112"/>
      <c r="W437" s="113"/>
      <c r="X437" s="113"/>
      <c r="Y437" s="113"/>
      <c r="Z437" s="113"/>
      <c r="AA437" s="113"/>
    </row>
    <row r="438" spans="1:27" s="114" customFormat="1" ht="27.75" customHeight="1">
      <c r="A438" s="115"/>
      <c r="B438" s="116"/>
      <c r="C438" s="120"/>
      <c r="D438" s="70" t="str">
        <f>IFERROR(VLOOKUP(C438,NM06!$A$2:$B$176,2,0),"")</f>
        <v/>
      </c>
      <c r="E438" s="119"/>
      <c r="F438" s="70" t="str">
        <f>IFERROR(VLOOKUP('Vstupní data 9_4'!$E438,'Číselník nástrojů'!$A$2:$D$569,4,0),"")</f>
        <v/>
      </c>
      <c r="G438" s="117"/>
      <c r="H438" s="118"/>
      <c r="I438" s="127"/>
      <c r="J438" s="104"/>
      <c r="K438" s="104"/>
      <c r="L438" s="105"/>
      <c r="M438" s="121"/>
      <c r="N438" s="122"/>
      <c r="O438" s="123"/>
      <c r="P438" s="124"/>
      <c r="Q438" s="125"/>
      <c r="R438" s="126"/>
      <c r="S438" s="92" t="str">
        <f>IFERROR(('Vstupní data 9_4'!$O438+'Vstupní data 9_4'!$R438)/'Vstupní data 9_4'!$I438,"")</f>
        <v/>
      </c>
      <c r="T438" s="93" t="str">
        <f>IF(J438+L438=0,"",ROUND((M438+'Vstupní data 9_4'!$P438)/(L438+J438)/12,0))</f>
        <v/>
      </c>
      <c r="U438" s="94" t="str">
        <f>IF(K438=0,"",ROUND(('Vstupní data 9_4'!$N438+'Vstupní data 9_4'!$Q438)/'Vstupní data 9_4'!$K438,0))</f>
        <v/>
      </c>
      <c r="V438" s="112"/>
      <c r="W438" s="113"/>
      <c r="X438" s="113"/>
      <c r="Y438" s="113"/>
      <c r="Z438" s="113"/>
      <c r="AA438" s="113"/>
    </row>
    <row r="439" spans="1:27" s="114" customFormat="1" ht="27.75" customHeight="1">
      <c r="A439" s="115"/>
      <c r="B439" s="116"/>
      <c r="C439" s="120"/>
      <c r="D439" s="70" t="str">
        <f>IFERROR(VLOOKUP(C439,NM06!$A$2:$B$176,2,0),"")</f>
        <v/>
      </c>
      <c r="E439" s="119"/>
      <c r="F439" s="70" t="str">
        <f>IFERROR(VLOOKUP('Vstupní data 9_4'!$E439,'Číselník nástrojů'!$A$2:$D$569,4,0),"")</f>
        <v/>
      </c>
      <c r="G439" s="117"/>
      <c r="H439" s="118"/>
      <c r="I439" s="127"/>
      <c r="J439" s="104"/>
      <c r="K439" s="104"/>
      <c r="L439" s="105"/>
      <c r="M439" s="121"/>
      <c r="N439" s="122"/>
      <c r="O439" s="123"/>
      <c r="P439" s="124"/>
      <c r="Q439" s="125"/>
      <c r="R439" s="126"/>
      <c r="S439" s="92" t="str">
        <f>IFERROR(('Vstupní data 9_4'!$O439+'Vstupní data 9_4'!$R439)/'Vstupní data 9_4'!$I439,"")</f>
        <v/>
      </c>
      <c r="T439" s="93" t="str">
        <f>IF(J439+L439=0,"",ROUND((M439+'Vstupní data 9_4'!$P439)/(L439+J439)/12,0))</f>
        <v/>
      </c>
      <c r="U439" s="94" t="str">
        <f>IF(K439=0,"",ROUND(('Vstupní data 9_4'!$N439+'Vstupní data 9_4'!$Q439)/'Vstupní data 9_4'!$K439,0))</f>
        <v/>
      </c>
      <c r="V439" s="112"/>
      <c r="W439" s="113"/>
      <c r="X439" s="113"/>
      <c r="Y439" s="113"/>
      <c r="Z439" s="113"/>
      <c r="AA439" s="113"/>
    </row>
    <row r="440" spans="1:27" s="114" customFormat="1" ht="27.75" customHeight="1">
      <c r="A440" s="115"/>
      <c r="B440" s="116"/>
      <c r="C440" s="120"/>
      <c r="D440" s="70" t="str">
        <f>IFERROR(VLOOKUP(C440,NM06!$A$2:$B$176,2,0),"")</f>
        <v/>
      </c>
      <c r="E440" s="119"/>
      <c r="F440" s="70" t="str">
        <f>IFERROR(VLOOKUP('Vstupní data 9_4'!$E440,'Číselník nástrojů'!$A$2:$D$569,4,0),"")</f>
        <v/>
      </c>
      <c r="G440" s="117"/>
      <c r="H440" s="118"/>
      <c r="I440" s="127"/>
      <c r="J440" s="104"/>
      <c r="K440" s="104"/>
      <c r="L440" s="105"/>
      <c r="M440" s="121"/>
      <c r="N440" s="122"/>
      <c r="O440" s="123"/>
      <c r="P440" s="124"/>
      <c r="Q440" s="125"/>
      <c r="R440" s="126"/>
      <c r="S440" s="92" t="str">
        <f>IFERROR(('Vstupní data 9_4'!$O440+'Vstupní data 9_4'!$R440)/'Vstupní data 9_4'!$I440,"")</f>
        <v/>
      </c>
      <c r="T440" s="93" t="str">
        <f>IF(J440+L440=0,"",ROUND((M440+'Vstupní data 9_4'!$P440)/(L440+J440)/12,0))</f>
        <v/>
      </c>
      <c r="U440" s="94" t="str">
        <f>IF(K440=0,"",ROUND(('Vstupní data 9_4'!$N440+'Vstupní data 9_4'!$Q440)/'Vstupní data 9_4'!$K440,0))</f>
        <v/>
      </c>
      <c r="V440" s="112"/>
      <c r="W440" s="113"/>
      <c r="X440" s="113"/>
      <c r="Y440" s="113"/>
      <c r="Z440" s="113"/>
      <c r="AA440" s="113"/>
    </row>
    <row r="441" spans="1:27" s="114" customFormat="1" ht="27.75" customHeight="1">
      <c r="A441" s="115"/>
      <c r="B441" s="116"/>
      <c r="C441" s="120"/>
      <c r="D441" s="70" t="str">
        <f>IFERROR(VLOOKUP(C441,NM06!$A$2:$B$176,2,0),"")</f>
        <v/>
      </c>
      <c r="E441" s="119"/>
      <c r="F441" s="70" t="str">
        <f>IFERROR(VLOOKUP('Vstupní data 9_4'!$E441,'Číselník nástrojů'!$A$2:$D$569,4,0),"")</f>
        <v/>
      </c>
      <c r="G441" s="117"/>
      <c r="H441" s="118"/>
      <c r="I441" s="127"/>
      <c r="J441" s="104"/>
      <c r="K441" s="104"/>
      <c r="L441" s="105"/>
      <c r="M441" s="121"/>
      <c r="N441" s="122"/>
      <c r="O441" s="123"/>
      <c r="P441" s="124"/>
      <c r="Q441" s="125"/>
      <c r="R441" s="126"/>
      <c r="S441" s="92" t="str">
        <f>IFERROR(('Vstupní data 9_4'!$O441+'Vstupní data 9_4'!$R441)/'Vstupní data 9_4'!$I441,"")</f>
        <v/>
      </c>
      <c r="T441" s="93" t="str">
        <f>IF(J441+L441=0,"",ROUND((M441+'Vstupní data 9_4'!$P441)/(L441+J441)/12,0))</f>
        <v/>
      </c>
      <c r="U441" s="94" t="str">
        <f>IF(K441=0,"",ROUND(('Vstupní data 9_4'!$N441+'Vstupní data 9_4'!$Q441)/'Vstupní data 9_4'!$K441,0))</f>
        <v/>
      </c>
      <c r="V441" s="112"/>
      <c r="W441" s="113"/>
      <c r="X441" s="113"/>
      <c r="Y441" s="113"/>
      <c r="Z441" s="113"/>
      <c r="AA441" s="113"/>
    </row>
    <row r="442" spans="1:27" s="114" customFormat="1" ht="27.75" customHeight="1">
      <c r="A442" s="115"/>
      <c r="B442" s="116"/>
      <c r="C442" s="120"/>
      <c r="D442" s="70" t="str">
        <f>IFERROR(VLOOKUP(C442,NM06!$A$2:$B$176,2,0),"")</f>
        <v/>
      </c>
      <c r="E442" s="119"/>
      <c r="F442" s="70" t="str">
        <f>IFERROR(VLOOKUP('Vstupní data 9_4'!$E442,'Číselník nástrojů'!$A$2:$D$569,4,0),"")</f>
        <v/>
      </c>
      <c r="G442" s="117"/>
      <c r="H442" s="118"/>
      <c r="I442" s="127"/>
      <c r="J442" s="104"/>
      <c r="K442" s="104"/>
      <c r="L442" s="105"/>
      <c r="M442" s="121"/>
      <c r="N442" s="122"/>
      <c r="O442" s="123"/>
      <c r="P442" s="124"/>
      <c r="Q442" s="125"/>
      <c r="R442" s="126"/>
      <c r="S442" s="92" t="str">
        <f>IFERROR(('Vstupní data 9_4'!$O442+'Vstupní data 9_4'!$R442)/'Vstupní data 9_4'!$I442,"")</f>
        <v/>
      </c>
      <c r="T442" s="93" t="str">
        <f>IF(J442+L442=0,"",ROUND((M442+'Vstupní data 9_4'!$P442)/(L442+J442)/12,0))</f>
        <v/>
      </c>
      <c r="U442" s="94" t="str">
        <f>IF(K442=0,"",ROUND(('Vstupní data 9_4'!$N442+'Vstupní data 9_4'!$Q442)/'Vstupní data 9_4'!$K442,0))</f>
        <v/>
      </c>
      <c r="V442" s="112"/>
      <c r="W442" s="113"/>
      <c r="X442" s="113"/>
      <c r="Y442" s="113"/>
      <c r="Z442" s="113"/>
      <c r="AA442" s="113"/>
    </row>
    <row r="443" spans="1:27" s="114" customFormat="1" ht="27.75" customHeight="1">
      <c r="A443" s="115"/>
      <c r="B443" s="116"/>
      <c r="C443" s="120"/>
      <c r="D443" s="70" t="str">
        <f>IFERROR(VLOOKUP(C443,NM06!$A$2:$B$176,2,0),"")</f>
        <v/>
      </c>
      <c r="E443" s="119"/>
      <c r="F443" s="70" t="str">
        <f>IFERROR(VLOOKUP('Vstupní data 9_4'!$E443,'Číselník nástrojů'!$A$2:$D$569,4,0),"")</f>
        <v/>
      </c>
      <c r="G443" s="117"/>
      <c r="H443" s="118"/>
      <c r="I443" s="127"/>
      <c r="J443" s="104"/>
      <c r="K443" s="104"/>
      <c r="L443" s="105"/>
      <c r="M443" s="121"/>
      <c r="N443" s="122"/>
      <c r="O443" s="123"/>
      <c r="P443" s="124"/>
      <c r="Q443" s="125"/>
      <c r="R443" s="126"/>
      <c r="S443" s="92" t="str">
        <f>IFERROR(('Vstupní data 9_4'!$O443+'Vstupní data 9_4'!$R443)/'Vstupní data 9_4'!$I443,"")</f>
        <v/>
      </c>
      <c r="T443" s="93" t="str">
        <f>IF(J443+L443=0,"",ROUND((M443+'Vstupní data 9_4'!$P443)/(L443+J443)/12,0))</f>
        <v/>
      </c>
      <c r="U443" s="94" t="str">
        <f>IF(K443=0,"",ROUND(('Vstupní data 9_4'!$N443+'Vstupní data 9_4'!$Q443)/'Vstupní data 9_4'!$K443,0))</f>
        <v/>
      </c>
      <c r="V443" s="112"/>
      <c r="W443" s="113"/>
      <c r="X443" s="113"/>
      <c r="Y443" s="113"/>
      <c r="Z443" s="113"/>
      <c r="AA443" s="113"/>
    </row>
    <row r="444" spans="1:27" s="114" customFormat="1" ht="27.75" customHeight="1">
      <c r="A444" s="115"/>
      <c r="B444" s="116"/>
      <c r="C444" s="120"/>
      <c r="D444" s="70" t="str">
        <f>IFERROR(VLOOKUP(C444,NM06!$A$2:$B$176,2,0),"")</f>
        <v/>
      </c>
      <c r="E444" s="119"/>
      <c r="F444" s="70" t="str">
        <f>IFERROR(VLOOKUP('Vstupní data 9_4'!$E444,'Číselník nástrojů'!$A$2:$D$569,4,0),"")</f>
        <v/>
      </c>
      <c r="G444" s="117"/>
      <c r="H444" s="118"/>
      <c r="I444" s="127"/>
      <c r="J444" s="104"/>
      <c r="K444" s="104"/>
      <c r="L444" s="105"/>
      <c r="M444" s="121"/>
      <c r="N444" s="122"/>
      <c r="O444" s="123"/>
      <c r="P444" s="124"/>
      <c r="Q444" s="125"/>
      <c r="R444" s="126"/>
      <c r="S444" s="92" t="str">
        <f>IFERROR(('Vstupní data 9_4'!$O444+'Vstupní data 9_4'!$R444)/'Vstupní data 9_4'!$I444,"")</f>
        <v/>
      </c>
      <c r="T444" s="93" t="str">
        <f>IF(J444+L444=0,"",ROUND((M444+'Vstupní data 9_4'!$P444)/(L444+J444)/12,0))</f>
        <v/>
      </c>
      <c r="U444" s="94" t="str">
        <f>IF(K444=0,"",ROUND(('Vstupní data 9_4'!$N444+'Vstupní data 9_4'!$Q444)/'Vstupní data 9_4'!$K444,0))</f>
        <v/>
      </c>
      <c r="V444" s="112"/>
      <c r="W444" s="113"/>
      <c r="X444" s="113"/>
      <c r="Y444" s="113"/>
      <c r="Z444" s="113"/>
      <c r="AA444" s="113"/>
    </row>
    <row r="445" spans="1:27" s="114" customFormat="1" ht="27.75" customHeight="1">
      <c r="A445" s="115"/>
      <c r="B445" s="116"/>
      <c r="C445" s="120"/>
      <c r="D445" s="70" t="str">
        <f>IFERROR(VLOOKUP(C445,NM06!$A$2:$B$176,2,0),"")</f>
        <v/>
      </c>
      <c r="E445" s="119"/>
      <c r="F445" s="70" t="str">
        <f>IFERROR(VLOOKUP('Vstupní data 9_4'!$E445,'Číselník nástrojů'!$A$2:$D$569,4,0),"")</f>
        <v/>
      </c>
      <c r="G445" s="117"/>
      <c r="H445" s="118"/>
      <c r="I445" s="127"/>
      <c r="J445" s="104"/>
      <c r="K445" s="104"/>
      <c r="L445" s="105"/>
      <c r="M445" s="121"/>
      <c r="N445" s="122"/>
      <c r="O445" s="123"/>
      <c r="P445" s="124"/>
      <c r="Q445" s="125"/>
      <c r="R445" s="126"/>
      <c r="S445" s="92" t="str">
        <f>IFERROR(('Vstupní data 9_4'!$O445+'Vstupní data 9_4'!$R445)/'Vstupní data 9_4'!$I445,"")</f>
        <v/>
      </c>
      <c r="T445" s="93" t="str">
        <f>IF(J445+L445=0,"",ROUND((M445+'Vstupní data 9_4'!$P445)/(L445+J445)/12,0))</f>
        <v/>
      </c>
      <c r="U445" s="94" t="str">
        <f>IF(K445=0,"",ROUND(('Vstupní data 9_4'!$N445+'Vstupní data 9_4'!$Q445)/'Vstupní data 9_4'!$K445,0))</f>
        <v/>
      </c>
      <c r="V445" s="112"/>
      <c r="W445" s="113"/>
      <c r="X445" s="113"/>
      <c r="Y445" s="113"/>
      <c r="Z445" s="113"/>
      <c r="AA445" s="113"/>
    </row>
    <row r="446" spans="1:27" s="114" customFormat="1" ht="27.75" customHeight="1">
      <c r="A446" s="115"/>
      <c r="B446" s="116"/>
      <c r="C446" s="120"/>
      <c r="D446" s="70" t="str">
        <f>IFERROR(VLOOKUP(C446,NM06!$A$2:$B$176,2,0),"")</f>
        <v/>
      </c>
      <c r="E446" s="119"/>
      <c r="F446" s="70" t="str">
        <f>IFERROR(VLOOKUP('Vstupní data 9_4'!$E446,'Číselník nástrojů'!$A$2:$D$569,4,0),"")</f>
        <v/>
      </c>
      <c r="G446" s="117"/>
      <c r="H446" s="118"/>
      <c r="I446" s="127"/>
      <c r="J446" s="104"/>
      <c r="K446" s="104"/>
      <c r="L446" s="105"/>
      <c r="M446" s="121"/>
      <c r="N446" s="122"/>
      <c r="O446" s="123"/>
      <c r="P446" s="124"/>
      <c r="Q446" s="125"/>
      <c r="R446" s="126"/>
      <c r="S446" s="92" t="str">
        <f>IFERROR(('Vstupní data 9_4'!$O446+'Vstupní data 9_4'!$R446)/'Vstupní data 9_4'!$I446,"")</f>
        <v/>
      </c>
      <c r="T446" s="93" t="str">
        <f>IF(J446+L446=0,"",ROUND((M446+'Vstupní data 9_4'!$P446)/(L446+J446)/12,0))</f>
        <v/>
      </c>
      <c r="U446" s="94" t="str">
        <f>IF(K446=0,"",ROUND(('Vstupní data 9_4'!$N446+'Vstupní data 9_4'!$Q446)/'Vstupní data 9_4'!$K446,0))</f>
        <v/>
      </c>
      <c r="V446" s="112"/>
      <c r="W446" s="113"/>
      <c r="X446" s="113"/>
      <c r="Y446" s="113"/>
      <c r="Z446" s="113"/>
      <c r="AA446" s="113"/>
    </row>
    <row r="447" spans="1:27" s="114" customFormat="1" ht="27.75" customHeight="1">
      <c r="A447" s="115"/>
      <c r="B447" s="116"/>
      <c r="C447" s="120"/>
      <c r="D447" s="70" t="str">
        <f>IFERROR(VLOOKUP(C447,NM06!$A$2:$B$176,2,0),"")</f>
        <v/>
      </c>
      <c r="E447" s="119"/>
      <c r="F447" s="70" t="str">
        <f>IFERROR(VLOOKUP('Vstupní data 9_4'!$E447,'Číselník nástrojů'!$A$2:$D$569,4,0),"")</f>
        <v/>
      </c>
      <c r="G447" s="117"/>
      <c r="H447" s="118"/>
      <c r="I447" s="127"/>
      <c r="J447" s="104"/>
      <c r="K447" s="104"/>
      <c r="L447" s="105"/>
      <c r="M447" s="121"/>
      <c r="N447" s="122"/>
      <c r="O447" s="123"/>
      <c r="P447" s="124"/>
      <c r="Q447" s="125"/>
      <c r="R447" s="126"/>
      <c r="S447" s="92" t="str">
        <f>IFERROR(('Vstupní data 9_4'!$O447+'Vstupní data 9_4'!$R447)/'Vstupní data 9_4'!$I447,"")</f>
        <v/>
      </c>
      <c r="T447" s="93" t="str">
        <f>IF(J447+L447=0,"",ROUND((M447+'Vstupní data 9_4'!$P447)/(L447+J447)/12,0))</f>
        <v/>
      </c>
      <c r="U447" s="94" t="str">
        <f>IF(K447=0,"",ROUND(('Vstupní data 9_4'!$N447+'Vstupní data 9_4'!$Q447)/'Vstupní data 9_4'!$K447,0))</f>
        <v/>
      </c>
      <c r="V447" s="112"/>
      <c r="W447" s="113"/>
      <c r="X447" s="113"/>
      <c r="Y447" s="113"/>
      <c r="Z447" s="113"/>
      <c r="AA447" s="113"/>
    </row>
    <row r="448" spans="1:27" s="114" customFormat="1" ht="27.75" customHeight="1">
      <c r="A448" s="115"/>
      <c r="B448" s="116"/>
      <c r="C448" s="120"/>
      <c r="D448" s="70" t="str">
        <f>IFERROR(VLOOKUP(C448,NM06!$A$2:$B$176,2,0),"")</f>
        <v/>
      </c>
      <c r="E448" s="119"/>
      <c r="F448" s="70" t="str">
        <f>IFERROR(VLOOKUP('Vstupní data 9_4'!$E448,'Číselník nástrojů'!$A$2:$D$569,4,0),"")</f>
        <v/>
      </c>
      <c r="G448" s="117"/>
      <c r="H448" s="118"/>
      <c r="I448" s="127"/>
      <c r="J448" s="104"/>
      <c r="K448" s="104"/>
      <c r="L448" s="105"/>
      <c r="M448" s="121"/>
      <c r="N448" s="122"/>
      <c r="O448" s="123"/>
      <c r="P448" s="124"/>
      <c r="Q448" s="125"/>
      <c r="R448" s="126"/>
      <c r="S448" s="92" t="str">
        <f>IFERROR(('Vstupní data 9_4'!$O448+'Vstupní data 9_4'!$R448)/'Vstupní data 9_4'!$I448,"")</f>
        <v/>
      </c>
      <c r="T448" s="93" t="str">
        <f>IF(J448+L448=0,"",ROUND((M448+'Vstupní data 9_4'!$P448)/(L448+J448)/12,0))</f>
        <v/>
      </c>
      <c r="U448" s="94" t="str">
        <f>IF(K448=0,"",ROUND(('Vstupní data 9_4'!$N448+'Vstupní data 9_4'!$Q448)/'Vstupní data 9_4'!$K448,0))</f>
        <v/>
      </c>
      <c r="V448" s="112"/>
      <c r="W448" s="113"/>
      <c r="X448" s="113"/>
      <c r="Y448" s="113"/>
      <c r="Z448" s="113"/>
      <c r="AA448" s="113"/>
    </row>
    <row r="449" spans="1:27" s="114" customFormat="1" ht="27.75" customHeight="1">
      <c r="A449" s="115"/>
      <c r="B449" s="116"/>
      <c r="C449" s="120"/>
      <c r="D449" s="70" t="str">
        <f>IFERROR(VLOOKUP(C449,NM06!$A$2:$B$176,2,0),"")</f>
        <v/>
      </c>
      <c r="E449" s="119"/>
      <c r="F449" s="70" t="str">
        <f>IFERROR(VLOOKUP('Vstupní data 9_4'!$E449,'Číselník nástrojů'!$A$2:$D$569,4,0),"")</f>
        <v/>
      </c>
      <c r="G449" s="117"/>
      <c r="H449" s="118"/>
      <c r="I449" s="127"/>
      <c r="J449" s="104"/>
      <c r="K449" s="104"/>
      <c r="L449" s="105"/>
      <c r="M449" s="121"/>
      <c r="N449" s="122"/>
      <c r="O449" s="123"/>
      <c r="P449" s="124"/>
      <c r="Q449" s="125"/>
      <c r="R449" s="126"/>
      <c r="S449" s="92" t="str">
        <f>IFERROR(('Vstupní data 9_4'!$O449+'Vstupní data 9_4'!$R449)/'Vstupní data 9_4'!$I449,"")</f>
        <v/>
      </c>
      <c r="T449" s="93" t="str">
        <f>IF(J449+L449=0,"",ROUND((M449+'Vstupní data 9_4'!$P449)/(L449+J449)/12,0))</f>
        <v/>
      </c>
      <c r="U449" s="94" t="str">
        <f>IF(K449=0,"",ROUND(('Vstupní data 9_4'!$N449+'Vstupní data 9_4'!$Q449)/'Vstupní data 9_4'!$K449,0))</f>
        <v/>
      </c>
      <c r="V449" s="112"/>
      <c r="W449" s="113"/>
      <c r="X449" s="113"/>
      <c r="Y449" s="113"/>
      <c r="Z449" s="113"/>
      <c r="AA449" s="113"/>
    </row>
    <row r="450" spans="1:27" s="114" customFormat="1" ht="27.75" customHeight="1">
      <c r="A450" s="115"/>
      <c r="B450" s="116"/>
      <c r="C450" s="120"/>
      <c r="D450" s="70" t="str">
        <f>IFERROR(VLOOKUP(C450,NM06!$A$2:$B$176,2,0),"")</f>
        <v/>
      </c>
      <c r="E450" s="119"/>
      <c r="F450" s="70" t="str">
        <f>IFERROR(VLOOKUP('Vstupní data 9_4'!$E450,'Číselník nástrojů'!$A$2:$D$569,4,0),"")</f>
        <v/>
      </c>
      <c r="G450" s="117"/>
      <c r="H450" s="118"/>
      <c r="I450" s="127"/>
      <c r="J450" s="104"/>
      <c r="K450" s="104"/>
      <c r="L450" s="105"/>
      <c r="M450" s="121"/>
      <c r="N450" s="122"/>
      <c r="O450" s="123"/>
      <c r="P450" s="124"/>
      <c r="Q450" s="125"/>
      <c r="R450" s="126"/>
      <c r="S450" s="92" t="str">
        <f>IFERROR(('Vstupní data 9_4'!$O450+'Vstupní data 9_4'!$R450)/'Vstupní data 9_4'!$I450,"")</f>
        <v/>
      </c>
      <c r="T450" s="93" t="str">
        <f>IF(J450+L450=0,"",ROUND((M450+'Vstupní data 9_4'!$P450)/(L450+J450)/12,0))</f>
        <v/>
      </c>
      <c r="U450" s="94" t="str">
        <f>IF(K450=0,"",ROUND(('Vstupní data 9_4'!$N450+'Vstupní data 9_4'!$Q450)/'Vstupní data 9_4'!$K450,0))</f>
        <v/>
      </c>
      <c r="V450" s="112"/>
      <c r="W450" s="113"/>
      <c r="X450" s="113"/>
      <c r="Y450" s="113"/>
      <c r="Z450" s="113"/>
      <c r="AA450" s="113"/>
    </row>
    <row r="451" spans="1:27" s="114" customFormat="1" ht="27.75" customHeight="1">
      <c r="A451" s="115"/>
      <c r="B451" s="116"/>
      <c r="C451" s="120"/>
      <c r="D451" s="70" t="str">
        <f>IFERROR(VLOOKUP(C451,NM06!$A$2:$B$176,2,0),"")</f>
        <v/>
      </c>
      <c r="E451" s="119"/>
      <c r="F451" s="70" t="str">
        <f>IFERROR(VLOOKUP('Vstupní data 9_4'!$E451,'Číselník nástrojů'!$A$2:$D$569,4,0),"")</f>
        <v/>
      </c>
      <c r="G451" s="117"/>
      <c r="H451" s="118"/>
      <c r="I451" s="127"/>
      <c r="J451" s="104"/>
      <c r="K451" s="104"/>
      <c r="L451" s="105"/>
      <c r="M451" s="121"/>
      <c r="N451" s="122"/>
      <c r="O451" s="123"/>
      <c r="P451" s="124"/>
      <c r="Q451" s="125"/>
      <c r="R451" s="126"/>
      <c r="S451" s="92" t="str">
        <f>IFERROR(('Vstupní data 9_4'!$O451+'Vstupní data 9_4'!$R451)/'Vstupní data 9_4'!$I451,"")</f>
        <v/>
      </c>
      <c r="T451" s="93" t="str">
        <f>IF(J451+L451=0,"",ROUND((M451+'Vstupní data 9_4'!$P451)/(L451+J451)/12,0))</f>
        <v/>
      </c>
      <c r="U451" s="94" t="str">
        <f>IF(K451=0,"",ROUND(('Vstupní data 9_4'!$N451+'Vstupní data 9_4'!$Q451)/'Vstupní data 9_4'!$K451,0))</f>
        <v/>
      </c>
      <c r="V451" s="112"/>
      <c r="W451" s="113"/>
      <c r="X451" s="113"/>
      <c r="Y451" s="113"/>
      <c r="Z451" s="113"/>
      <c r="AA451" s="113"/>
    </row>
    <row r="452" spans="1:27" s="114" customFormat="1" ht="27.75" customHeight="1">
      <c r="A452" s="115"/>
      <c r="B452" s="116"/>
      <c r="C452" s="120"/>
      <c r="D452" s="70" t="str">
        <f>IFERROR(VLOOKUP(C452,NM06!$A$2:$B$176,2,0),"")</f>
        <v/>
      </c>
      <c r="E452" s="119"/>
      <c r="F452" s="70" t="str">
        <f>IFERROR(VLOOKUP('Vstupní data 9_4'!$E452,'Číselník nástrojů'!$A$2:$D$569,4,0),"")</f>
        <v/>
      </c>
      <c r="G452" s="117"/>
      <c r="H452" s="118"/>
      <c r="I452" s="127"/>
      <c r="J452" s="104"/>
      <c r="K452" s="104"/>
      <c r="L452" s="105"/>
      <c r="M452" s="121"/>
      <c r="N452" s="122"/>
      <c r="O452" s="123"/>
      <c r="P452" s="124"/>
      <c r="Q452" s="125"/>
      <c r="R452" s="126"/>
      <c r="S452" s="92" t="str">
        <f>IFERROR(('Vstupní data 9_4'!$O452+'Vstupní data 9_4'!$R452)/'Vstupní data 9_4'!$I452,"")</f>
        <v/>
      </c>
      <c r="T452" s="93" t="str">
        <f>IF(J452+L452=0,"",ROUND((M452+'Vstupní data 9_4'!$P452)/(L452+J452)/12,0))</f>
        <v/>
      </c>
      <c r="U452" s="94" t="str">
        <f>IF(K452=0,"",ROUND(('Vstupní data 9_4'!$N452+'Vstupní data 9_4'!$Q452)/'Vstupní data 9_4'!$K452,0))</f>
        <v/>
      </c>
      <c r="V452" s="112"/>
      <c r="W452" s="113"/>
      <c r="X452" s="113"/>
      <c r="Y452" s="113"/>
      <c r="Z452" s="113"/>
      <c r="AA452" s="113"/>
    </row>
    <row r="453" spans="1:27" s="114" customFormat="1" ht="27.75" customHeight="1">
      <c r="A453" s="115"/>
      <c r="B453" s="116"/>
      <c r="C453" s="120"/>
      <c r="D453" s="70" t="str">
        <f>IFERROR(VLOOKUP(C453,NM06!$A$2:$B$176,2,0),"")</f>
        <v/>
      </c>
      <c r="E453" s="119"/>
      <c r="F453" s="70" t="str">
        <f>IFERROR(VLOOKUP('Vstupní data 9_4'!$E453,'Číselník nástrojů'!$A$2:$D$569,4,0),"")</f>
        <v/>
      </c>
      <c r="G453" s="117"/>
      <c r="H453" s="118"/>
      <c r="I453" s="127"/>
      <c r="J453" s="104"/>
      <c r="K453" s="104"/>
      <c r="L453" s="105"/>
      <c r="M453" s="121"/>
      <c r="N453" s="122"/>
      <c r="O453" s="123"/>
      <c r="P453" s="124"/>
      <c r="Q453" s="125"/>
      <c r="R453" s="126"/>
      <c r="S453" s="92" t="str">
        <f>IFERROR(('Vstupní data 9_4'!$O453+'Vstupní data 9_4'!$R453)/'Vstupní data 9_4'!$I453,"")</f>
        <v/>
      </c>
      <c r="T453" s="93" t="str">
        <f>IF(J453+L453=0,"",ROUND((M453+'Vstupní data 9_4'!$P453)/(L453+J453)/12,0))</f>
        <v/>
      </c>
      <c r="U453" s="94" t="str">
        <f>IF(K453=0,"",ROUND(('Vstupní data 9_4'!$N453+'Vstupní data 9_4'!$Q453)/'Vstupní data 9_4'!$K453,0))</f>
        <v/>
      </c>
      <c r="V453" s="112"/>
      <c r="W453" s="113"/>
      <c r="X453" s="113"/>
      <c r="Y453" s="113"/>
      <c r="Z453" s="113"/>
      <c r="AA453" s="113"/>
    </row>
    <row r="454" spans="1:27" s="114" customFormat="1" ht="27.75" customHeight="1">
      <c r="A454" s="115"/>
      <c r="B454" s="116"/>
      <c r="C454" s="120"/>
      <c r="D454" s="70" t="str">
        <f>IFERROR(VLOOKUP(C454,NM06!$A$2:$B$176,2,0),"")</f>
        <v/>
      </c>
      <c r="E454" s="119"/>
      <c r="F454" s="70" t="str">
        <f>IFERROR(VLOOKUP('Vstupní data 9_4'!$E454,'Číselník nástrojů'!$A$2:$D$569,4,0),"")</f>
        <v/>
      </c>
      <c r="G454" s="117"/>
      <c r="H454" s="118"/>
      <c r="I454" s="127"/>
      <c r="J454" s="104"/>
      <c r="K454" s="104"/>
      <c r="L454" s="105"/>
      <c r="M454" s="121"/>
      <c r="N454" s="122"/>
      <c r="O454" s="123"/>
      <c r="P454" s="124"/>
      <c r="Q454" s="125"/>
      <c r="R454" s="126"/>
      <c r="S454" s="92" t="str">
        <f>IFERROR(('Vstupní data 9_4'!$O454+'Vstupní data 9_4'!$R454)/'Vstupní data 9_4'!$I454,"")</f>
        <v/>
      </c>
      <c r="T454" s="93" t="str">
        <f>IF(J454+L454=0,"",ROUND((M454+'Vstupní data 9_4'!$P454)/(L454+J454)/12,0))</f>
        <v/>
      </c>
      <c r="U454" s="94" t="str">
        <f>IF(K454=0,"",ROUND(('Vstupní data 9_4'!$N454+'Vstupní data 9_4'!$Q454)/'Vstupní data 9_4'!$K454,0))</f>
        <v/>
      </c>
      <c r="V454" s="112"/>
      <c r="W454" s="113"/>
      <c r="X454" s="113"/>
      <c r="Y454" s="113"/>
      <c r="Z454" s="113"/>
      <c r="AA454" s="113"/>
    </row>
    <row r="455" spans="1:27" s="114" customFormat="1" ht="27.75" customHeight="1">
      <c r="A455" s="115"/>
      <c r="B455" s="116"/>
      <c r="C455" s="120"/>
      <c r="D455" s="70" t="str">
        <f>IFERROR(VLOOKUP(C455,NM06!$A$2:$B$176,2,0),"")</f>
        <v/>
      </c>
      <c r="E455" s="119"/>
      <c r="F455" s="70" t="str">
        <f>IFERROR(VLOOKUP('Vstupní data 9_4'!$E455,'Číselník nástrojů'!$A$2:$D$569,4,0),"")</f>
        <v/>
      </c>
      <c r="G455" s="117"/>
      <c r="H455" s="118"/>
      <c r="I455" s="127"/>
      <c r="J455" s="104"/>
      <c r="K455" s="104"/>
      <c r="L455" s="105"/>
      <c r="M455" s="121"/>
      <c r="N455" s="122"/>
      <c r="O455" s="123"/>
      <c r="P455" s="124"/>
      <c r="Q455" s="125"/>
      <c r="R455" s="126"/>
      <c r="S455" s="92" t="str">
        <f>IFERROR(('Vstupní data 9_4'!$O455+'Vstupní data 9_4'!$R455)/'Vstupní data 9_4'!$I455,"")</f>
        <v/>
      </c>
      <c r="T455" s="93" t="str">
        <f>IF(J455+L455=0,"",ROUND((M455+'Vstupní data 9_4'!$P455)/(L455+J455)/12,0))</f>
        <v/>
      </c>
      <c r="U455" s="94" t="str">
        <f>IF(K455=0,"",ROUND(('Vstupní data 9_4'!$N455+'Vstupní data 9_4'!$Q455)/'Vstupní data 9_4'!$K455,0))</f>
        <v/>
      </c>
      <c r="V455" s="112"/>
      <c r="W455" s="113"/>
      <c r="X455" s="113"/>
      <c r="Y455" s="113"/>
      <c r="Z455" s="113"/>
      <c r="AA455" s="113"/>
    </row>
    <row r="456" spans="1:27" s="114" customFormat="1" ht="27.75" customHeight="1">
      <c r="A456" s="115"/>
      <c r="B456" s="116"/>
      <c r="C456" s="120"/>
      <c r="D456" s="70" t="str">
        <f>IFERROR(VLOOKUP(C456,NM06!$A$2:$B$176,2,0),"")</f>
        <v/>
      </c>
      <c r="E456" s="119"/>
      <c r="F456" s="70" t="str">
        <f>IFERROR(VLOOKUP('Vstupní data 9_4'!$E456,'Číselník nástrojů'!$A$2:$D$569,4,0),"")</f>
        <v/>
      </c>
      <c r="G456" s="117"/>
      <c r="H456" s="118"/>
      <c r="I456" s="127"/>
      <c r="J456" s="104"/>
      <c r="K456" s="104"/>
      <c r="L456" s="105"/>
      <c r="M456" s="121"/>
      <c r="N456" s="122"/>
      <c r="O456" s="123"/>
      <c r="P456" s="124"/>
      <c r="Q456" s="125"/>
      <c r="R456" s="126"/>
      <c r="S456" s="92" t="str">
        <f>IFERROR(('Vstupní data 9_4'!$O456+'Vstupní data 9_4'!$R456)/'Vstupní data 9_4'!$I456,"")</f>
        <v/>
      </c>
      <c r="T456" s="93" t="str">
        <f>IF(J456+L456=0,"",ROUND((M456+'Vstupní data 9_4'!$P456)/(L456+J456)/12,0))</f>
        <v/>
      </c>
      <c r="U456" s="94" t="str">
        <f>IF(K456=0,"",ROUND(('Vstupní data 9_4'!$N456+'Vstupní data 9_4'!$Q456)/'Vstupní data 9_4'!$K456,0))</f>
        <v/>
      </c>
      <c r="V456" s="112"/>
      <c r="W456" s="113"/>
      <c r="X456" s="113"/>
      <c r="Y456" s="113"/>
      <c r="Z456" s="113"/>
      <c r="AA456" s="113"/>
    </row>
    <row r="457" spans="1:27" s="114" customFormat="1" ht="27.75" customHeight="1">
      <c r="A457" s="115"/>
      <c r="B457" s="116"/>
      <c r="C457" s="120"/>
      <c r="D457" s="70" t="str">
        <f>IFERROR(VLOOKUP(C457,NM06!$A$2:$B$176,2,0),"")</f>
        <v/>
      </c>
      <c r="E457" s="119"/>
      <c r="F457" s="70" t="str">
        <f>IFERROR(VLOOKUP('Vstupní data 9_4'!$E457,'Číselník nástrojů'!$A$2:$D$569,4,0),"")</f>
        <v/>
      </c>
      <c r="G457" s="117"/>
      <c r="H457" s="118"/>
      <c r="I457" s="127"/>
      <c r="J457" s="104"/>
      <c r="K457" s="104"/>
      <c r="L457" s="105"/>
      <c r="M457" s="121"/>
      <c r="N457" s="122"/>
      <c r="O457" s="123"/>
      <c r="P457" s="124"/>
      <c r="Q457" s="125"/>
      <c r="R457" s="126"/>
      <c r="S457" s="92" t="str">
        <f>IFERROR(('Vstupní data 9_4'!$O457+'Vstupní data 9_4'!$R457)/'Vstupní data 9_4'!$I457,"")</f>
        <v/>
      </c>
      <c r="T457" s="93" t="str">
        <f>IF(J457+L457=0,"",ROUND((M457+'Vstupní data 9_4'!$P457)/(L457+J457)/12,0))</f>
        <v/>
      </c>
      <c r="U457" s="94" t="str">
        <f>IF(K457=0,"",ROUND(('Vstupní data 9_4'!$N457+'Vstupní data 9_4'!$Q457)/'Vstupní data 9_4'!$K457,0))</f>
        <v/>
      </c>
      <c r="V457" s="112"/>
      <c r="W457" s="113"/>
      <c r="X457" s="113"/>
      <c r="Y457" s="113"/>
      <c r="Z457" s="113"/>
      <c r="AA457" s="113"/>
    </row>
    <row r="458" spans="1:27" s="114" customFormat="1" ht="27.75" customHeight="1">
      <c r="A458" s="115"/>
      <c r="B458" s="116"/>
      <c r="C458" s="120"/>
      <c r="D458" s="70" t="str">
        <f>IFERROR(VLOOKUP(C458,NM06!$A$2:$B$176,2,0),"")</f>
        <v/>
      </c>
      <c r="E458" s="119"/>
      <c r="F458" s="70" t="str">
        <f>IFERROR(VLOOKUP('Vstupní data 9_4'!$E458,'Číselník nástrojů'!$A$2:$D$569,4,0),"")</f>
        <v/>
      </c>
      <c r="G458" s="117"/>
      <c r="H458" s="118"/>
      <c r="I458" s="127"/>
      <c r="J458" s="104"/>
      <c r="K458" s="104"/>
      <c r="L458" s="105"/>
      <c r="M458" s="121"/>
      <c r="N458" s="122"/>
      <c r="O458" s="123"/>
      <c r="P458" s="124"/>
      <c r="Q458" s="125"/>
      <c r="R458" s="126"/>
      <c r="S458" s="92" t="str">
        <f>IFERROR(('Vstupní data 9_4'!$O458+'Vstupní data 9_4'!$R458)/'Vstupní data 9_4'!$I458,"")</f>
        <v/>
      </c>
      <c r="T458" s="93" t="str">
        <f>IF(J458+L458=0,"",ROUND((M458+'Vstupní data 9_4'!$P458)/(L458+J458)/12,0))</f>
        <v/>
      </c>
      <c r="U458" s="94" t="str">
        <f>IF(K458=0,"",ROUND(('Vstupní data 9_4'!$N458+'Vstupní data 9_4'!$Q458)/'Vstupní data 9_4'!$K458,0))</f>
        <v/>
      </c>
      <c r="V458" s="112"/>
      <c r="W458" s="113"/>
      <c r="X458" s="113"/>
      <c r="Y458" s="113"/>
      <c r="Z458" s="113"/>
      <c r="AA458" s="113"/>
    </row>
    <row r="459" spans="1:27" s="114" customFormat="1" ht="27.75" customHeight="1">
      <c r="A459" s="115"/>
      <c r="B459" s="116"/>
      <c r="C459" s="120"/>
      <c r="D459" s="70" t="str">
        <f>IFERROR(VLOOKUP(C459,NM06!$A$2:$B$176,2,0),"")</f>
        <v/>
      </c>
      <c r="E459" s="119"/>
      <c r="F459" s="70" t="str">
        <f>IFERROR(VLOOKUP('Vstupní data 9_4'!$E459,'Číselník nástrojů'!$A$2:$D$569,4,0),"")</f>
        <v/>
      </c>
      <c r="G459" s="117"/>
      <c r="H459" s="118"/>
      <c r="I459" s="127"/>
      <c r="J459" s="104"/>
      <c r="K459" s="104"/>
      <c r="L459" s="105"/>
      <c r="M459" s="121"/>
      <c r="N459" s="122"/>
      <c r="O459" s="123"/>
      <c r="P459" s="124"/>
      <c r="Q459" s="125"/>
      <c r="R459" s="126"/>
      <c r="S459" s="92" t="str">
        <f>IFERROR(('Vstupní data 9_4'!$O459+'Vstupní data 9_4'!$R459)/'Vstupní data 9_4'!$I459,"")</f>
        <v/>
      </c>
      <c r="T459" s="93" t="str">
        <f>IF(J459+L459=0,"",ROUND((M459+'Vstupní data 9_4'!$P459)/(L459+J459)/12,0))</f>
        <v/>
      </c>
      <c r="U459" s="94" t="str">
        <f>IF(K459=0,"",ROUND(('Vstupní data 9_4'!$N459+'Vstupní data 9_4'!$Q459)/'Vstupní data 9_4'!$K459,0))</f>
        <v/>
      </c>
      <c r="V459" s="112"/>
      <c r="W459" s="113"/>
      <c r="X459" s="113"/>
      <c r="Y459" s="113"/>
      <c r="Z459" s="113"/>
      <c r="AA459" s="113"/>
    </row>
    <row r="460" spans="1:27" s="114" customFormat="1" ht="27.75" customHeight="1">
      <c r="A460" s="115"/>
      <c r="B460" s="116"/>
      <c r="C460" s="120"/>
      <c r="D460" s="70" t="str">
        <f>IFERROR(VLOOKUP(C460,NM06!$A$2:$B$176,2,0),"")</f>
        <v/>
      </c>
      <c r="E460" s="119"/>
      <c r="F460" s="70" t="str">
        <f>IFERROR(VLOOKUP('Vstupní data 9_4'!$E460,'Číselník nástrojů'!$A$2:$D$569,4,0),"")</f>
        <v/>
      </c>
      <c r="G460" s="117"/>
      <c r="H460" s="118"/>
      <c r="I460" s="127"/>
      <c r="J460" s="104"/>
      <c r="K460" s="104"/>
      <c r="L460" s="105"/>
      <c r="M460" s="121"/>
      <c r="N460" s="122"/>
      <c r="O460" s="123"/>
      <c r="P460" s="124"/>
      <c r="Q460" s="125"/>
      <c r="R460" s="126"/>
      <c r="S460" s="92" t="str">
        <f>IFERROR(('Vstupní data 9_4'!$O460+'Vstupní data 9_4'!$R460)/'Vstupní data 9_4'!$I460,"")</f>
        <v/>
      </c>
      <c r="T460" s="93" t="str">
        <f>IF(J460+L460=0,"",ROUND((M460+'Vstupní data 9_4'!$P460)/(L460+J460)/12,0))</f>
        <v/>
      </c>
      <c r="U460" s="94" t="str">
        <f>IF(K460=0,"",ROUND(('Vstupní data 9_4'!$N460+'Vstupní data 9_4'!$Q460)/'Vstupní data 9_4'!$K460,0))</f>
        <v/>
      </c>
      <c r="V460" s="112"/>
      <c r="W460" s="113"/>
      <c r="X460" s="113"/>
      <c r="Y460" s="113"/>
      <c r="Z460" s="113"/>
      <c r="AA460" s="113"/>
    </row>
    <row r="461" spans="1:27" s="114" customFormat="1" ht="27.75" customHeight="1">
      <c r="A461" s="115"/>
      <c r="B461" s="116"/>
      <c r="C461" s="120"/>
      <c r="D461" s="70" t="str">
        <f>IFERROR(VLOOKUP(C461,NM06!$A$2:$B$176,2,0),"")</f>
        <v/>
      </c>
      <c r="E461" s="119"/>
      <c r="F461" s="70" t="str">
        <f>IFERROR(VLOOKUP('Vstupní data 9_4'!$E461,'Číselník nástrojů'!$A$2:$D$569,4,0),"")</f>
        <v/>
      </c>
      <c r="G461" s="117"/>
      <c r="H461" s="118"/>
      <c r="I461" s="127"/>
      <c r="J461" s="104"/>
      <c r="K461" s="104"/>
      <c r="L461" s="105"/>
      <c r="M461" s="121"/>
      <c r="N461" s="122"/>
      <c r="O461" s="123"/>
      <c r="P461" s="124"/>
      <c r="Q461" s="125"/>
      <c r="R461" s="126"/>
      <c r="S461" s="92" t="str">
        <f>IFERROR(('Vstupní data 9_4'!$O461+'Vstupní data 9_4'!$R461)/'Vstupní data 9_4'!$I461,"")</f>
        <v/>
      </c>
      <c r="T461" s="93" t="str">
        <f>IF(J461+L461=0,"",ROUND((M461+'Vstupní data 9_4'!$P461)/(L461+J461)/12,0))</f>
        <v/>
      </c>
      <c r="U461" s="94" t="str">
        <f>IF(K461=0,"",ROUND(('Vstupní data 9_4'!$N461+'Vstupní data 9_4'!$Q461)/'Vstupní data 9_4'!$K461,0))</f>
        <v/>
      </c>
      <c r="V461" s="112"/>
      <c r="W461" s="113"/>
      <c r="X461" s="113"/>
      <c r="Y461" s="113"/>
      <c r="Z461" s="113"/>
      <c r="AA461" s="113"/>
    </row>
    <row r="462" spans="1:27" s="114" customFormat="1" ht="27.75" customHeight="1">
      <c r="A462" s="115"/>
      <c r="B462" s="116"/>
      <c r="C462" s="120"/>
      <c r="D462" s="70" t="str">
        <f>IFERROR(VLOOKUP(C462,NM06!$A$2:$B$176,2,0),"")</f>
        <v/>
      </c>
      <c r="E462" s="119"/>
      <c r="F462" s="70" t="str">
        <f>IFERROR(VLOOKUP('Vstupní data 9_4'!$E462,'Číselník nástrojů'!$A$2:$D$569,4,0),"")</f>
        <v/>
      </c>
      <c r="G462" s="117"/>
      <c r="H462" s="118"/>
      <c r="I462" s="127"/>
      <c r="J462" s="104"/>
      <c r="K462" s="104"/>
      <c r="L462" s="105"/>
      <c r="M462" s="121"/>
      <c r="N462" s="122"/>
      <c r="O462" s="123"/>
      <c r="P462" s="124"/>
      <c r="Q462" s="125"/>
      <c r="R462" s="126"/>
      <c r="S462" s="92" t="str">
        <f>IFERROR(('Vstupní data 9_4'!$O462+'Vstupní data 9_4'!$R462)/'Vstupní data 9_4'!$I462,"")</f>
        <v/>
      </c>
      <c r="T462" s="93" t="str">
        <f>IF(J462+L462=0,"",ROUND((M462+'Vstupní data 9_4'!$P462)/(L462+J462)/12,0))</f>
        <v/>
      </c>
      <c r="U462" s="94" t="str">
        <f>IF(K462=0,"",ROUND(('Vstupní data 9_4'!$N462+'Vstupní data 9_4'!$Q462)/'Vstupní data 9_4'!$K462,0))</f>
        <v/>
      </c>
      <c r="V462" s="112"/>
      <c r="W462" s="113"/>
      <c r="X462" s="113"/>
      <c r="Y462" s="113"/>
      <c r="Z462" s="113"/>
      <c r="AA462" s="113"/>
    </row>
    <row r="463" spans="1:27" s="114" customFormat="1" ht="27.75" customHeight="1">
      <c r="A463" s="115"/>
      <c r="B463" s="116"/>
      <c r="C463" s="120"/>
      <c r="D463" s="70" t="str">
        <f>IFERROR(VLOOKUP(C463,NM06!$A$2:$B$176,2,0),"")</f>
        <v/>
      </c>
      <c r="E463" s="119"/>
      <c r="F463" s="70" t="str">
        <f>IFERROR(VLOOKUP('Vstupní data 9_4'!$E463,'Číselník nástrojů'!$A$2:$D$569,4,0),"")</f>
        <v/>
      </c>
      <c r="G463" s="117"/>
      <c r="H463" s="118"/>
      <c r="I463" s="127"/>
      <c r="J463" s="104"/>
      <c r="K463" s="104"/>
      <c r="L463" s="105"/>
      <c r="M463" s="121"/>
      <c r="N463" s="122"/>
      <c r="O463" s="123"/>
      <c r="P463" s="124"/>
      <c r="Q463" s="125"/>
      <c r="R463" s="126"/>
      <c r="S463" s="92" t="str">
        <f>IFERROR(('Vstupní data 9_4'!$O463+'Vstupní data 9_4'!$R463)/'Vstupní data 9_4'!$I463,"")</f>
        <v/>
      </c>
      <c r="T463" s="93" t="str">
        <f>IF(J463+L463=0,"",ROUND((M463+'Vstupní data 9_4'!$P463)/(L463+J463)/12,0))</f>
        <v/>
      </c>
      <c r="U463" s="94" t="str">
        <f>IF(K463=0,"",ROUND(('Vstupní data 9_4'!$N463+'Vstupní data 9_4'!$Q463)/'Vstupní data 9_4'!$K463,0))</f>
        <v/>
      </c>
      <c r="V463" s="112"/>
      <c r="W463" s="113"/>
      <c r="X463" s="113"/>
      <c r="Y463" s="113"/>
      <c r="Z463" s="113"/>
      <c r="AA463" s="113"/>
    </row>
    <row r="464" spans="1:27" s="114" customFormat="1" ht="27.75" customHeight="1">
      <c r="A464" s="115"/>
      <c r="B464" s="116"/>
      <c r="C464" s="120"/>
      <c r="D464" s="70" t="str">
        <f>IFERROR(VLOOKUP(C464,NM06!$A$2:$B$176,2,0),"")</f>
        <v/>
      </c>
      <c r="E464" s="119"/>
      <c r="F464" s="70" t="str">
        <f>IFERROR(VLOOKUP('Vstupní data 9_4'!$E464,'Číselník nástrojů'!$A$2:$D$569,4,0),"")</f>
        <v/>
      </c>
      <c r="G464" s="117"/>
      <c r="H464" s="118"/>
      <c r="I464" s="127"/>
      <c r="J464" s="104"/>
      <c r="K464" s="104"/>
      <c r="L464" s="105"/>
      <c r="M464" s="121"/>
      <c r="N464" s="122"/>
      <c r="O464" s="123"/>
      <c r="P464" s="124"/>
      <c r="Q464" s="125"/>
      <c r="R464" s="126"/>
      <c r="S464" s="92" t="str">
        <f>IFERROR(('Vstupní data 9_4'!$O464+'Vstupní data 9_4'!$R464)/'Vstupní data 9_4'!$I464,"")</f>
        <v/>
      </c>
      <c r="T464" s="93" t="str">
        <f>IF(J464+L464=0,"",ROUND((M464+'Vstupní data 9_4'!$P464)/(L464+J464)/12,0))</f>
        <v/>
      </c>
      <c r="U464" s="94" t="str">
        <f>IF(K464=0,"",ROUND(('Vstupní data 9_4'!$N464+'Vstupní data 9_4'!$Q464)/'Vstupní data 9_4'!$K464,0))</f>
        <v/>
      </c>
      <c r="V464" s="112"/>
      <c r="W464" s="113"/>
      <c r="X464" s="113"/>
      <c r="Y464" s="113"/>
      <c r="Z464" s="113"/>
      <c r="AA464" s="113"/>
    </row>
    <row r="465" spans="1:27" s="114" customFormat="1" ht="27.75" customHeight="1">
      <c r="A465" s="115"/>
      <c r="B465" s="116"/>
      <c r="C465" s="120"/>
      <c r="D465" s="70" t="str">
        <f>IFERROR(VLOOKUP(C465,NM06!$A$2:$B$176,2,0),"")</f>
        <v/>
      </c>
      <c r="E465" s="119"/>
      <c r="F465" s="70" t="str">
        <f>IFERROR(VLOOKUP('Vstupní data 9_4'!$E465,'Číselník nástrojů'!$A$2:$D$569,4,0),"")</f>
        <v/>
      </c>
      <c r="G465" s="117"/>
      <c r="H465" s="118"/>
      <c r="I465" s="127"/>
      <c r="J465" s="104"/>
      <c r="K465" s="104"/>
      <c r="L465" s="105"/>
      <c r="M465" s="121"/>
      <c r="N465" s="122"/>
      <c r="O465" s="123"/>
      <c r="P465" s="124"/>
      <c r="Q465" s="125"/>
      <c r="R465" s="126"/>
      <c r="S465" s="92" t="str">
        <f>IFERROR(('Vstupní data 9_4'!$O465+'Vstupní data 9_4'!$R465)/'Vstupní data 9_4'!$I465,"")</f>
        <v/>
      </c>
      <c r="T465" s="93" t="str">
        <f>IF(J465+L465=0,"",ROUND((M465+'Vstupní data 9_4'!$P465)/(L465+J465)/12,0))</f>
        <v/>
      </c>
      <c r="U465" s="94" t="str">
        <f>IF(K465=0,"",ROUND(('Vstupní data 9_4'!$N465+'Vstupní data 9_4'!$Q465)/'Vstupní data 9_4'!$K465,0))</f>
        <v/>
      </c>
      <c r="V465" s="112"/>
      <c r="W465" s="113"/>
      <c r="X465" s="113"/>
      <c r="Y465" s="113"/>
      <c r="Z465" s="113"/>
      <c r="AA465" s="113"/>
    </row>
    <row r="466" spans="1:27" s="114" customFormat="1" ht="27.75" customHeight="1">
      <c r="A466" s="115"/>
      <c r="B466" s="116"/>
      <c r="C466" s="120"/>
      <c r="D466" s="70" t="str">
        <f>IFERROR(VLOOKUP(C466,NM06!$A$2:$B$176,2,0),"")</f>
        <v/>
      </c>
      <c r="E466" s="119"/>
      <c r="F466" s="70" t="str">
        <f>IFERROR(VLOOKUP('Vstupní data 9_4'!$E466,'Číselník nástrojů'!$A$2:$D$569,4,0),"")</f>
        <v/>
      </c>
      <c r="G466" s="117"/>
      <c r="H466" s="118"/>
      <c r="I466" s="127"/>
      <c r="J466" s="104"/>
      <c r="K466" s="104"/>
      <c r="L466" s="105"/>
      <c r="M466" s="121"/>
      <c r="N466" s="122"/>
      <c r="O466" s="123"/>
      <c r="P466" s="124"/>
      <c r="Q466" s="125"/>
      <c r="R466" s="126"/>
      <c r="S466" s="92" t="str">
        <f>IFERROR(('Vstupní data 9_4'!$O466+'Vstupní data 9_4'!$R466)/'Vstupní data 9_4'!$I466,"")</f>
        <v/>
      </c>
      <c r="T466" s="93" t="str">
        <f>IF(J466+L466=0,"",ROUND((M466+'Vstupní data 9_4'!$P466)/(L466+J466)/12,0))</f>
        <v/>
      </c>
      <c r="U466" s="94" t="str">
        <f>IF(K466=0,"",ROUND(('Vstupní data 9_4'!$N466+'Vstupní data 9_4'!$Q466)/'Vstupní data 9_4'!$K466,0))</f>
        <v/>
      </c>
      <c r="V466" s="112"/>
      <c r="W466" s="113"/>
      <c r="X466" s="113"/>
      <c r="Y466" s="113"/>
      <c r="Z466" s="113"/>
      <c r="AA466" s="113"/>
    </row>
    <row r="467" spans="1:27" s="114" customFormat="1" ht="27.75" customHeight="1">
      <c r="A467" s="115"/>
      <c r="B467" s="116"/>
      <c r="C467" s="120"/>
      <c r="D467" s="70" t="str">
        <f>IFERROR(VLOOKUP(C467,NM06!$A$2:$B$176,2,0),"")</f>
        <v/>
      </c>
      <c r="E467" s="119"/>
      <c r="F467" s="70" t="str">
        <f>IFERROR(VLOOKUP('Vstupní data 9_4'!$E467,'Číselník nástrojů'!$A$2:$D$569,4,0),"")</f>
        <v/>
      </c>
      <c r="G467" s="117"/>
      <c r="H467" s="118"/>
      <c r="I467" s="127"/>
      <c r="J467" s="104"/>
      <c r="K467" s="104"/>
      <c r="L467" s="105"/>
      <c r="M467" s="121"/>
      <c r="N467" s="122"/>
      <c r="O467" s="123"/>
      <c r="P467" s="124"/>
      <c r="Q467" s="125"/>
      <c r="R467" s="126"/>
      <c r="S467" s="92" t="str">
        <f>IFERROR(('Vstupní data 9_4'!$O467+'Vstupní data 9_4'!$R467)/'Vstupní data 9_4'!$I467,"")</f>
        <v/>
      </c>
      <c r="T467" s="93" t="str">
        <f>IF(J467+L467=0,"",ROUND((M467+'Vstupní data 9_4'!$P467)/(L467+J467)/12,0))</f>
        <v/>
      </c>
      <c r="U467" s="94" t="str">
        <f>IF(K467=0,"",ROUND(('Vstupní data 9_4'!$N467+'Vstupní data 9_4'!$Q467)/'Vstupní data 9_4'!$K467,0))</f>
        <v/>
      </c>
      <c r="V467" s="112"/>
      <c r="W467" s="113"/>
      <c r="X467" s="113"/>
      <c r="Y467" s="113"/>
      <c r="Z467" s="113"/>
      <c r="AA467" s="113"/>
    </row>
    <row r="468" spans="1:27" s="114" customFormat="1" ht="27.75" customHeight="1">
      <c r="A468" s="115"/>
      <c r="B468" s="116"/>
      <c r="C468" s="120"/>
      <c r="D468" s="70" t="str">
        <f>IFERROR(VLOOKUP(C468,NM06!$A$2:$B$176,2,0),"")</f>
        <v/>
      </c>
      <c r="E468" s="119"/>
      <c r="F468" s="70" t="str">
        <f>IFERROR(VLOOKUP('Vstupní data 9_4'!$E468,'Číselník nástrojů'!$A$2:$D$569,4,0),"")</f>
        <v/>
      </c>
      <c r="G468" s="117"/>
      <c r="H468" s="118"/>
      <c r="I468" s="127"/>
      <c r="J468" s="104"/>
      <c r="K468" s="104"/>
      <c r="L468" s="105"/>
      <c r="M468" s="121"/>
      <c r="N468" s="122"/>
      <c r="O468" s="123"/>
      <c r="P468" s="124"/>
      <c r="Q468" s="125"/>
      <c r="R468" s="126"/>
      <c r="S468" s="92" t="str">
        <f>IFERROR(('Vstupní data 9_4'!$O468+'Vstupní data 9_4'!$R468)/'Vstupní data 9_4'!$I468,"")</f>
        <v/>
      </c>
      <c r="T468" s="93" t="str">
        <f>IF(J468+L468=0,"",ROUND((M468+'Vstupní data 9_4'!$P468)/(L468+J468)/12,0))</f>
        <v/>
      </c>
      <c r="U468" s="94" t="str">
        <f>IF(K468=0,"",ROUND(('Vstupní data 9_4'!$N468+'Vstupní data 9_4'!$Q468)/'Vstupní data 9_4'!$K468,0))</f>
        <v/>
      </c>
      <c r="V468" s="112"/>
      <c r="W468" s="113"/>
      <c r="X468" s="113"/>
      <c r="Y468" s="113"/>
      <c r="Z468" s="113"/>
      <c r="AA468" s="113"/>
    </row>
    <row r="469" spans="1:27" s="114" customFormat="1" ht="27.75" customHeight="1">
      <c r="A469" s="115"/>
      <c r="B469" s="116"/>
      <c r="C469" s="120"/>
      <c r="D469" s="70" t="str">
        <f>IFERROR(VLOOKUP(C469,NM06!$A$2:$B$176,2,0),"")</f>
        <v/>
      </c>
      <c r="E469" s="119"/>
      <c r="F469" s="70" t="str">
        <f>IFERROR(VLOOKUP('Vstupní data 9_4'!$E469,'Číselník nástrojů'!$A$2:$D$569,4,0),"")</f>
        <v/>
      </c>
      <c r="G469" s="117"/>
      <c r="H469" s="118"/>
      <c r="I469" s="127"/>
      <c r="J469" s="104"/>
      <c r="K469" s="104"/>
      <c r="L469" s="105"/>
      <c r="M469" s="121"/>
      <c r="N469" s="122"/>
      <c r="O469" s="123"/>
      <c r="P469" s="124"/>
      <c r="Q469" s="125"/>
      <c r="R469" s="126"/>
      <c r="S469" s="92" t="str">
        <f>IFERROR(('Vstupní data 9_4'!$O469+'Vstupní data 9_4'!$R469)/'Vstupní data 9_4'!$I469,"")</f>
        <v/>
      </c>
      <c r="T469" s="93" t="str">
        <f>IF(J469+L469=0,"",ROUND((M469+'Vstupní data 9_4'!$P469)/(L469+J469)/12,0))</f>
        <v/>
      </c>
      <c r="U469" s="94" t="str">
        <f>IF(K469=0,"",ROUND(('Vstupní data 9_4'!$N469+'Vstupní data 9_4'!$Q469)/'Vstupní data 9_4'!$K469,0))</f>
        <v/>
      </c>
      <c r="V469" s="112"/>
      <c r="W469" s="113"/>
      <c r="X469" s="113"/>
      <c r="Y469" s="113"/>
      <c r="Z469" s="113"/>
      <c r="AA469" s="113"/>
    </row>
    <row r="470" spans="1:27" s="114" customFormat="1" ht="27.75" customHeight="1">
      <c r="A470" s="115"/>
      <c r="B470" s="116"/>
      <c r="C470" s="120"/>
      <c r="D470" s="70" t="str">
        <f>IFERROR(VLOOKUP(C470,NM06!$A$2:$B$176,2,0),"")</f>
        <v/>
      </c>
      <c r="E470" s="119"/>
      <c r="F470" s="70" t="str">
        <f>IFERROR(VLOOKUP('Vstupní data 9_4'!$E470,'Číselník nástrojů'!$A$2:$D$569,4,0),"")</f>
        <v/>
      </c>
      <c r="G470" s="117"/>
      <c r="H470" s="118"/>
      <c r="I470" s="127"/>
      <c r="J470" s="104"/>
      <c r="K470" s="104"/>
      <c r="L470" s="105"/>
      <c r="M470" s="121"/>
      <c r="N470" s="122"/>
      <c r="O470" s="123"/>
      <c r="P470" s="124"/>
      <c r="Q470" s="125"/>
      <c r="R470" s="126"/>
      <c r="S470" s="92" t="str">
        <f>IFERROR(('Vstupní data 9_4'!$O470+'Vstupní data 9_4'!$R470)/'Vstupní data 9_4'!$I470,"")</f>
        <v/>
      </c>
      <c r="T470" s="93" t="str">
        <f>IF(J470+L470=0,"",ROUND((M470+'Vstupní data 9_4'!$P470)/(L470+J470)/12,0))</f>
        <v/>
      </c>
      <c r="U470" s="94" t="str">
        <f>IF(K470=0,"",ROUND(('Vstupní data 9_4'!$N470+'Vstupní data 9_4'!$Q470)/'Vstupní data 9_4'!$K470,0))</f>
        <v/>
      </c>
      <c r="V470" s="112"/>
      <c r="W470" s="113"/>
      <c r="X470" s="113"/>
      <c r="Y470" s="113"/>
      <c r="Z470" s="113"/>
      <c r="AA470" s="113"/>
    </row>
    <row r="471" spans="1:27" s="114" customFormat="1" ht="27.75" customHeight="1">
      <c r="A471" s="115"/>
      <c r="B471" s="116"/>
      <c r="C471" s="120"/>
      <c r="D471" s="70" t="str">
        <f>IFERROR(VLOOKUP(C471,NM06!$A$2:$B$176,2,0),"")</f>
        <v/>
      </c>
      <c r="E471" s="119"/>
      <c r="F471" s="70" t="str">
        <f>IFERROR(VLOOKUP('Vstupní data 9_4'!$E471,'Číselník nástrojů'!$A$2:$D$569,4,0),"")</f>
        <v/>
      </c>
      <c r="G471" s="117"/>
      <c r="H471" s="118"/>
      <c r="I471" s="127"/>
      <c r="J471" s="104"/>
      <c r="K471" s="104"/>
      <c r="L471" s="105"/>
      <c r="M471" s="121"/>
      <c r="N471" s="122"/>
      <c r="O471" s="123"/>
      <c r="P471" s="124"/>
      <c r="Q471" s="125"/>
      <c r="R471" s="126"/>
      <c r="S471" s="92" t="str">
        <f>IFERROR(('Vstupní data 9_4'!$O471+'Vstupní data 9_4'!$R471)/'Vstupní data 9_4'!$I471,"")</f>
        <v/>
      </c>
      <c r="T471" s="93" t="str">
        <f>IF(J471+L471=0,"",ROUND((M471+'Vstupní data 9_4'!$P471)/(L471+J471)/12,0))</f>
        <v/>
      </c>
      <c r="U471" s="94" t="str">
        <f>IF(K471=0,"",ROUND(('Vstupní data 9_4'!$N471+'Vstupní data 9_4'!$Q471)/'Vstupní data 9_4'!$K471,0))</f>
        <v/>
      </c>
      <c r="V471" s="112"/>
      <c r="W471" s="113"/>
      <c r="X471" s="113"/>
      <c r="Y471" s="113"/>
      <c r="Z471" s="113"/>
      <c r="AA471" s="113"/>
    </row>
    <row r="472" spans="1:27" s="114" customFormat="1" ht="27.75" customHeight="1">
      <c r="A472" s="115"/>
      <c r="B472" s="116"/>
      <c r="C472" s="120"/>
      <c r="D472" s="70" t="str">
        <f>IFERROR(VLOOKUP(C472,NM06!$A$2:$B$176,2,0),"")</f>
        <v/>
      </c>
      <c r="E472" s="119"/>
      <c r="F472" s="70" t="str">
        <f>IFERROR(VLOOKUP('Vstupní data 9_4'!$E472,'Číselník nástrojů'!$A$2:$D$569,4,0),"")</f>
        <v/>
      </c>
      <c r="G472" s="117"/>
      <c r="H472" s="118"/>
      <c r="I472" s="127"/>
      <c r="J472" s="104"/>
      <c r="K472" s="104"/>
      <c r="L472" s="105"/>
      <c r="M472" s="121"/>
      <c r="N472" s="122"/>
      <c r="O472" s="123"/>
      <c r="P472" s="124"/>
      <c r="Q472" s="125"/>
      <c r="R472" s="126"/>
      <c r="S472" s="92" t="str">
        <f>IFERROR(('Vstupní data 9_4'!$O472+'Vstupní data 9_4'!$R472)/'Vstupní data 9_4'!$I472,"")</f>
        <v/>
      </c>
      <c r="T472" s="93" t="str">
        <f>IF(J472+L472=0,"",ROUND((M472+'Vstupní data 9_4'!$P472)/(L472+J472)/12,0))</f>
        <v/>
      </c>
      <c r="U472" s="94" t="str">
        <f>IF(K472=0,"",ROUND(('Vstupní data 9_4'!$N472+'Vstupní data 9_4'!$Q472)/'Vstupní data 9_4'!$K472,0))</f>
        <v/>
      </c>
      <c r="V472" s="112"/>
      <c r="W472" s="113"/>
      <c r="X472" s="113"/>
      <c r="Y472" s="113"/>
      <c r="Z472" s="113"/>
      <c r="AA472" s="113"/>
    </row>
    <row r="473" spans="1:27" s="114" customFormat="1" ht="27.75" customHeight="1">
      <c r="A473" s="115"/>
      <c r="B473" s="116"/>
      <c r="C473" s="120"/>
      <c r="D473" s="70" t="str">
        <f>IFERROR(VLOOKUP(C473,NM06!$A$2:$B$176,2,0),"")</f>
        <v/>
      </c>
      <c r="E473" s="119"/>
      <c r="F473" s="70" t="str">
        <f>IFERROR(VLOOKUP('Vstupní data 9_4'!$E473,'Číselník nástrojů'!$A$2:$D$569,4,0),"")</f>
        <v/>
      </c>
      <c r="G473" s="117"/>
      <c r="H473" s="118"/>
      <c r="I473" s="127"/>
      <c r="J473" s="104"/>
      <c r="K473" s="104"/>
      <c r="L473" s="105"/>
      <c r="M473" s="121"/>
      <c r="N473" s="122"/>
      <c r="O473" s="123"/>
      <c r="P473" s="124"/>
      <c r="Q473" s="125"/>
      <c r="R473" s="126"/>
      <c r="S473" s="92" t="str">
        <f>IFERROR(('Vstupní data 9_4'!$O473+'Vstupní data 9_4'!$R473)/'Vstupní data 9_4'!$I473,"")</f>
        <v/>
      </c>
      <c r="T473" s="93" t="str">
        <f>IF(J473+L473=0,"",ROUND((M473+'Vstupní data 9_4'!$P473)/(L473+J473)/12,0))</f>
        <v/>
      </c>
      <c r="U473" s="94" t="str">
        <f>IF(K473=0,"",ROUND(('Vstupní data 9_4'!$N473+'Vstupní data 9_4'!$Q473)/'Vstupní data 9_4'!$K473,0))</f>
        <v/>
      </c>
      <c r="V473" s="112"/>
      <c r="W473" s="113"/>
      <c r="X473" s="113"/>
      <c r="Y473" s="113"/>
      <c r="Z473" s="113"/>
      <c r="AA473" s="113"/>
    </row>
    <row r="474" spans="1:27" s="114" customFormat="1" ht="27.75" customHeight="1">
      <c r="A474" s="115"/>
      <c r="B474" s="116"/>
      <c r="C474" s="120"/>
      <c r="D474" s="70" t="str">
        <f>IFERROR(VLOOKUP(C474,NM06!$A$2:$B$176,2,0),"")</f>
        <v/>
      </c>
      <c r="E474" s="119"/>
      <c r="F474" s="70" t="str">
        <f>IFERROR(VLOOKUP('Vstupní data 9_4'!$E474,'Číselník nástrojů'!$A$2:$D$569,4,0),"")</f>
        <v/>
      </c>
      <c r="G474" s="117"/>
      <c r="H474" s="118"/>
      <c r="I474" s="127"/>
      <c r="J474" s="104"/>
      <c r="K474" s="104"/>
      <c r="L474" s="105"/>
      <c r="M474" s="121"/>
      <c r="N474" s="122"/>
      <c r="O474" s="123"/>
      <c r="P474" s="124"/>
      <c r="Q474" s="125"/>
      <c r="R474" s="126"/>
      <c r="S474" s="92" t="str">
        <f>IFERROR(('Vstupní data 9_4'!$O474+'Vstupní data 9_4'!$R474)/'Vstupní data 9_4'!$I474,"")</f>
        <v/>
      </c>
      <c r="T474" s="93" t="str">
        <f>IF(J474+L474=0,"",ROUND((M474+'Vstupní data 9_4'!$P474)/(L474+J474)/12,0))</f>
        <v/>
      </c>
      <c r="U474" s="94" t="str">
        <f>IF(K474=0,"",ROUND(('Vstupní data 9_4'!$N474+'Vstupní data 9_4'!$Q474)/'Vstupní data 9_4'!$K474,0))</f>
        <v/>
      </c>
      <c r="V474" s="112"/>
      <c r="W474" s="113"/>
      <c r="X474" s="113"/>
      <c r="Y474" s="113"/>
      <c r="Z474" s="113"/>
      <c r="AA474" s="113"/>
    </row>
    <row r="475" spans="1:27" s="114" customFormat="1" ht="27.75" customHeight="1">
      <c r="A475" s="115"/>
      <c r="B475" s="116"/>
      <c r="C475" s="120"/>
      <c r="D475" s="70" t="str">
        <f>IFERROR(VLOOKUP(C475,NM06!$A$2:$B$176,2,0),"")</f>
        <v/>
      </c>
      <c r="E475" s="119"/>
      <c r="F475" s="70" t="str">
        <f>IFERROR(VLOOKUP('Vstupní data 9_4'!$E475,'Číselník nástrojů'!$A$2:$D$569,4,0),"")</f>
        <v/>
      </c>
      <c r="G475" s="117"/>
      <c r="H475" s="118"/>
      <c r="I475" s="127"/>
      <c r="J475" s="104"/>
      <c r="K475" s="104"/>
      <c r="L475" s="105"/>
      <c r="M475" s="121"/>
      <c r="N475" s="122"/>
      <c r="O475" s="123"/>
      <c r="P475" s="124"/>
      <c r="Q475" s="125"/>
      <c r="R475" s="126"/>
      <c r="S475" s="92" t="str">
        <f>IFERROR(('Vstupní data 9_4'!$O475+'Vstupní data 9_4'!$R475)/'Vstupní data 9_4'!$I475,"")</f>
        <v/>
      </c>
      <c r="T475" s="93" t="str">
        <f>IF(J475+L475=0,"",ROUND((M475+'Vstupní data 9_4'!$P475)/(L475+J475)/12,0))</f>
        <v/>
      </c>
      <c r="U475" s="94" t="str">
        <f>IF(K475=0,"",ROUND(('Vstupní data 9_4'!$N475+'Vstupní data 9_4'!$Q475)/'Vstupní data 9_4'!$K475,0))</f>
        <v/>
      </c>
      <c r="V475" s="112"/>
      <c r="W475" s="113"/>
      <c r="X475" s="113"/>
      <c r="Y475" s="113"/>
      <c r="Z475" s="113"/>
      <c r="AA475" s="113"/>
    </row>
    <row r="476" spans="1:27" s="114" customFormat="1" ht="27.75" customHeight="1">
      <c r="A476" s="115"/>
      <c r="B476" s="116"/>
      <c r="C476" s="120"/>
      <c r="D476" s="70" t="str">
        <f>IFERROR(VLOOKUP(C476,NM06!$A$2:$B$176,2,0),"")</f>
        <v/>
      </c>
      <c r="E476" s="119"/>
      <c r="F476" s="70" t="str">
        <f>IFERROR(VLOOKUP('Vstupní data 9_4'!$E476,'Číselník nástrojů'!$A$2:$D$569,4,0),"")</f>
        <v/>
      </c>
      <c r="G476" s="117"/>
      <c r="H476" s="118"/>
      <c r="I476" s="127"/>
      <c r="J476" s="104"/>
      <c r="K476" s="104"/>
      <c r="L476" s="105"/>
      <c r="M476" s="121"/>
      <c r="N476" s="122"/>
      <c r="O476" s="123"/>
      <c r="P476" s="124"/>
      <c r="Q476" s="125"/>
      <c r="R476" s="126"/>
      <c r="S476" s="92" t="str">
        <f>IFERROR(('Vstupní data 9_4'!$O476+'Vstupní data 9_4'!$R476)/'Vstupní data 9_4'!$I476,"")</f>
        <v/>
      </c>
      <c r="T476" s="93" t="str">
        <f>IF(J476+L476=0,"",ROUND((M476+'Vstupní data 9_4'!$P476)/(L476+J476)/12,0))</f>
        <v/>
      </c>
      <c r="U476" s="94" t="str">
        <f>IF(K476=0,"",ROUND(('Vstupní data 9_4'!$N476+'Vstupní data 9_4'!$Q476)/'Vstupní data 9_4'!$K476,0))</f>
        <v/>
      </c>
      <c r="V476" s="112"/>
      <c r="W476" s="113"/>
      <c r="X476" s="113"/>
      <c r="Y476" s="113"/>
      <c r="Z476" s="113"/>
      <c r="AA476" s="113"/>
    </row>
    <row r="477" spans="1:27" s="114" customFormat="1" ht="27.75" customHeight="1">
      <c r="A477" s="115"/>
      <c r="B477" s="116"/>
      <c r="C477" s="120"/>
      <c r="D477" s="70" t="str">
        <f>IFERROR(VLOOKUP(C477,NM06!$A$2:$B$176,2,0),"")</f>
        <v/>
      </c>
      <c r="E477" s="119"/>
      <c r="F477" s="70" t="str">
        <f>IFERROR(VLOOKUP('Vstupní data 9_4'!$E477,'Číselník nástrojů'!$A$2:$D$569,4,0),"")</f>
        <v/>
      </c>
      <c r="G477" s="117"/>
      <c r="H477" s="118"/>
      <c r="I477" s="127"/>
      <c r="J477" s="104"/>
      <c r="K477" s="104"/>
      <c r="L477" s="105"/>
      <c r="M477" s="121"/>
      <c r="N477" s="122"/>
      <c r="O477" s="123"/>
      <c r="P477" s="124"/>
      <c r="Q477" s="125"/>
      <c r="R477" s="126"/>
      <c r="S477" s="92" t="str">
        <f>IFERROR(('Vstupní data 9_4'!$O477+'Vstupní data 9_4'!$R477)/'Vstupní data 9_4'!$I477,"")</f>
        <v/>
      </c>
      <c r="T477" s="93" t="str">
        <f>IF(J477+L477=0,"",ROUND((M477+'Vstupní data 9_4'!$P477)/(L477+J477)/12,0))</f>
        <v/>
      </c>
      <c r="U477" s="94" t="str">
        <f>IF(K477=0,"",ROUND(('Vstupní data 9_4'!$N477+'Vstupní data 9_4'!$Q477)/'Vstupní data 9_4'!$K477,0))</f>
        <v/>
      </c>
      <c r="V477" s="112"/>
      <c r="W477" s="113"/>
      <c r="X477" s="113"/>
      <c r="Y477" s="113"/>
      <c r="Z477" s="113"/>
      <c r="AA477" s="113"/>
    </row>
    <row r="478" spans="1:27" s="114" customFormat="1" ht="27.75" customHeight="1">
      <c r="A478" s="115"/>
      <c r="B478" s="116"/>
      <c r="C478" s="120"/>
      <c r="D478" s="70" t="str">
        <f>IFERROR(VLOOKUP(C478,NM06!$A$2:$B$176,2,0),"")</f>
        <v/>
      </c>
      <c r="E478" s="119"/>
      <c r="F478" s="70" t="str">
        <f>IFERROR(VLOOKUP('Vstupní data 9_4'!$E478,'Číselník nástrojů'!$A$2:$D$569,4,0),"")</f>
        <v/>
      </c>
      <c r="G478" s="117"/>
      <c r="H478" s="118"/>
      <c r="I478" s="127"/>
      <c r="J478" s="104"/>
      <c r="K478" s="104"/>
      <c r="L478" s="105"/>
      <c r="M478" s="121"/>
      <c r="N478" s="122"/>
      <c r="O478" s="123"/>
      <c r="P478" s="124"/>
      <c r="Q478" s="125"/>
      <c r="R478" s="126"/>
      <c r="S478" s="92" t="str">
        <f>IFERROR(('Vstupní data 9_4'!$O478+'Vstupní data 9_4'!$R478)/'Vstupní data 9_4'!$I478,"")</f>
        <v/>
      </c>
      <c r="T478" s="93" t="str">
        <f>IF(J478+L478=0,"",ROUND((M478+'Vstupní data 9_4'!$P478)/(L478+J478)/12,0))</f>
        <v/>
      </c>
      <c r="U478" s="94" t="str">
        <f>IF(K478=0,"",ROUND(('Vstupní data 9_4'!$N478+'Vstupní data 9_4'!$Q478)/'Vstupní data 9_4'!$K478,0))</f>
        <v/>
      </c>
      <c r="V478" s="112"/>
      <c r="W478" s="113"/>
      <c r="X478" s="113"/>
      <c r="Y478" s="113"/>
      <c r="Z478" s="113"/>
      <c r="AA478" s="113"/>
    </row>
    <row r="479" spans="1:27" s="114" customFormat="1" ht="27.75" customHeight="1">
      <c r="A479" s="115"/>
      <c r="B479" s="116"/>
      <c r="C479" s="120"/>
      <c r="D479" s="70" t="str">
        <f>IFERROR(VLOOKUP(C479,NM06!$A$2:$B$176,2,0),"")</f>
        <v/>
      </c>
      <c r="E479" s="119"/>
      <c r="F479" s="70" t="str">
        <f>IFERROR(VLOOKUP('Vstupní data 9_4'!$E479,'Číselník nástrojů'!$A$2:$D$569,4,0),"")</f>
        <v/>
      </c>
      <c r="G479" s="117"/>
      <c r="H479" s="118"/>
      <c r="I479" s="127"/>
      <c r="J479" s="104"/>
      <c r="K479" s="104"/>
      <c r="L479" s="105"/>
      <c r="M479" s="121"/>
      <c r="N479" s="122"/>
      <c r="O479" s="123"/>
      <c r="P479" s="124"/>
      <c r="Q479" s="125"/>
      <c r="R479" s="126"/>
      <c r="S479" s="92" t="str">
        <f>IFERROR(('Vstupní data 9_4'!$O479+'Vstupní data 9_4'!$R479)/'Vstupní data 9_4'!$I479,"")</f>
        <v/>
      </c>
      <c r="T479" s="93" t="str">
        <f>IF(J479+L479=0,"",ROUND((M479+'Vstupní data 9_4'!$P479)/(L479+J479)/12,0))</f>
        <v/>
      </c>
      <c r="U479" s="94" t="str">
        <f>IF(K479=0,"",ROUND(('Vstupní data 9_4'!$N479+'Vstupní data 9_4'!$Q479)/'Vstupní data 9_4'!$K479,0))</f>
        <v/>
      </c>
      <c r="V479" s="112"/>
      <c r="W479" s="113"/>
      <c r="X479" s="113"/>
      <c r="Y479" s="113"/>
      <c r="Z479" s="113"/>
      <c r="AA479" s="113"/>
    </row>
    <row r="480" spans="1:27" s="114" customFormat="1" ht="27.75" customHeight="1">
      <c r="A480" s="115"/>
      <c r="B480" s="116"/>
      <c r="C480" s="120"/>
      <c r="D480" s="70" t="str">
        <f>IFERROR(VLOOKUP(C480,NM06!$A$2:$B$176,2,0),"")</f>
        <v/>
      </c>
      <c r="E480" s="119"/>
      <c r="F480" s="70" t="str">
        <f>IFERROR(VLOOKUP('Vstupní data 9_4'!$E480,'Číselník nástrojů'!$A$2:$D$569,4,0),"")</f>
        <v/>
      </c>
      <c r="G480" s="117"/>
      <c r="H480" s="118"/>
      <c r="I480" s="127"/>
      <c r="J480" s="104"/>
      <c r="K480" s="104"/>
      <c r="L480" s="105"/>
      <c r="M480" s="121"/>
      <c r="N480" s="122"/>
      <c r="O480" s="123"/>
      <c r="P480" s="124"/>
      <c r="Q480" s="125"/>
      <c r="R480" s="126"/>
      <c r="S480" s="92" t="str">
        <f>IFERROR(('Vstupní data 9_4'!$O480+'Vstupní data 9_4'!$R480)/'Vstupní data 9_4'!$I480,"")</f>
        <v/>
      </c>
      <c r="T480" s="93" t="str">
        <f>IF(J480+L480=0,"",ROUND((M480+'Vstupní data 9_4'!$P480)/(L480+J480)/12,0))</f>
        <v/>
      </c>
      <c r="U480" s="94" t="str">
        <f>IF(K480=0,"",ROUND(('Vstupní data 9_4'!$N480+'Vstupní data 9_4'!$Q480)/'Vstupní data 9_4'!$K480,0))</f>
        <v/>
      </c>
      <c r="V480" s="112"/>
      <c r="W480" s="113"/>
      <c r="X480" s="113"/>
      <c r="Y480" s="113"/>
      <c r="Z480" s="113"/>
      <c r="AA480" s="113"/>
    </row>
    <row r="481" spans="1:27" s="114" customFormat="1" ht="27.75" customHeight="1">
      <c r="A481" s="115"/>
      <c r="B481" s="116"/>
      <c r="C481" s="120"/>
      <c r="D481" s="70" t="str">
        <f>IFERROR(VLOOKUP(C481,NM06!$A$2:$B$176,2,0),"")</f>
        <v/>
      </c>
      <c r="E481" s="119"/>
      <c r="F481" s="70" t="str">
        <f>IFERROR(VLOOKUP('Vstupní data 9_4'!$E481,'Číselník nástrojů'!$A$2:$D$569,4,0),"")</f>
        <v/>
      </c>
      <c r="G481" s="117"/>
      <c r="H481" s="118"/>
      <c r="I481" s="127"/>
      <c r="J481" s="104"/>
      <c r="K481" s="104"/>
      <c r="L481" s="105"/>
      <c r="M481" s="121"/>
      <c r="N481" s="122"/>
      <c r="O481" s="123"/>
      <c r="P481" s="124"/>
      <c r="Q481" s="125"/>
      <c r="R481" s="126"/>
      <c r="S481" s="92" t="str">
        <f>IFERROR(('Vstupní data 9_4'!$O481+'Vstupní data 9_4'!$R481)/'Vstupní data 9_4'!$I481,"")</f>
        <v/>
      </c>
      <c r="T481" s="93" t="str">
        <f>IF(J481+L481=0,"",ROUND((M481+'Vstupní data 9_4'!$P481)/(L481+J481)/12,0))</f>
        <v/>
      </c>
      <c r="U481" s="94" t="str">
        <f>IF(K481=0,"",ROUND(('Vstupní data 9_4'!$N481+'Vstupní data 9_4'!$Q481)/'Vstupní data 9_4'!$K481,0))</f>
        <v/>
      </c>
      <c r="V481" s="112"/>
      <c r="W481" s="113"/>
      <c r="X481" s="113"/>
      <c r="Y481" s="113"/>
      <c r="Z481" s="113"/>
      <c r="AA481" s="113"/>
    </row>
    <row r="482" spans="1:27" s="114" customFormat="1" ht="27.75" customHeight="1">
      <c r="A482" s="115"/>
      <c r="B482" s="116"/>
      <c r="C482" s="120"/>
      <c r="D482" s="70" t="str">
        <f>IFERROR(VLOOKUP(C482,NM06!$A$2:$B$176,2,0),"")</f>
        <v/>
      </c>
      <c r="E482" s="119"/>
      <c r="F482" s="70" t="str">
        <f>IFERROR(VLOOKUP('Vstupní data 9_4'!$E482,'Číselník nástrojů'!$A$2:$D$569,4,0),"")</f>
        <v/>
      </c>
      <c r="G482" s="117"/>
      <c r="H482" s="118"/>
      <c r="I482" s="127"/>
      <c r="J482" s="104"/>
      <c r="K482" s="104"/>
      <c r="L482" s="105"/>
      <c r="M482" s="121"/>
      <c r="N482" s="122"/>
      <c r="O482" s="123"/>
      <c r="P482" s="124"/>
      <c r="Q482" s="125"/>
      <c r="R482" s="126"/>
      <c r="S482" s="92" t="str">
        <f>IFERROR(('Vstupní data 9_4'!$O482+'Vstupní data 9_4'!$R482)/'Vstupní data 9_4'!$I482,"")</f>
        <v/>
      </c>
      <c r="T482" s="93" t="str">
        <f>IF(J482+L482=0,"",ROUND((M482+'Vstupní data 9_4'!$P482)/(L482+J482)/12,0))</f>
        <v/>
      </c>
      <c r="U482" s="94" t="str">
        <f>IF(K482=0,"",ROUND(('Vstupní data 9_4'!$N482+'Vstupní data 9_4'!$Q482)/'Vstupní data 9_4'!$K482,0))</f>
        <v/>
      </c>
      <c r="V482" s="112"/>
      <c r="W482" s="113"/>
      <c r="X482" s="113"/>
      <c r="Y482" s="113"/>
      <c r="Z482" s="113"/>
      <c r="AA482" s="113"/>
    </row>
    <row r="483" spans="1:27" s="114" customFormat="1" ht="27.75" customHeight="1">
      <c r="A483" s="115"/>
      <c r="B483" s="116"/>
      <c r="C483" s="120"/>
      <c r="D483" s="70" t="str">
        <f>IFERROR(VLOOKUP(C483,NM06!$A$2:$B$176,2,0),"")</f>
        <v/>
      </c>
      <c r="E483" s="119"/>
      <c r="F483" s="70" t="str">
        <f>IFERROR(VLOOKUP('Vstupní data 9_4'!$E483,'Číselník nástrojů'!$A$2:$D$569,4,0),"")</f>
        <v/>
      </c>
      <c r="G483" s="117"/>
      <c r="H483" s="118"/>
      <c r="I483" s="127"/>
      <c r="J483" s="104"/>
      <c r="K483" s="104"/>
      <c r="L483" s="105"/>
      <c r="M483" s="121"/>
      <c r="N483" s="122"/>
      <c r="O483" s="123"/>
      <c r="P483" s="124"/>
      <c r="Q483" s="125"/>
      <c r="R483" s="126"/>
      <c r="S483" s="92" t="str">
        <f>IFERROR(('Vstupní data 9_4'!$O483+'Vstupní data 9_4'!$R483)/'Vstupní data 9_4'!$I483,"")</f>
        <v/>
      </c>
      <c r="T483" s="93" t="str">
        <f>IF(J483+L483=0,"",ROUND((M483+'Vstupní data 9_4'!$P483)/(L483+J483)/12,0))</f>
        <v/>
      </c>
      <c r="U483" s="94" t="str">
        <f>IF(K483=0,"",ROUND(('Vstupní data 9_4'!$N483+'Vstupní data 9_4'!$Q483)/'Vstupní data 9_4'!$K483,0))</f>
        <v/>
      </c>
      <c r="V483" s="112"/>
      <c r="W483" s="113"/>
      <c r="X483" s="113"/>
      <c r="Y483" s="113"/>
      <c r="Z483" s="113"/>
      <c r="AA483" s="113"/>
    </row>
    <row r="484" spans="1:27" s="114" customFormat="1" ht="27.75" customHeight="1">
      <c r="A484" s="115"/>
      <c r="B484" s="116"/>
      <c r="C484" s="120"/>
      <c r="D484" s="70" t="str">
        <f>IFERROR(VLOOKUP(C484,NM06!$A$2:$B$176,2,0),"")</f>
        <v/>
      </c>
      <c r="E484" s="119"/>
      <c r="F484" s="70" t="str">
        <f>IFERROR(VLOOKUP('Vstupní data 9_4'!$E484,'Číselník nástrojů'!$A$2:$D$569,4,0),"")</f>
        <v/>
      </c>
      <c r="G484" s="117"/>
      <c r="H484" s="118"/>
      <c r="I484" s="127"/>
      <c r="J484" s="104"/>
      <c r="K484" s="104"/>
      <c r="L484" s="105"/>
      <c r="M484" s="121"/>
      <c r="N484" s="122"/>
      <c r="O484" s="123"/>
      <c r="P484" s="124"/>
      <c r="Q484" s="125"/>
      <c r="R484" s="126"/>
      <c r="S484" s="92" t="str">
        <f>IFERROR(('Vstupní data 9_4'!$O484+'Vstupní data 9_4'!$R484)/'Vstupní data 9_4'!$I484,"")</f>
        <v/>
      </c>
      <c r="T484" s="93" t="str">
        <f>IF(J484+L484=0,"",ROUND((M484+'Vstupní data 9_4'!$P484)/(L484+J484)/12,0))</f>
        <v/>
      </c>
      <c r="U484" s="94" t="str">
        <f>IF(K484=0,"",ROUND(('Vstupní data 9_4'!$N484+'Vstupní data 9_4'!$Q484)/'Vstupní data 9_4'!$K484,0))</f>
        <v/>
      </c>
      <c r="V484" s="112"/>
      <c r="W484" s="113"/>
      <c r="X484" s="113"/>
      <c r="Y484" s="113"/>
      <c r="Z484" s="113"/>
      <c r="AA484" s="113"/>
    </row>
    <row r="485" spans="1:27" s="114" customFormat="1" ht="27.75" customHeight="1">
      <c r="A485" s="115"/>
      <c r="B485" s="116"/>
      <c r="C485" s="120"/>
      <c r="D485" s="70" t="str">
        <f>IFERROR(VLOOKUP(C485,NM06!$A$2:$B$176,2,0),"")</f>
        <v/>
      </c>
      <c r="E485" s="119"/>
      <c r="F485" s="70" t="str">
        <f>IFERROR(VLOOKUP('Vstupní data 9_4'!$E485,'Číselník nástrojů'!$A$2:$D$569,4,0),"")</f>
        <v/>
      </c>
      <c r="G485" s="117"/>
      <c r="H485" s="118"/>
      <c r="I485" s="127"/>
      <c r="J485" s="104"/>
      <c r="K485" s="104"/>
      <c r="L485" s="105"/>
      <c r="M485" s="121"/>
      <c r="N485" s="122"/>
      <c r="O485" s="123"/>
      <c r="P485" s="124"/>
      <c r="Q485" s="125"/>
      <c r="R485" s="126"/>
      <c r="S485" s="92" t="str">
        <f>IFERROR(('Vstupní data 9_4'!$O485+'Vstupní data 9_4'!$R485)/'Vstupní data 9_4'!$I485,"")</f>
        <v/>
      </c>
      <c r="T485" s="93" t="str">
        <f>IF(J485+L485=0,"",ROUND((M485+'Vstupní data 9_4'!$P485)/(L485+J485)/12,0))</f>
        <v/>
      </c>
      <c r="U485" s="94" t="str">
        <f>IF(K485=0,"",ROUND(('Vstupní data 9_4'!$N485+'Vstupní data 9_4'!$Q485)/'Vstupní data 9_4'!$K485,0))</f>
        <v/>
      </c>
      <c r="V485" s="112"/>
      <c r="W485" s="113"/>
      <c r="X485" s="113"/>
      <c r="Y485" s="113"/>
      <c r="Z485" s="113"/>
      <c r="AA485" s="113"/>
    </row>
    <row r="486" spans="1:27" s="114" customFormat="1" ht="27.75" customHeight="1">
      <c r="A486" s="115"/>
      <c r="B486" s="116"/>
      <c r="C486" s="120"/>
      <c r="D486" s="70" t="str">
        <f>IFERROR(VLOOKUP(C486,NM06!$A$2:$B$176,2,0),"")</f>
        <v/>
      </c>
      <c r="E486" s="119"/>
      <c r="F486" s="70" t="str">
        <f>IFERROR(VLOOKUP('Vstupní data 9_4'!$E486,'Číselník nástrojů'!$A$2:$D$569,4,0),"")</f>
        <v/>
      </c>
      <c r="G486" s="117"/>
      <c r="H486" s="118"/>
      <c r="I486" s="127"/>
      <c r="J486" s="104"/>
      <c r="K486" s="104"/>
      <c r="L486" s="105"/>
      <c r="M486" s="121"/>
      <c r="N486" s="122"/>
      <c r="O486" s="123"/>
      <c r="P486" s="124"/>
      <c r="Q486" s="125"/>
      <c r="R486" s="126"/>
      <c r="S486" s="92" t="str">
        <f>IFERROR(('Vstupní data 9_4'!$O486+'Vstupní data 9_4'!$R486)/'Vstupní data 9_4'!$I486,"")</f>
        <v/>
      </c>
      <c r="T486" s="93" t="str">
        <f>IF(J486+L486=0,"",ROUND((M486+'Vstupní data 9_4'!$P486)/(L486+J486)/12,0))</f>
        <v/>
      </c>
      <c r="U486" s="94" t="str">
        <f>IF(K486=0,"",ROUND(('Vstupní data 9_4'!$N486+'Vstupní data 9_4'!$Q486)/'Vstupní data 9_4'!$K486,0))</f>
        <v/>
      </c>
      <c r="V486" s="112"/>
      <c r="W486" s="113"/>
      <c r="X486" s="113"/>
      <c r="Y486" s="113"/>
      <c r="Z486" s="113"/>
      <c r="AA486" s="113"/>
    </row>
    <row r="487" spans="1:27" s="114" customFormat="1" ht="27.75" customHeight="1">
      <c r="A487" s="115"/>
      <c r="B487" s="116"/>
      <c r="C487" s="120"/>
      <c r="D487" s="70" t="str">
        <f>IFERROR(VLOOKUP(C487,NM06!$A$2:$B$176,2,0),"")</f>
        <v/>
      </c>
      <c r="E487" s="119"/>
      <c r="F487" s="70" t="str">
        <f>IFERROR(VLOOKUP('Vstupní data 9_4'!$E487,'Číselník nástrojů'!$A$2:$D$569,4,0),"")</f>
        <v/>
      </c>
      <c r="G487" s="117"/>
      <c r="H487" s="118"/>
      <c r="I487" s="127"/>
      <c r="J487" s="104"/>
      <c r="K487" s="104"/>
      <c r="L487" s="105"/>
      <c r="M487" s="121"/>
      <c r="N487" s="122"/>
      <c r="O487" s="123"/>
      <c r="P487" s="124"/>
      <c r="Q487" s="125"/>
      <c r="R487" s="126"/>
      <c r="S487" s="92" t="str">
        <f>IFERROR(('Vstupní data 9_4'!$O487+'Vstupní data 9_4'!$R487)/'Vstupní data 9_4'!$I487,"")</f>
        <v/>
      </c>
      <c r="T487" s="93" t="str">
        <f>IF(J487+L487=0,"",ROUND((M487+'Vstupní data 9_4'!$P487)/(L487+J487)/12,0))</f>
        <v/>
      </c>
      <c r="U487" s="94" t="str">
        <f>IF(K487=0,"",ROUND(('Vstupní data 9_4'!$N487+'Vstupní data 9_4'!$Q487)/'Vstupní data 9_4'!$K487,0))</f>
        <v/>
      </c>
      <c r="V487" s="112"/>
      <c r="W487" s="113"/>
      <c r="X487" s="113"/>
      <c r="Y487" s="113"/>
      <c r="Z487" s="113"/>
      <c r="AA487" s="113"/>
    </row>
    <row r="488" spans="1:27" s="114" customFormat="1" ht="27.75" customHeight="1">
      <c r="A488" s="115"/>
      <c r="B488" s="116"/>
      <c r="C488" s="120"/>
      <c r="D488" s="70" t="str">
        <f>IFERROR(VLOOKUP(C488,NM06!$A$2:$B$176,2,0),"")</f>
        <v/>
      </c>
      <c r="E488" s="119"/>
      <c r="F488" s="70" t="str">
        <f>IFERROR(VLOOKUP('Vstupní data 9_4'!$E488,'Číselník nástrojů'!$A$2:$D$569,4,0),"")</f>
        <v/>
      </c>
      <c r="G488" s="117"/>
      <c r="H488" s="118"/>
      <c r="I488" s="127"/>
      <c r="J488" s="104"/>
      <c r="K488" s="104"/>
      <c r="L488" s="105"/>
      <c r="M488" s="121"/>
      <c r="N488" s="122"/>
      <c r="O488" s="123"/>
      <c r="P488" s="124"/>
      <c r="Q488" s="125"/>
      <c r="R488" s="126"/>
      <c r="S488" s="92" t="str">
        <f>IFERROR(('Vstupní data 9_4'!$O488+'Vstupní data 9_4'!$R488)/'Vstupní data 9_4'!$I488,"")</f>
        <v/>
      </c>
      <c r="T488" s="93" t="str">
        <f>IF(J488+L488=0,"",ROUND((M488+'Vstupní data 9_4'!$P488)/(L488+J488)/12,0))</f>
        <v/>
      </c>
      <c r="U488" s="94" t="str">
        <f>IF(K488=0,"",ROUND(('Vstupní data 9_4'!$N488+'Vstupní data 9_4'!$Q488)/'Vstupní data 9_4'!$K488,0))</f>
        <v/>
      </c>
      <c r="V488" s="112"/>
      <c r="W488" s="113"/>
      <c r="X488" s="113"/>
      <c r="Y488" s="113"/>
      <c r="Z488" s="113"/>
      <c r="AA488" s="113"/>
    </row>
    <row r="489" spans="1:27" s="114" customFormat="1" ht="27.75" customHeight="1">
      <c r="A489" s="115"/>
      <c r="B489" s="116"/>
      <c r="C489" s="120"/>
      <c r="D489" s="70" t="str">
        <f>IFERROR(VLOOKUP(C489,NM06!$A$2:$B$176,2,0),"")</f>
        <v/>
      </c>
      <c r="E489" s="119"/>
      <c r="F489" s="70" t="str">
        <f>IFERROR(VLOOKUP('Vstupní data 9_4'!$E489,'Číselník nástrojů'!$A$2:$D$569,4,0),"")</f>
        <v/>
      </c>
      <c r="G489" s="117"/>
      <c r="H489" s="118"/>
      <c r="I489" s="127"/>
      <c r="J489" s="104"/>
      <c r="K489" s="104"/>
      <c r="L489" s="105"/>
      <c r="M489" s="121"/>
      <c r="N489" s="122"/>
      <c r="O489" s="123"/>
      <c r="P489" s="124"/>
      <c r="Q489" s="125"/>
      <c r="R489" s="126"/>
      <c r="S489" s="92" t="str">
        <f>IFERROR(('Vstupní data 9_4'!$O489+'Vstupní data 9_4'!$R489)/'Vstupní data 9_4'!$I489,"")</f>
        <v/>
      </c>
      <c r="T489" s="93" t="str">
        <f>IF(J489+L489=0,"",ROUND((M489+'Vstupní data 9_4'!$P489)/(L489+J489)/12,0))</f>
        <v/>
      </c>
      <c r="U489" s="94" t="str">
        <f>IF(K489=0,"",ROUND(('Vstupní data 9_4'!$N489+'Vstupní data 9_4'!$Q489)/'Vstupní data 9_4'!$K489,0))</f>
        <v/>
      </c>
      <c r="V489" s="112"/>
      <c r="W489" s="113"/>
      <c r="X489" s="113"/>
      <c r="Y489" s="113"/>
      <c r="Z489" s="113"/>
      <c r="AA489" s="113"/>
    </row>
    <row r="490" spans="1:27" s="114" customFormat="1" ht="27.75" customHeight="1">
      <c r="A490" s="115"/>
      <c r="B490" s="116"/>
      <c r="C490" s="120"/>
      <c r="D490" s="70" t="str">
        <f>IFERROR(VLOOKUP(C490,NM06!$A$2:$B$176,2,0),"")</f>
        <v/>
      </c>
      <c r="E490" s="119"/>
      <c r="F490" s="70" t="str">
        <f>IFERROR(VLOOKUP('Vstupní data 9_4'!$E490,'Číselník nástrojů'!$A$2:$D$569,4,0),"")</f>
        <v/>
      </c>
      <c r="G490" s="117"/>
      <c r="H490" s="118"/>
      <c r="I490" s="127"/>
      <c r="J490" s="104"/>
      <c r="K490" s="104"/>
      <c r="L490" s="105"/>
      <c r="M490" s="121"/>
      <c r="N490" s="122"/>
      <c r="O490" s="123"/>
      <c r="P490" s="124"/>
      <c r="Q490" s="125"/>
      <c r="R490" s="126"/>
      <c r="S490" s="92" t="str">
        <f>IFERROR(('Vstupní data 9_4'!$O490+'Vstupní data 9_4'!$R490)/'Vstupní data 9_4'!$I490,"")</f>
        <v/>
      </c>
      <c r="T490" s="93" t="str">
        <f>IF(J490+L490=0,"",ROUND((M490+'Vstupní data 9_4'!$P490)/(L490+J490)/12,0))</f>
        <v/>
      </c>
      <c r="U490" s="94" t="str">
        <f>IF(K490=0,"",ROUND(('Vstupní data 9_4'!$N490+'Vstupní data 9_4'!$Q490)/'Vstupní data 9_4'!$K490,0))</f>
        <v/>
      </c>
      <c r="V490" s="112"/>
      <c r="W490" s="113"/>
      <c r="X490" s="113"/>
      <c r="Y490" s="113"/>
      <c r="Z490" s="113"/>
      <c r="AA490" s="113"/>
    </row>
    <row r="491" spans="1:27" s="114" customFormat="1" ht="27.75" customHeight="1">
      <c r="A491" s="115"/>
      <c r="B491" s="116"/>
      <c r="C491" s="120"/>
      <c r="D491" s="70" t="str">
        <f>IFERROR(VLOOKUP(C491,NM06!$A$2:$B$176,2,0),"")</f>
        <v/>
      </c>
      <c r="E491" s="119"/>
      <c r="F491" s="70" t="str">
        <f>IFERROR(VLOOKUP('Vstupní data 9_4'!$E491,'Číselník nástrojů'!$A$2:$D$569,4,0),"")</f>
        <v/>
      </c>
      <c r="G491" s="117"/>
      <c r="H491" s="118"/>
      <c r="I491" s="127"/>
      <c r="J491" s="104"/>
      <c r="K491" s="104"/>
      <c r="L491" s="105"/>
      <c r="M491" s="121"/>
      <c r="N491" s="122"/>
      <c r="O491" s="123"/>
      <c r="P491" s="124"/>
      <c r="Q491" s="125"/>
      <c r="R491" s="126"/>
      <c r="S491" s="92" t="str">
        <f>IFERROR(('Vstupní data 9_4'!$O491+'Vstupní data 9_4'!$R491)/'Vstupní data 9_4'!$I491,"")</f>
        <v/>
      </c>
      <c r="T491" s="93" t="str">
        <f>IF(J491+L491=0,"",ROUND((M491+'Vstupní data 9_4'!$P491)/(L491+J491)/12,0))</f>
        <v/>
      </c>
      <c r="U491" s="94" t="str">
        <f>IF(K491=0,"",ROUND(('Vstupní data 9_4'!$N491+'Vstupní data 9_4'!$Q491)/'Vstupní data 9_4'!$K491,0))</f>
        <v/>
      </c>
      <c r="V491" s="112"/>
      <c r="W491" s="113"/>
      <c r="X491" s="113"/>
      <c r="Y491" s="113"/>
      <c r="Z491" s="113"/>
      <c r="AA491" s="113"/>
    </row>
    <row r="492" spans="1:27" s="114" customFormat="1" ht="27.75" customHeight="1">
      <c r="A492" s="115"/>
      <c r="B492" s="116"/>
      <c r="C492" s="120"/>
      <c r="D492" s="70" t="str">
        <f>IFERROR(VLOOKUP(C492,NM06!$A$2:$B$176,2,0),"")</f>
        <v/>
      </c>
      <c r="E492" s="119"/>
      <c r="F492" s="70" t="str">
        <f>IFERROR(VLOOKUP('Vstupní data 9_4'!$E492,'Číselník nástrojů'!$A$2:$D$569,4,0),"")</f>
        <v/>
      </c>
      <c r="G492" s="117"/>
      <c r="H492" s="118"/>
      <c r="I492" s="127"/>
      <c r="J492" s="104"/>
      <c r="K492" s="104"/>
      <c r="L492" s="105"/>
      <c r="M492" s="121"/>
      <c r="N492" s="122"/>
      <c r="O492" s="123"/>
      <c r="P492" s="124"/>
      <c r="Q492" s="125"/>
      <c r="R492" s="126"/>
      <c r="S492" s="92" t="str">
        <f>IFERROR(('Vstupní data 9_4'!$O492+'Vstupní data 9_4'!$R492)/'Vstupní data 9_4'!$I492,"")</f>
        <v/>
      </c>
      <c r="T492" s="93" t="str">
        <f>IF(J492+L492=0,"",ROUND((M492+'Vstupní data 9_4'!$P492)/(L492+J492)/12,0))</f>
        <v/>
      </c>
      <c r="U492" s="94" t="str">
        <f>IF(K492=0,"",ROUND(('Vstupní data 9_4'!$N492+'Vstupní data 9_4'!$Q492)/'Vstupní data 9_4'!$K492,0))</f>
        <v/>
      </c>
      <c r="V492" s="112"/>
      <c r="W492" s="113"/>
      <c r="X492" s="113"/>
      <c r="Y492" s="113"/>
      <c r="Z492" s="113"/>
      <c r="AA492" s="113"/>
    </row>
    <row r="493" spans="1:27" s="114" customFormat="1" ht="27.75" customHeight="1">
      <c r="A493" s="115"/>
      <c r="B493" s="116"/>
      <c r="C493" s="120"/>
      <c r="D493" s="70" t="str">
        <f>IFERROR(VLOOKUP(C493,NM06!$A$2:$B$176,2,0),"")</f>
        <v/>
      </c>
      <c r="E493" s="119"/>
      <c r="F493" s="70" t="str">
        <f>IFERROR(VLOOKUP('Vstupní data 9_4'!$E493,'Číselník nástrojů'!$A$2:$D$569,4,0),"")</f>
        <v/>
      </c>
      <c r="G493" s="117"/>
      <c r="H493" s="118"/>
      <c r="I493" s="127"/>
      <c r="J493" s="104"/>
      <c r="K493" s="104"/>
      <c r="L493" s="105"/>
      <c r="M493" s="121"/>
      <c r="N493" s="122"/>
      <c r="O493" s="123"/>
      <c r="P493" s="124"/>
      <c r="Q493" s="125"/>
      <c r="R493" s="126"/>
      <c r="S493" s="92" t="str">
        <f>IFERROR(('Vstupní data 9_4'!$O493+'Vstupní data 9_4'!$R493)/'Vstupní data 9_4'!$I493,"")</f>
        <v/>
      </c>
      <c r="T493" s="93" t="str">
        <f>IF(J493+L493=0,"",ROUND((M493+'Vstupní data 9_4'!$P493)/(L493+J493)/12,0))</f>
        <v/>
      </c>
      <c r="U493" s="94" t="str">
        <f>IF(K493=0,"",ROUND(('Vstupní data 9_4'!$N493+'Vstupní data 9_4'!$Q493)/'Vstupní data 9_4'!$K493,0))</f>
        <v/>
      </c>
      <c r="V493" s="112"/>
      <c r="W493" s="113"/>
      <c r="X493" s="113"/>
      <c r="Y493" s="113"/>
      <c r="Z493" s="113"/>
      <c r="AA493" s="113"/>
    </row>
    <row r="494" spans="1:27" s="114" customFormat="1" ht="27.75" customHeight="1">
      <c r="A494" s="115"/>
      <c r="B494" s="116"/>
      <c r="C494" s="120"/>
      <c r="D494" s="70" t="str">
        <f>IFERROR(VLOOKUP(C494,NM06!$A$2:$B$176,2,0),"")</f>
        <v/>
      </c>
      <c r="E494" s="119"/>
      <c r="F494" s="70" t="str">
        <f>IFERROR(VLOOKUP('Vstupní data 9_4'!$E494,'Číselník nástrojů'!$A$2:$D$569,4,0),"")</f>
        <v/>
      </c>
      <c r="G494" s="117"/>
      <c r="H494" s="118"/>
      <c r="I494" s="127"/>
      <c r="J494" s="104"/>
      <c r="K494" s="104"/>
      <c r="L494" s="105"/>
      <c r="M494" s="121"/>
      <c r="N494" s="122"/>
      <c r="O494" s="123"/>
      <c r="P494" s="124"/>
      <c r="Q494" s="125"/>
      <c r="R494" s="126"/>
      <c r="S494" s="92" t="str">
        <f>IFERROR(('Vstupní data 9_4'!$O494+'Vstupní data 9_4'!$R494)/'Vstupní data 9_4'!$I494,"")</f>
        <v/>
      </c>
      <c r="T494" s="93" t="str">
        <f>IF(J494+L494=0,"",ROUND((M494+'Vstupní data 9_4'!$P494)/(L494+J494)/12,0))</f>
        <v/>
      </c>
      <c r="U494" s="94" t="str">
        <f>IF(K494=0,"",ROUND(('Vstupní data 9_4'!$N494+'Vstupní data 9_4'!$Q494)/'Vstupní data 9_4'!$K494,0))</f>
        <v/>
      </c>
      <c r="V494" s="112"/>
      <c r="W494" s="113"/>
      <c r="X494" s="113"/>
      <c r="Y494" s="113"/>
      <c r="Z494" s="113"/>
      <c r="AA494" s="113"/>
    </row>
    <row r="495" spans="1:27" s="114" customFormat="1" ht="27.75" customHeight="1">
      <c r="A495" s="115"/>
      <c r="B495" s="116"/>
      <c r="C495" s="120"/>
      <c r="D495" s="70" t="str">
        <f>IFERROR(VLOOKUP(C495,NM06!$A$2:$B$176,2,0),"")</f>
        <v/>
      </c>
      <c r="E495" s="119"/>
      <c r="F495" s="70" t="str">
        <f>IFERROR(VLOOKUP('Vstupní data 9_4'!$E495,'Číselník nástrojů'!$A$2:$D$569,4,0),"")</f>
        <v/>
      </c>
      <c r="G495" s="117"/>
      <c r="H495" s="118"/>
      <c r="I495" s="127"/>
      <c r="J495" s="104"/>
      <c r="K495" s="104"/>
      <c r="L495" s="105"/>
      <c r="M495" s="121"/>
      <c r="N495" s="122"/>
      <c r="O495" s="123"/>
      <c r="P495" s="124"/>
      <c r="Q495" s="125"/>
      <c r="R495" s="126"/>
      <c r="S495" s="92" t="str">
        <f>IFERROR(('Vstupní data 9_4'!$O495+'Vstupní data 9_4'!$R495)/'Vstupní data 9_4'!$I495,"")</f>
        <v/>
      </c>
      <c r="T495" s="93" t="str">
        <f>IF(J495+L495=0,"",ROUND((M495+'Vstupní data 9_4'!$P495)/(L495+J495)/12,0))</f>
        <v/>
      </c>
      <c r="U495" s="94" t="str">
        <f>IF(K495=0,"",ROUND(('Vstupní data 9_4'!$N495+'Vstupní data 9_4'!$Q495)/'Vstupní data 9_4'!$K495,0))</f>
        <v/>
      </c>
      <c r="V495" s="112"/>
      <c r="W495" s="113"/>
      <c r="X495" s="113"/>
      <c r="Y495" s="113"/>
      <c r="Z495" s="113"/>
      <c r="AA495" s="113"/>
    </row>
    <row r="496" spans="1:27" s="114" customFormat="1" ht="27.75" customHeight="1">
      <c r="A496" s="115"/>
      <c r="B496" s="116"/>
      <c r="C496" s="120"/>
      <c r="D496" s="70" t="str">
        <f>IFERROR(VLOOKUP(C496,NM06!$A$2:$B$176,2,0),"")</f>
        <v/>
      </c>
      <c r="E496" s="119"/>
      <c r="F496" s="70" t="str">
        <f>IFERROR(VLOOKUP('Vstupní data 9_4'!$E496,'Číselník nástrojů'!$A$2:$D$569,4,0),"")</f>
        <v/>
      </c>
      <c r="G496" s="117"/>
      <c r="H496" s="118"/>
      <c r="I496" s="127"/>
      <c r="J496" s="104"/>
      <c r="K496" s="104"/>
      <c r="L496" s="105"/>
      <c r="M496" s="121"/>
      <c r="N496" s="122"/>
      <c r="O496" s="123"/>
      <c r="P496" s="124"/>
      <c r="Q496" s="125"/>
      <c r="R496" s="126"/>
      <c r="S496" s="92" t="str">
        <f>IFERROR(('Vstupní data 9_4'!$O496+'Vstupní data 9_4'!$R496)/'Vstupní data 9_4'!$I496,"")</f>
        <v/>
      </c>
      <c r="T496" s="93" t="str">
        <f>IF(J496+L496=0,"",ROUND((M496+'Vstupní data 9_4'!$P496)/(L496+J496)/12,0))</f>
        <v/>
      </c>
      <c r="U496" s="94" t="str">
        <f>IF(K496=0,"",ROUND(('Vstupní data 9_4'!$N496+'Vstupní data 9_4'!$Q496)/'Vstupní data 9_4'!$K496,0))</f>
        <v/>
      </c>
      <c r="V496" s="112"/>
      <c r="W496" s="113"/>
      <c r="X496" s="113"/>
      <c r="Y496" s="113"/>
      <c r="Z496" s="113"/>
      <c r="AA496" s="113"/>
    </row>
    <row r="497" spans="1:27" s="114" customFormat="1" ht="27.75" customHeight="1">
      <c r="A497" s="115"/>
      <c r="B497" s="116"/>
      <c r="C497" s="120"/>
      <c r="D497" s="70" t="str">
        <f>IFERROR(VLOOKUP(C497,NM06!$A$2:$B$176,2,0),"")</f>
        <v/>
      </c>
      <c r="E497" s="119"/>
      <c r="F497" s="70" t="str">
        <f>IFERROR(VLOOKUP('Vstupní data 9_4'!$E497,'Číselník nástrojů'!$A$2:$D$569,4,0),"")</f>
        <v/>
      </c>
      <c r="G497" s="117"/>
      <c r="H497" s="118"/>
      <c r="I497" s="127"/>
      <c r="J497" s="104"/>
      <c r="K497" s="104"/>
      <c r="L497" s="105"/>
      <c r="M497" s="121"/>
      <c r="N497" s="122"/>
      <c r="O497" s="123"/>
      <c r="P497" s="124"/>
      <c r="Q497" s="125"/>
      <c r="R497" s="126"/>
      <c r="S497" s="92" t="str">
        <f>IFERROR(('Vstupní data 9_4'!$O497+'Vstupní data 9_4'!$R497)/'Vstupní data 9_4'!$I497,"")</f>
        <v/>
      </c>
      <c r="T497" s="93" t="str">
        <f>IF(J497+L497=0,"",ROUND((M497+'Vstupní data 9_4'!$P497)/(L497+J497)/12,0))</f>
        <v/>
      </c>
      <c r="U497" s="94" t="str">
        <f>IF(K497=0,"",ROUND(('Vstupní data 9_4'!$N497+'Vstupní data 9_4'!$Q497)/'Vstupní data 9_4'!$K497,0))</f>
        <v/>
      </c>
      <c r="V497" s="112"/>
      <c r="W497" s="113"/>
      <c r="X497" s="113"/>
      <c r="Y497" s="113"/>
      <c r="Z497" s="113"/>
      <c r="AA497" s="113"/>
    </row>
    <row r="498" spans="1:27" s="114" customFormat="1" ht="27.75" customHeight="1">
      <c r="A498" s="115"/>
      <c r="B498" s="116"/>
      <c r="C498" s="120"/>
      <c r="D498" s="70" t="str">
        <f>IFERROR(VLOOKUP(C498,NM06!$A$2:$B$176,2,0),"")</f>
        <v/>
      </c>
      <c r="E498" s="119"/>
      <c r="F498" s="70" t="str">
        <f>IFERROR(VLOOKUP('Vstupní data 9_4'!$E498,'Číselník nástrojů'!$A$2:$D$569,4,0),"")</f>
        <v/>
      </c>
      <c r="G498" s="117"/>
      <c r="H498" s="118"/>
      <c r="I498" s="127"/>
      <c r="J498" s="104"/>
      <c r="K498" s="104"/>
      <c r="L498" s="105"/>
      <c r="M498" s="121"/>
      <c r="N498" s="122"/>
      <c r="O498" s="123"/>
      <c r="P498" s="124"/>
      <c r="Q498" s="125"/>
      <c r="R498" s="126"/>
      <c r="S498" s="92" t="str">
        <f>IFERROR(('Vstupní data 9_4'!$O498+'Vstupní data 9_4'!$R498)/'Vstupní data 9_4'!$I498,"")</f>
        <v/>
      </c>
      <c r="T498" s="93" t="str">
        <f>IF(J498+L498=0,"",ROUND((M498+'Vstupní data 9_4'!$P498)/(L498+J498)/12,0))</f>
        <v/>
      </c>
      <c r="U498" s="94" t="str">
        <f>IF(K498=0,"",ROUND(('Vstupní data 9_4'!$N498+'Vstupní data 9_4'!$Q498)/'Vstupní data 9_4'!$K498,0))</f>
        <v/>
      </c>
      <c r="V498" s="112"/>
      <c r="W498" s="113"/>
      <c r="X498" s="113"/>
      <c r="Y498" s="113"/>
      <c r="Z498" s="113"/>
      <c r="AA498" s="113"/>
    </row>
    <row r="499" spans="1:27" s="114" customFormat="1" ht="27.75" customHeight="1">
      <c r="A499" s="115"/>
      <c r="B499" s="116"/>
      <c r="C499" s="120"/>
      <c r="D499" s="70" t="str">
        <f>IFERROR(VLOOKUP(C499,NM06!$A$2:$B$176,2,0),"")</f>
        <v/>
      </c>
      <c r="E499" s="119"/>
      <c r="F499" s="70" t="str">
        <f>IFERROR(VLOOKUP('Vstupní data 9_4'!$E499,'Číselník nástrojů'!$A$2:$D$569,4,0),"")</f>
        <v/>
      </c>
      <c r="G499" s="117"/>
      <c r="H499" s="118"/>
      <c r="I499" s="127"/>
      <c r="J499" s="104"/>
      <c r="K499" s="104"/>
      <c r="L499" s="105"/>
      <c r="M499" s="121"/>
      <c r="N499" s="122"/>
      <c r="O499" s="123"/>
      <c r="P499" s="124"/>
      <c r="Q499" s="125"/>
      <c r="R499" s="126"/>
      <c r="S499" s="92" t="str">
        <f>IFERROR(('Vstupní data 9_4'!$O499+'Vstupní data 9_4'!$R499)/'Vstupní data 9_4'!$I499,"")</f>
        <v/>
      </c>
      <c r="T499" s="93" t="str">
        <f>IF(J499+L499=0,"",ROUND((M499+'Vstupní data 9_4'!$P499)/(L499+J499)/12,0))</f>
        <v/>
      </c>
      <c r="U499" s="94" t="str">
        <f>IF(K499=0,"",ROUND(('Vstupní data 9_4'!$N499+'Vstupní data 9_4'!$Q499)/'Vstupní data 9_4'!$K499,0))</f>
        <v/>
      </c>
      <c r="V499" s="112"/>
      <c r="W499" s="113"/>
      <c r="X499" s="113"/>
      <c r="Y499" s="113"/>
      <c r="Z499" s="113"/>
      <c r="AA499" s="113"/>
    </row>
    <row r="500" spans="1:27" s="114" customFormat="1" ht="27.75" customHeight="1">
      <c r="A500" s="115"/>
      <c r="B500" s="116"/>
      <c r="C500" s="120"/>
      <c r="D500" s="70" t="str">
        <f>IFERROR(VLOOKUP(C500,NM06!$A$2:$B$176,2,0),"")</f>
        <v/>
      </c>
      <c r="E500" s="119"/>
      <c r="F500" s="70" t="str">
        <f>IFERROR(VLOOKUP('Vstupní data 9_4'!$E500,'Číselník nástrojů'!$A$2:$D$569,4,0),"")</f>
        <v/>
      </c>
      <c r="G500" s="117"/>
      <c r="H500" s="118"/>
      <c r="I500" s="127"/>
      <c r="J500" s="104"/>
      <c r="K500" s="104"/>
      <c r="L500" s="105"/>
      <c r="M500" s="121"/>
      <c r="N500" s="122"/>
      <c r="O500" s="123"/>
      <c r="P500" s="124"/>
      <c r="Q500" s="125"/>
      <c r="R500" s="126"/>
      <c r="S500" s="92" t="str">
        <f>IFERROR(('Vstupní data 9_4'!$O500+'Vstupní data 9_4'!$R500)/'Vstupní data 9_4'!$I500,"")</f>
        <v/>
      </c>
      <c r="T500" s="93" t="str">
        <f>IF(J500+L500=0,"",ROUND((M500+'Vstupní data 9_4'!$P500)/(L500+J500)/12,0))</f>
        <v/>
      </c>
      <c r="U500" s="94" t="str">
        <f>IF(K500=0,"",ROUND(('Vstupní data 9_4'!$N500+'Vstupní data 9_4'!$Q500)/'Vstupní data 9_4'!$K500,0))</f>
        <v/>
      </c>
      <c r="V500" s="112"/>
      <c r="W500" s="113"/>
      <c r="X500" s="113"/>
      <c r="Y500" s="113"/>
      <c r="Z500" s="113"/>
      <c r="AA500" s="113"/>
    </row>
    <row r="501" spans="1:27" s="114" customFormat="1" ht="27.75" customHeight="1">
      <c r="A501" s="115"/>
      <c r="B501" s="116"/>
      <c r="C501" s="120"/>
      <c r="D501" s="70" t="str">
        <f>IFERROR(VLOOKUP(C501,NM06!$A$2:$B$176,2,0),"")</f>
        <v/>
      </c>
      <c r="E501" s="119"/>
      <c r="F501" s="70" t="str">
        <f>IFERROR(VLOOKUP('Vstupní data 9_4'!$E501,'Číselník nástrojů'!$A$2:$D$569,4,0),"")</f>
        <v/>
      </c>
      <c r="G501" s="117"/>
      <c r="H501" s="118"/>
      <c r="I501" s="127"/>
      <c r="J501" s="104"/>
      <c r="K501" s="104"/>
      <c r="L501" s="105"/>
      <c r="M501" s="121"/>
      <c r="N501" s="122"/>
      <c r="O501" s="123"/>
      <c r="P501" s="124"/>
      <c r="Q501" s="125"/>
      <c r="R501" s="126"/>
      <c r="S501" s="92" t="str">
        <f>IFERROR(('Vstupní data 9_4'!$O501+'Vstupní data 9_4'!$R501)/'Vstupní data 9_4'!$I501,"")</f>
        <v/>
      </c>
      <c r="T501" s="93" t="str">
        <f>IF(J501+L501=0,"",ROUND((M501+'Vstupní data 9_4'!$P501)/(L501+J501)/12,0))</f>
        <v/>
      </c>
      <c r="U501" s="94" t="str">
        <f>IF(K501=0,"",ROUND(('Vstupní data 9_4'!$N501+'Vstupní data 9_4'!$Q501)/'Vstupní data 9_4'!$K501,0))</f>
        <v/>
      </c>
      <c r="V501" s="112"/>
      <c r="W501" s="113"/>
      <c r="X501" s="113"/>
      <c r="Y501" s="113"/>
      <c r="Z501" s="113"/>
      <c r="AA501" s="113"/>
    </row>
    <row r="502" spans="1:27" s="114" customFormat="1" ht="27.75" customHeight="1">
      <c r="A502" s="115"/>
      <c r="B502" s="116"/>
      <c r="C502" s="120"/>
      <c r="D502" s="70" t="str">
        <f>IFERROR(VLOOKUP(C502,NM06!$A$2:$B$176,2,0),"")</f>
        <v/>
      </c>
      <c r="E502" s="119"/>
      <c r="F502" s="70" t="str">
        <f>IFERROR(VLOOKUP('Vstupní data 9_4'!$E502,'Číselník nástrojů'!$A$2:$D$569,4,0),"")</f>
        <v/>
      </c>
      <c r="G502" s="117"/>
      <c r="H502" s="118"/>
      <c r="I502" s="127"/>
      <c r="J502" s="104"/>
      <c r="K502" s="104"/>
      <c r="L502" s="105"/>
      <c r="M502" s="121"/>
      <c r="N502" s="122"/>
      <c r="O502" s="123"/>
      <c r="P502" s="124"/>
      <c r="Q502" s="125"/>
      <c r="R502" s="126"/>
      <c r="S502" s="92" t="str">
        <f>IFERROR(('Vstupní data 9_4'!$O502+'Vstupní data 9_4'!$R502)/'Vstupní data 9_4'!$I502,"")</f>
        <v/>
      </c>
      <c r="T502" s="93" t="str">
        <f>IF(J502+L502=0,"",ROUND((M502+'Vstupní data 9_4'!$P502)/(L502+J502)/12,0))</f>
        <v/>
      </c>
      <c r="U502" s="94" t="str">
        <f>IF(K502=0,"",ROUND(('Vstupní data 9_4'!$N502+'Vstupní data 9_4'!$Q502)/'Vstupní data 9_4'!$K502,0))</f>
        <v/>
      </c>
      <c r="V502" s="112"/>
      <c r="W502" s="113"/>
      <c r="X502" s="113"/>
      <c r="Y502" s="113"/>
      <c r="Z502" s="113"/>
      <c r="AA502" s="113"/>
    </row>
    <row r="503" spans="1:27" s="114" customFormat="1" ht="27.75" customHeight="1">
      <c r="A503" s="115"/>
      <c r="B503" s="116"/>
      <c r="C503" s="120"/>
      <c r="D503" s="70" t="str">
        <f>IFERROR(VLOOKUP(C503,NM06!$A$2:$B$176,2,0),"")</f>
        <v/>
      </c>
      <c r="E503" s="119"/>
      <c r="F503" s="70" t="str">
        <f>IFERROR(VLOOKUP('Vstupní data 9_4'!$E503,'Číselník nástrojů'!$A$2:$D$569,4,0),"")</f>
        <v/>
      </c>
      <c r="G503" s="117"/>
      <c r="H503" s="118"/>
      <c r="I503" s="127"/>
      <c r="J503" s="104"/>
      <c r="K503" s="104"/>
      <c r="L503" s="105"/>
      <c r="M503" s="121"/>
      <c r="N503" s="122"/>
      <c r="O503" s="123"/>
      <c r="P503" s="124"/>
      <c r="Q503" s="125"/>
      <c r="R503" s="126"/>
      <c r="S503" s="92" t="str">
        <f>IFERROR(('Vstupní data 9_4'!$O503+'Vstupní data 9_4'!$R503)/'Vstupní data 9_4'!$I503,"")</f>
        <v/>
      </c>
      <c r="T503" s="93" t="str">
        <f>IF(J503+L503=0,"",ROUND((M503+'Vstupní data 9_4'!$P503)/(L503+J503)/12,0))</f>
        <v/>
      </c>
      <c r="U503" s="94" t="str">
        <f>IF(K503=0,"",ROUND(('Vstupní data 9_4'!$N503+'Vstupní data 9_4'!$Q503)/'Vstupní data 9_4'!$K503,0))</f>
        <v/>
      </c>
      <c r="V503" s="112"/>
      <c r="W503" s="113"/>
      <c r="X503" s="113"/>
      <c r="Y503" s="113"/>
      <c r="Z503" s="113"/>
      <c r="AA503" s="113"/>
    </row>
    <row r="504" spans="1:27" s="114" customFormat="1" ht="27.75" customHeight="1">
      <c r="A504" s="115"/>
      <c r="B504" s="116"/>
      <c r="C504" s="120"/>
      <c r="D504" s="70" t="str">
        <f>IFERROR(VLOOKUP(C504,NM06!$A$2:$B$176,2,0),"")</f>
        <v/>
      </c>
      <c r="E504" s="119"/>
      <c r="F504" s="70" t="str">
        <f>IFERROR(VLOOKUP('Vstupní data 9_4'!$E504,'Číselník nástrojů'!$A$2:$D$569,4,0),"")</f>
        <v/>
      </c>
      <c r="G504" s="117"/>
      <c r="H504" s="118"/>
      <c r="I504" s="127"/>
      <c r="J504" s="104"/>
      <c r="K504" s="104"/>
      <c r="L504" s="105"/>
      <c r="M504" s="121"/>
      <c r="N504" s="122"/>
      <c r="O504" s="123"/>
      <c r="P504" s="124"/>
      <c r="Q504" s="125"/>
      <c r="R504" s="126"/>
      <c r="S504" s="92" t="str">
        <f>IFERROR(('Vstupní data 9_4'!$O504+'Vstupní data 9_4'!$R504)/'Vstupní data 9_4'!$I504,"")</f>
        <v/>
      </c>
      <c r="T504" s="93" t="str">
        <f>IF(J504+L504=0,"",ROUND((M504+'Vstupní data 9_4'!$P504)/(L504+J504)/12,0))</f>
        <v/>
      </c>
      <c r="U504" s="94" t="str">
        <f>IF(K504=0,"",ROUND(('Vstupní data 9_4'!$N504+'Vstupní data 9_4'!$Q504)/'Vstupní data 9_4'!$K504,0))</f>
        <v/>
      </c>
      <c r="V504" s="112"/>
      <c r="W504" s="113"/>
      <c r="X504" s="113"/>
      <c r="Y504" s="113"/>
      <c r="Z504" s="113"/>
      <c r="AA504" s="113"/>
    </row>
    <row r="505" spans="1:27" s="114" customFormat="1" ht="27.75" customHeight="1">
      <c r="A505" s="115"/>
      <c r="B505" s="116"/>
      <c r="C505" s="120"/>
      <c r="D505" s="70" t="str">
        <f>IFERROR(VLOOKUP(C505,NM06!$A$2:$B$176,2,0),"")</f>
        <v/>
      </c>
      <c r="E505" s="119"/>
      <c r="F505" s="70" t="str">
        <f>IFERROR(VLOOKUP('Vstupní data 9_4'!$E505,'Číselník nástrojů'!$A$2:$D$569,4,0),"")</f>
        <v/>
      </c>
      <c r="G505" s="117"/>
      <c r="H505" s="118"/>
      <c r="I505" s="127"/>
      <c r="J505" s="104"/>
      <c r="K505" s="104"/>
      <c r="L505" s="105"/>
      <c r="M505" s="121"/>
      <c r="N505" s="122"/>
      <c r="O505" s="123"/>
      <c r="P505" s="124"/>
      <c r="Q505" s="125"/>
      <c r="R505" s="126"/>
      <c r="S505" s="92" t="str">
        <f>IFERROR(('Vstupní data 9_4'!$O505+'Vstupní data 9_4'!$R505)/'Vstupní data 9_4'!$I505,"")</f>
        <v/>
      </c>
      <c r="T505" s="93" t="str">
        <f>IF(J505+L505=0,"",ROUND((M505+'Vstupní data 9_4'!$P505)/(L505+J505)/12,0))</f>
        <v/>
      </c>
      <c r="U505" s="94" t="str">
        <f>IF(K505=0,"",ROUND(('Vstupní data 9_4'!$N505+'Vstupní data 9_4'!$Q505)/'Vstupní data 9_4'!$K505,0))</f>
        <v/>
      </c>
      <c r="V505" s="112"/>
      <c r="W505" s="113"/>
      <c r="X505" s="113"/>
      <c r="Y505" s="113"/>
      <c r="Z505" s="113"/>
      <c r="AA505" s="113"/>
    </row>
    <row r="506" spans="1:27" s="114" customFormat="1" ht="27.75" customHeight="1">
      <c r="A506" s="115"/>
      <c r="B506" s="116"/>
      <c r="C506" s="120"/>
      <c r="D506" s="70" t="str">
        <f>IFERROR(VLOOKUP(C506,NM06!$A$2:$B$176,2,0),"")</f>
        <v/>
      </c>
      <c r="E506" s="119"/>
      <c r="F506" s="70" t="str">
        <f>IFERROR(VLOOKUP('Vstupní data 9_4'!$E506,'Číselník nástrojů'!$A$2:$D$569,4,0),"")</f>
        <v/>
      </c>
      <c r="G506" s="117"/>
      <c r="H506" s="118"/>
      <c r="I506" s="127"/>
      <c r="J506" s="104"/>
      <c r="K506" s="104"/>
      <c r="L506" s="105"/>
      <c r="M506" s="121"/>
      <c r="N506" s="122"/>
      <c r="O506" s="123"/>
      <c r="P506" s="124"/>
      <c r="Q506" s="125"/>
      <c r="R506" s="126"/>
      <c r="S506" s="92" t="str">
        <f>IFERROR(('Vstupní data 9_4'!$O506+'Vstupní data 9_4'!$R506)/'Vstupní data 9_4'!$I506,"")</f>
        <v/>
      </c>
      <c r="T506" s="93" t="str">
        <f>IF(J506+L506=0,"",ROUND((M506+'Vstupní data 9_4'!$P506)/(L506+J506)/12,0))</f>
        <v/>
      </c>
      <c r="U506" s="94" t="str">
        <f>IF(K506=0,"",ROUND(('Vstupní data 9_4'!$N506+'Vstupní data 9_4'!$Q506)/'Vstupní data 9_4'!$K506,0))</f>
        <v/>
      </c>
      <c r="V506" s="112"/>
      <c r="W506" s="113"/>
      <c r="X506" s="113"/>
      <c r="Y506" s="113"/>
      <c r="Z506" s="113"/>
      <c r="AA506" s="113"/>
    </row>
    <row r="507" spans="1:27" s="114" customFormat="1" ht="27.75" customHeight="1">
      <c r="A507" s="115"/>
      <c r="B507" s="116"/>
      <c r="C507" s="120"/>
      <c r="D507" s="70" t="str">
        <f>IFERROR(VLOOKUP(C507,NM06!$A$2:$B$176,2,0),"")</f>
        <v/>
      </c>
      <c r="E507" s="119"/>
      <c r="F507" s="70" t="str">
        <f>IFERROR(VLOOKUP('Vstupní data 9_4'!$E507,'Číselník nástrojů'!$A$2:$D$569,4,0),"")</f>
        <v/>
      </c>
      <c r="G507" s="117"/>
      <c r="H507" s="118"/>
      <c r="I507" s="127"/>
      <c r="J507" s="104"/>
      <c r="K507" s="104"/>
      <c r="L507" s="105"/>
      <c r="M507" s="121"/>
      <c r="N507" s="122"/>
      <c r="O507" s="123"/>
      <c r="P507" s="124"/>
      <c r="Q507" s="125"/>
      <c r="R507" s="126"/>
      <c r="S507" s="92" t="str">
        <f>IFERROR(('Vstupní data 9_4'!$O507+'Vstupní data 9_4'!$R507)/'Vstupní data 9_4'!$I507,"")</f>
        <v/>
      </c>
      <c r="T507" s="93" t="str">
        <f>IF(J507+L507=0,"",ROUND((M507+'Vstupní data 9_4'!$P507)/(L507+J507)/12,0))</f>
        <v/>
      </c>
      <c r="U507" s="94" t="str">
        <f>IF(K507=0,"",ROUND(('Vstupní data 9_4'!$N507+'Vstupní data 9_4'!$Q507)/'Vstupní data 9_4'!$K507,0))</f>
        <v/>
      </c>
      <c r="V507" s="112"/>
      <c r="W507" s="113"/>
      <c r="X507" s="113"/>
      <c r="Y507" s="113"/>
      <c r="Z507" s="113"/>
      <c r="AA507" s="113"/>
    </row>
    <row r="508" spans="1:27" s="114" customFormat="1" ht="27.75" customHeight="1">
      <c r="A508" s="115"/>
      <c r="B508" s="116"/>
      <c r="C508" s="120"/>
      <c r="D508" s="70" t="str">
        <f>IFERROR(VLOOKUP(C508,NM06!$A$2:$B$176,2,0),"")</f>
        <v/>
      </c>
      <c r="E508" s="119"/>
      <c r="F508" s="70" t="str">
        <f>IFERROR(VLOOKUP('Vstupní data 9_4'!$E508,'Číselník nástrojů'!$A$2:$D$569,4,0),"")</f>
        <v/>
      </c>
      <c r="G508" s="117"/>
      <c r="H508" s="118"/>
      <c r="I508" s="127"/>
      <c r="J508" s="104"/>
      <c r="K508" s="104"/>
      <c r="L508" s="105"/>
      <c r="M508" s="121"/>
      <c r="N508" s="122"/>
      <c r="O508" s="123"/>
      <c r="P508" s="124"/>
      <c r="Q508" s="125"/>
      <c r="R508" s="126"/>
      <c r="S508" s="92" t="str">
        <f>IFERROR(('Vstupní data 9_4'!$O508+'Vstupní data 9_4'!$R508)/'Vstupní data 9_4'!$I508,"")</f>
        <v/>
      </c>
      <c r="T508" s="93" t="str">
        <f>IF(J508+L508=0,"",ROUND((M508+'Vstupní data 9_4'!$P508)/(L508+J508)/12,0))</f>
        <v/>
      </c>
      <c r="U508" s="94" t="str">
        <f>IF(K508=0,"",ROUND(('Vstupní data 9_4'!$N508+'Vstupní data 9_4'!$Q508)/'Vstupní data 9_4'!$K508,0))</f>
        <v/>
      </c>
      <c r="V508" s="112"/>
      <c r="W508" s="113"/>
      <c r="X508" s="113"/>
      <c r="Y508" s="113"/>
      <c r="Z508" s="113"/>
      <c r="AA508" s="113"/>
    </row>
    <row r="509" spans="1:27" s="114" customFormat="1" ht="27.75" customHeight="1">
      <c r="A509" s="115"/>
      <c r="B509" s="116"/>
      <c r="C509" s="120"/>
      <c r="D509" s="70" t="str">
        <f>IFERROR(VLOOKUP(C509,NM06!$A$2:$B$176,2,0),"")</f>
        <v/>
      </c>
      <c r="E509" s="119"/>
      <c r="F509" s="70" t="str">
        <f>IFERROR(VLOOKUP('Vstupní data 9_4'!$E509,'Číselník nástrojů'!$A$2:$D$569,4,0),"")</f>
        <v/>
      </c>
      <c r="G509" s="117"/>
      <c r="H509" s="118"/>
      <c r="I509" s="127"/>
      <c r="J509" s="104"/>
      <c r="K509" s="104"/>
      <c r="L509" s="105"/>
      <c r="M509" s="121"/>
      <c r="N509" s="122"/>
      <c r="O509" s="123"/>
      <c r="P509" s="124"/>
      <c r="Q509" s="125"/>
      <c r="R509" s="126"/>
      <c r="S509" s="92" t="str">
        <f>IFERROR(('Vstupní data 9_4'!$O509+'Vstupní data 9_4'!$R509)/'Vstupní data 9_4'!$I509,"")</f>
        <v/>
      </c>
      <c r="T509" s="93" t="str">
        <f>IF(J509+L509=0,"",ROUND((M509+'Vstupní data 9_4'!$P509)/(L509+J509)/12,0))</f>
        <v/>
      </c>
      <c r="U509" s="94" t="str">
        <f>IF(K509=0,"",ROUND(('Vstupní data 9_4'!$N509+'Vstupní data 9_4'!$Q509)/'Vstupní data 9_4'!$K509,0))</f>
        <v/>
      </c>
      <c r="V509" s="112"/>
      <c r="W509" s="113"/>
      <c r="X509" s="113"/>
      <c r="Y509" s="113"/>
      <c r="Z509" s="113"/>
      <c r="AA509" s="113"/>
    </row>
    <row r="510" spans="1:27" s="114" customFormat="1" ht="27.75" customHeight="1">
      <c r="A510" s="115"/>
      <c r="B510" s="116"/>
      <c r="C510" s="120"/>
      <c r="D510" s="70" t="str">
        <f>IFERROR(VLOOKUP(C510,NM06!$A$2:$B$176,2,0),"")</f>
        <v/>
      </c>
      <c r="E510" s="119"/>
      <c r="F510" s="70" t="str">
        <f>IFERROR(VLOOKUP('Vstupní data 9_4'!$E510,'Číselník nástrojů'!$A$2:$D$569,4,0),"")</f>
        <v/>
      </c>
      <c r="G510" s="117"/>
      <c r="H510" s="118"/>
      <c r="I510" s="127"/>
      <c r="J510" s="104"/>
      <c r="K510" s="104"/>
      <c r="L510" s="105"/>
      <c r="M510" s="121"/>
      <c r="N510" s="122"/>
      <c r="O510" s="123"/>
      <c r="P510" s="124"/>
      <c r="Q510" s="125"/>
      <c r="R510" s="126"/>
      <c r="S510" s="92" t="str">
        <f>IFERROR(('Vstupní data 9_4'!$O510+'Vstupní data 9_4'!$R510)/'Vstupní data 9_4'!$I510,"")</f>
        <v/>
      </c>
      <c r="T510" s="93" t="str">
        <f>IF(J510+L510=0,"",ROUND((M510+'Vstupní data 9_4'!$P510)/(L510+J510)/12,0))</f>
        <v/>
      </c>
      <c r="U510" s="94" t="str">
        <f>IF(K510=0,"",ROUND(('Vstupní data 9_4'!$N510+'Vstupní data 9_4'!$Q510)/'Vstupní data 9_4'!$K510,0))</f>
        <v/>
      </c>
      <c r="V510" s="112"/>
      <c r="W510" s="113"/>
      <c r="X510" s="113"/>
      <c r="Y510" s="113"/>
      <c r="Z510" s="113"/>
      <c r="AA510" s="113"/>
    </row>
    <row r="511" spans="1:27" s="114" customFormat="1" ht="27.75" customHeight="1">
      <c r="A511" s="115"/>
      <c r="B511" s="116"/>
      <c r="C511" s="120"/>
      <c r="D511" s="70" t="str">
        <f>IFERROR(VLOOKUP(C511,NM06!$A$2:$B$176,2,0),"")</f>
        <v/>
      </c>
      <c r="E511" s="119"/>
      <c r="F511" s="70" t="str">
        <f>IFERROR(VLOOKUP('Vstupní data 9_4'!$E511,'Číselník nástrojů'!$A$2:$D$569,4,0),"")</f>
        <v/>
      </c>
      <c r="G511" s="117"/>
      <c r="H511" s="118"/>
      <c r="I511" s="127"/>
      <c r="J511" s="104"/>
      <c r="K511" s="104"/>
      <c r="L511" s="105"/>
      <c r="M511" s="121"/>
      <c r="N511" s="122"/>
      <c r="O511" s="123"/>
      <c r="P511" s="124"/>
      <c r="Q511" s="125"/>
      <c r="R511" s="126"/>
      <c r="S511" s="92" t="str">
        <f>IFERROR(('Vstupní data 9_4'!$O511+'Vstupní data 9_4'!$R511)/'Vstupní data 9_4'!$I511,"")</f>
        <v/>
      </c>
      <c r="T511" s="93" t="str">
        <f>IF(J511+L511=0,"",ROUND((M511+'Vstupní data 9_4'!$P511)/(L511+J511)/12,0))</f>
        <v/>
      </c>
      <c r="U511" s="94" t="str">
        <f>IF(K511=0,"",ROUND(('Vstupní data 9_4'!$N511+'Vstupní data 9_4'!$Q511)/'Vstupní data 9_4'!$K511,0))</f>
        <v/>
      </c>
      <c r="V511" s="112"/>
      <c r="W511" s="113"/>
      <c r="X511" s="113"/>
      <c r="Y511" s="113"/>
      <c r="Z511" s="113"/>
      <c r="AA511" s="113"/>
    </row>
    <row r="512" spans="1:27" s="114" customFormat="1" ht="27.75" customHeight="1">
      <c r="A512" s="115"/>
      <c r="B512" s="116"/>
      <c r="C512" s="120"/>
      <c r="D512" s="70" t="str">
        <f>IFERROR(VLOOKUP(C512,NM06!$A$2:$B$176,2,0),"")</f>
        <v/>
      </c>
      <c r="E512" s="119"/>
      <c r="F512" s="70" t="str">
        <f>IFERROR(VLOOKUP('Vstupní data 9_4'!$E512,'Číselník nástrojů'!$A$2:$D$569,4,0),"")</f>
        <v/>
      </c>
      <c r="G512" s="117"/>
      <c r="H512" s="118"/>
      <c r="I512" s="127"/>
      <c r="J512" s="104"/>
      <c r="K512" s="104"/>
      <c r="L512" s="105"/>
      <c r="M512" s="121"/>
      <c r="N512" s="122"/>
      <c r="O512" s="123"/>
      <c r="P512" s="124"/>
      <c r="Q512" s="125"/>
      <c r="R512" s="126"/>
      <c r="S512" s="92" t="str">
        <f>IFERROR(('Vstupní data 9_4'!$O512+'Vstupní data 9_4'!$R512)/'Vstupní data 9_4'!$I512,"")</f>
        <v/>
      </c>
      <c r="T512" s="93" t="str">
        <f>IF(J512+L512=0,"",ROUND((M512+'Vstupní data 9_4'!$P512)/(L512+J512)/12,0))</f>
        <v/>
      </c>
      <c r="U512" s="94" t="str">
        <f>IF(K512=0,"",ROUND(('Vstupní data 9_4'!$N512+'Vstupní data 9_4'!$Q512)/'Vstupní data 9_4'!$K512,0))</f>
        <v/>
      </c>
      <c r="V512" s="112"/>
      <c r="W512" s="113"/>
      <c r="X512" s="113"/>
      <c r="Y512" s="113"/>
      <c r="Z512" s="113"/>
      <c r="AA512" s="113"/>
    </row>
    <row r="513" spans="1:27" s="114" customFormat="1" ht="27.75" customHeight="1">
      <c r="A513" s="115"/>
      <c r="B513" s="116"/>
      <c r="C513" s="120"/>
      <c r="D513" s="70" t="str">
        <f>IFERROR(VLOOKUP(C513,NM06!$A$2:$B$176,2,0),"")</f>
        <v/>
      </c>
      <c r="E513" s="119"/>
      <c r="F513" s="70" t="str">
        <f>IFERROR(VLOOKUP('Vstupní data 9_4'!$E513,'Číselník nástrojů'!$A$2:$D$569,4,0),"")</f>
        <v/>
      </c>
      <c r="G513" s="117"/>
      <c r="H513" s="118"/>
      <c r="I513" s="127"/>
      <c r="J513" s="104"/>
      <c r="K513" s="104"/>
      <c r="L513" s="105"/>
      <c r="M513" s="121"/>
      <c r="N513" s="122"/>
      <c r="O513" s="123"/>
      <c r="P513" s="124"/>
      <c r="Q513" s="125"/>
      <c r="R513" s="126"/>
      <c r="S513" s="92" t="str">
        <f>IFERROR(('Vstupní data 9_4'!$O513+'Vstupní data 9_4'!$R513)/'Vstupní data 9_4'!$I513,"")</f>
        <v/>
      </c>
      <c r="T513" s="93" t="str">
        <f>IF(J513+L513=0,"",ROUND((M513+'Vstupní data 9_4'!$P513)/(L513+J513)/12,0))</f>
        <v/>
      </c>
      <c r="U513" s="94" t="str">
        <f>IF(K513=0,"",ROUND(('Vstupní data 9_4'!$N513+'Vstupní data 9_4'!$Q513)/'Vstupní data 9_4'!$K513,0))</f>
        <v/>
      </c>
      <c r="V513" s="112"/>
      <c r="W513" s="113"/>
      <c r="X513" s="113"/>
      <c r="Y513" s="113"/>
      <c r="Z513" s="113"/>
      <c r="AA513" s="113"/>
    </row>
    <row r="514" spans="1:27" s="114" customFormat="1" ht="27.75" customHeight="1">
      <c r="A514" s="115"/>
      <c r="B514" s="116"/>
      <c r="C514" s="120"/>
      <c r="D514" s="70" t="str">
        <f>IFERROR(VLOOKUP(C514,NM06!$A$2:$B$176,2,0),"")</f>
        <v/>
      </c>
      <c r="E514" s="119"/>
      <c r="F514" s="70" t="str">
        <f>IFERROR(VLOOKUP('Vstupní data 9_4'!$E514,'Číselník nástrojů'!$A$2:$D$569,4,0),"")</f>
        <v/>
      </c>
      <c r="G514" s="117"/>
      <c r="H514" s="118"/>
      <c r="I514" s="127"/>
      <c r="J514" s="104"/>
      <c r="K514" s="104"/>
      <c r="L514" s="105"/>
      <c r="M514" s="121"/>
      <c r="N514" s="122"/>
      <c r="O514" s="123"/>
      <c r="P514" s="124"/>
      <c r="Q514" s="125"/>
      <c r="R514" s="126"/>
      <c r="S514" s="92" t="str">
        <f>IFERROR(('Vstupní data 9_4'!$O514+'Vstupní data 9_4'!$R514)/'Vstupní data 9_4'!$I514,"")</f>
        <v/>
      </c>
      <c r="T514" s="93" t="str">
        <f>IF(J514+L514=0,"",ROUND((M514+'Vstupní data 9_4'!$P514)/(L514+J514)/12,0))</f>
        <v/>
      </c>
      <c r="U514" s="94" t="str">
        <f>IF(K514=0,"",ROUND(('Vstupní data 9_4'!$N514+'Vstupní data 9_4'!$Q514)/'Vstupní data 9_4'!$K514,0))</f>
        <v/>
      </c>
      <c r="V514" s="112"/>
      <c r="W514" s="113"/>
      <c r="X514" s="113"/>
      <c r="Y514" s="113"/>
      <c r="Z514" s="113"/>
      <c r="AA514" s="113"/>
    </row>
    <row r="515" spans="1:27" s="114" customFormat="1" ht="27.75" customHeight="1">
      <c r="A515" s="115"/>
      <c r="B515" s="116"/>
      <c r="C515" s="120"/>
      <c r="D515" s="70" t="str">
        <f>IFERROR(VLOOKUP(C515,NM06!$A$2:$B$176,2,0),"")</f>
        <v/>
      </c>
      <c r="E515" s="119"/>
      <c r="F515" s="70" t="str">
        <f>IFERROR(VLOOKUP('Vstupní data 9_4'!$E515,'Číselník nástrojů'!$A$2:$D$569,4,0),"")</f>
        <v/>
      </c>
      <c r="G515" s="117"/>
      <c r="H515" s="118"/>
      <c r="I515" s="127"/>
      <c r="J515" s="104"/>
      <c r="K515" s="104"/>
      <c r="L515" s="105"/>
      <c r="M515" s="121"/>
      <c r="N515" s="122"/>
      <c r="O515" s="123"/>
      <c r="P515" s="124"/>
      <c r="Q515" s="125"/>
      <c r="R515" s="126"/>
      <c r="S515" s="92" t="str">
        <f>IFERROR(('Vstupní data 9_4'!$O515+'Vstupní data 9_4'!$R515)/'Vstupní data 9_4'!$I515,"")</f>
        <v/>
      </c>
      <c r="T515" s="93" t="str">
        <f>IF(J515+L515=0,"",ROUND((M515+'Vstupní data 9_4'!$P515)/(L515+J515)/12,0))</f>
        <v/>
      </c>
      <c r="U515" s="94" t="str">
        <f>IF(K515=0,"",ROUND(('Vstupní data 9_4'!$N515+'Vstupní data 9_4'!$Q515)/'Vstupní data 9_4'!$K515,0))</f>
        <v/>
      </c>
      <c r="V515" s="112"/>
      <c r="W515" s="113"/>
      <c r="X515" s="113"/>
      <c r="Y515" s="113"/>
      <c r="Z515" s="113"/>
      <c r="AA515" s="113"/>
    </row>
    <row r="516" spans="1:27" s="114" customFormat="1" ht="27.75" customHeight="1">
      <c r="A516" s="115"/>
      <c r="B516" s="116"/>
      <c r="C516" s="120"/>
      <c r="D516" s="70" t="str">
        <f>IFERROR(VLOOKUP(C516,NM06!$A$2:$B$176,2,0),"")</f>
        <v/>
      </c>
      <c r="E516" s="119"/>
      <c r="F516" s="70" t="str">
        <f>IFERROR(VLOOKUP('Vstupní data 9_4'!$E516,'Číselník nástrojů'!$A$2:$D$569,4,0),"")</f>
        <v/>
      </c>
      <c r="G516" s="117"/>
      <c r="H516" s="118"/>
      <c r="I516" s="127"/>
      <c r="J516" s="104"/>
      <c r="K516" s="104"/>
      <c r="L516" s="105"/>
      <c r="M516" s="121"/>
      <c r="N516" s="122"/>
      <c r="O516" s="123"/>
      <c r="P516" s="124"/>
      <c r="Q516" s="125"/>
      <c r="R516" s="126"/>
      <c r="S516" s="92" t="str">
        <f>IFERROR(('Vstupní data 9_4'!$O516+'Vstupní data 9_4'!$R516)/'Vstupní data 9_4'!$I516,"")</f>
        <v/>
      </c>
      <c r="T516" s="93" t="str">
        <f>IF(J516+L516=0,"",ROUND((M516+'Vstupní data 9_4'!$P516)/(L516+J516)/12,0))</f>
        <v/>
      </c>
      <c r="U516" s="94" t="str">
        <f>IF(K516=0,"",ROUND(('Vstupní data 9_4'!$N516+'Vstupní data 9_4'!$Q516)/'Vstupní data 9_4'!$K516,0))</f>
        <v/>
      </c>
      <c r="V516" s="112"/>
      <c r="W516" s="113"/>
      <c r="X516" s="113"/>
      <c r="Y516" s="113"/>
      <c r="Z516" s="113"/>
      <c r="AA516" s="113"/>
    </row>
    <row r="517" spans="1:27" s="114" customFormat="1" ht="27.75" customHeight="1">
      <c r="A517" s="115"/>
      <c r="B517" s="116"/>
      <c r="C517" s="120"/>
      <c r="D517" s="70" t="str">
        <f>IFERROR(VLOOKUP(C517,NM06!$A$2:$B$176,2,0),"")</f>
        <v/>
      </c>
      <c r="E517" s="119"/>
      <c r="F517" s="70" t="str">
        <f>IFERROR(VLOOKUP('Vstupní data 9_4'!$E517,'Číselník nástrojů'!$A$2:$D$569,4,0),"")</f>
        <v/>
      </c>
      <c r="G517" s="117"/>
      <c r="H517" s="118"/>
      <c r="I517" s="127"/>
      <c r="J517" s="104"/>
      <c r="K517" s="104"/>
      <c r="L517" s="105"/>
      <c r="M517" s="121"/>
      <c r="N517" s="122"/>
      <c r="O517" s="123"/>
      <c r="P517" s="124"/>
      <c r="Q517" s="125"/>
      <c r="R517" s="126"/>
      <c r="S517" s="92" t="str">
        <f>IFERROR(('Vstupní data 9_4'!$O517+'Vstupní data 9_4'!$R517)/'Vstupní data 9_4'!$I517,"")</f>
        <v/>
      </c>
      <c r="T517" s="93" t="str">
        <f>IF(J517+L517=0,"",ROUND((M517+'Vstupní data 9_4'!$P517)/(L517+J517)/12,0))</f>
        <v/>
      </c>
      <c r="U517" s="94" t="str">
        <f>IF(K517=0,"",ROUND(('Vstupní data 9_4'!$N517+'Vstupní data 9_4'!$Q517)/'Vstupní data 9_4'!$K517,0))</f>
        <v/>
      </c>
      <c r="V517" s="112"/>
      <c r="W517" s="113"/>
      <c r="X517" s="113"/>
      <c r="Y517" s="113"/>
      <c r="Z517" s="113"/>
      <c r="AA517" s="113"/>
    </row>
    <row r="518" spans="1:27" s="114" customFormat="1" ht="27.75" customHeight="1">
      <c r="A518" s="115"/>
      <c r="B518" s="116"/>
      <c r="C518" s="120"/>
      <c r="D518" s="70" t="str">
        <f>IFERROR(VLOOKUP(C518,NM06!$A$2:$B$176,2,0),"")</f>
        <v/>
      </c>
      <c r="E518" s="119"/>
      <c r="F518" s="70" t="str">
        <f>IFERROR(VLOOKUP('Vstupní data 9_4'!$E518,'Číselník nástrojů'!$A$2:$D$569,4,0),"")</f>
        <v/>
      </c>
      <c r="G518" s="117"/>
      <c r="H518" s="118"/>
      <c r="I518" s="127"/>
      <c r="J518" s="104"/>
      <c r="K518" s="104"/>
      <c r="L518" s="105"/>
      <c r="M518" s="121"/>
      <c r="N518" s="122"/>
      <c r="O518" s="123"/>
      <c r="P518" s="124"/>
      <c r="Q518" s="125"/>
      <c r="R518" s="126"/>
      <c r="S518" s="92" t="str">
        <f>IFERROR(('Vstupní data 9_4'!$O518+'Vstupní data 9_4'!$R518)/'Vstupní data 9_4'!$I518,"")</f>
        <v/>
      </c>
      <c r="T518" s="93" t="str">
        <f>IF(J518+L518=0,"",ROUND((M518+'Vstupní data 9_4'!$P518)/(L518+J518)/12,0))</f>
        <v/>
      </c>
      <c r="U518" s="94" t="str">
        <f>IF(K518=0,"",ROUND(('Vstupní data 9_4'!$N518+'Vstupní data 9_4'!$Q518)/'Vstupní data 9_4'!$K518,0))</f>
        <v/>
      </c>
      <c r="V518" s="112"/>
      <c r="W518" s="113"/>
      <c r="X518" s="113"/>
      <c r="Y518" s="113"/>
      <c r="Z518" s="113"/>
      <c r="AA518" s="113"/>
    </row>
    <row r="519" spans="1:27" s="114" customFormat="1" ht="27.75" customHeight="1">
      <c r="A519" s="115"/>
      <c r="B519" s="116"/>
      <c r="C519" s="120"/>
      <c r="D519" s="70" t="str">
        <f>IFERROR(VLOOKUP(C519,NM06!$A$2:$B$176,2,0),"")</f>
        <v/>
      </c>
      <c r="E519" s="119"/>
      <c r="F519" s="70" t="str">
        <f>IFERROR(VLOOKUP('Vstupní data 9_4'!$E519,'Číselník nástrojů'!$A$2:$D$569,4,0),"")</f>
        <v/>
      </c>
      <c r="G519" s="117"/>
      <c r="H519" s="118"/>
      <c r="I519" s="127"/>
      <c r="J519" s="104"/>
      <c r="K519" s="104"/>
      <c r="L519" s="105"/>
      <c r="M519" s="121"/>
      <c r="N519" s="122"/>
      <c r="O519" s="123"/>
      <c r="P519" s="124"/>
      <c r="Q519" s="125"/>
      <c r="R519" s="126"/>
      <c r="S519" s="92" t="str">
        <f>IFERROR(('Vstupní data 9_4'!$O519+'Vstupní data 9_4'!$R519)/'Vstupní data 9_4'!$I519,"")</f>
        <v/>
      </c>
      <c r="T519" s="93" t="str">
        <f>IF(J519+L519=0,"",ROUND((M519+'Vstupní data 9_4'!$P519)/(L519+J519)/12,0))</f>
        <v/>
      </c>
      <c r="U519" s="94" t="str">
        <f>IF(K519=0,"",ROUND(('Vstupní data 9_4'!$N519+'Vstupní data 9_4'!$Q519)/'Vstupní data 9_4'!$K519,0))</f>
        <v/>
      </c>
      <c r="V519" s="112"/>
      <c r="W519" s="113"/>
      <c r="X519" s="113"/>
      <c r="Y519" s="113"/>
      <c r="Z519" s="113"/>
      <c r="AA519" s="113"/>
    </row>
    <row r="520" spans="1:27" s="114" customFormat="1" ht="27.75" customHeight="1">
      <c r="A520" s="115"/>
      <c r="B520" s="116"/>
      <c r="C520" s="120"/>
      <c r="D520" s="70" t="str">
        <f>IFERROR(VLOOKUP(C520,NM06!$A$2:$B$176,2,0),"")</f>
        <v/>
      </c>
      <c r="E520" s="119"/>
      <c r="F520" s="70" t="str">
        <f>IFERROR(VLOOKUP('Vstupní data 9_4'!$E520,'Číselník nástrojů'!$A$2:$D$569,4,0),"")</f>
        <v/>
      </c>
      <c r="G520" s="117"/>
      <c r="H520" s="118"/>
      <c r="I520" s="127"/>
      <c r="J520" s="104"/>
      <c r="K520" s="104"/>
      <c r="L520" s="105"/>
      <c r="M520" s="121"/>
      <c r="N520" s="122"/>
      <c r="O520" s="123"/>
      <c r="P520" s="124"/>
      <c r="Q520" s="125"/>
      <c r="R520" s="126"/>
      <c r="S520" s="92" t="str">
        <f>IFERROR(('Vstupní data 9_4'!$O520+'Vstupní data 9_4'!$R520)/'Vstupní data 9_4'!$I520,"")</f>
        <v/>
      </c>
      <c r="T520" s="93" t="str">
        <f>IF(J520+L520=0,"",ROUND((M520+'Vstupní data 9_4'!$P520)/(L520+J520)/12,0))</f>
        <v/>
      </c>
      <c r="U520" s="94" t="str">
        <f>IF(K520=0,"",ROUND(('Vstupní data 9_4'!$N520+'Vstupní data 9_4'!$Q520)/'Vstupní data 9_4'!$K520,0))</f>
        <v/>
      </c>
      <c r="V520" s="112"/>
      <c r="W520" s="113"/>
      <c r="X520" s="113"/>
      <c r="Y520" s="113"/>
      <c r="Z520" s="113"/>
      <c r="AA520" s="113"/>
    </row>
    <row r="521" spans="1:27" s="114" customFormat="1" ht="27.75" customHeight="1">
      <c r="A521" s="115"/>
      <c r="B521" s="116"/>
      <c r="C521" s="120"/>
      <c r="D521" s="70" t="str">
        <f>IFERROR(VLOOKUP(C521,NM06!$A$2:$B$176,2,0),"")</f>
        <v/>
      </c>
      <c r="E521" s="119"/>
      <c r="F521" s="70" t="str">
        <f>IFERROR(VLOOKUP('Vstupní data 9_4'!$E521,'Číselník nástrojů'!$A$2:$D$569,4,0),"")</f>
        <v/>
      </c>
      <c r="G521" s="117"/>
      <c r="H521" s="118"/>
      <c r="I521" s="127"/>
      <c r="J521" s="104"/>
      <c r="K521" s="104"/>
      <c r="L521" s="105"/>
      <c r="M521" s="121"/>
      <c r="N521" s="122"/>
      <c r="O521" s="123"/>
      <c r="P521" s="124"/>
      <c r="Q521" s="125"/>
      <c r="R521" s="126"/>
      <c r="S521" s="92" t="str">
        <f>IFERROR(('Vstupní data 9_4'!$O521+'Vstupní data 9_4'!$R521)/'Vstupní data 9_4'!$I521,"")</f>
        <v/>
      </c>
      <c r="T521" s="93" t="str">
        <f>IF(J521+L521=0,"",ROUND((M521+'Vstupní data 9_4'!$P521)/(L521+J521)/12,0))</f>
        <v/>
      </c>
      <c r="U521" s="94" t="str">
        <f>IF(K521=0,"",ROUND(('Vstupní data 9_4'!$N521+'Vstupní data 9_4'!$Q521)/'Vstupní data 9_4'!$K521,0))</f>
        <v/>
      </c>
      <c r="V521" s="112"/>
      <c r="W521" s="113"/>
      <c r="X521" s="113"/>
      <c r="Y521" s="113"/>
      <c r="Z521" s="113"/>
      <c r="AA521" s="113"/>
    </row>
    <row r="522" spans="1:27" s="114" customFormat="1" ht="27.75" customHeight="1">
      <c r="A522" s="115"/>
      <c r="B522" s="116"/>
      <c r="C522" s="120"/>
      <c r="D522" s="70" t="str">
        <f>IFERROR(VLOOKUP(C522,NM06!$A$2:$B$176,2,0),"")</f>
        <v/>
      </c>
      <c r="E522" s="119"/>
      <c r="F522" s="70" t="str">
        <f>IFERROR(VLOOKUP('Vstupní data 9_4'!$E522,'Číselník nástrojů'!$A$2:$D$569,4,0),"")</f>
        <v/>
      </c>
      <c r="G522" s="117"/>
      <c r="H522" s="118"/>
      <c r="I522" s="127"/>
      <c r="J522" s="104"/>
      <c r="K522" s="104"/>
      <c r="L522" s="105"/>
      <c r="M522" s="121"/>
      <c r="N522" s="122"/>
      <c r="O522" s="123"/>
      <c r="P522" s="124"/>
      <c r="Q522" s="125"/>
      <c r="R522" s="126"/>
      <c r="S522" s="92" t="str">
        <f>IFERROR(('Vstupní data 9_4'!$O522+'Vstupní data 9_4'!$R522)/'Vstupní data 9_4'!$I522,"")</f>
        <v/>
      </c>
      <c r="T522" s="93" t="str">
        <f>IF(J522+L522=0,"",ROUND((M522+'Vstupní data 9_4'!$P522)/(L522+J522)/12,0))</f>
        <v/>
      </c>
      <c r="U522" s="94" t="str">
        <f>IF(K522=0,"",ROUND(('Vstupní data 9_4'!$N522+'Vstupní data 9_4'!$Q522)/'Vstupní data 9_4'!$K522,0))</f>
        <v/>
      </c>
      <c r="V522" s="112"/>
      <c r="W522" s="113"/>
      <c r="X522" s="113"/>
      <c r="Y522" s="113"/>
      <c r="Z522" s="113"/>
      <c r="AA522" s="113"/>
    </row>
    <row r="523" spans="1:27" s="114" customFormat="1" ht="27.75" customHeight="1">
      <c r="A523" s="115"/>
      <c r="B523" s="116"/>
      <c r="C523" s="120"/>
      <c r="D523" s="70" t="str">
        <f>IFERROR(VLOOKUP(C523,NM06!$A$2:$B$176,2,0),"")</f>
        <v/>
      </c>
      <c r="E523" s="119"/>
      <c r="F523" s="70" t="str">
        <f>IFERROR(VLOOKUP('Vstupní data 9_4'!$E523,'Číselník nástrojů'!$A$2:$D$569,4,0),"")</f>
        <v/>
      </c>
      <c r="G523" s="117"/>
      <c r="H523" s="118"/>
      <c r="I523" s="127"/>
      <c r="J523" s="104"/>
      <c r="K523" s="104"/>
      <c r="L523" s="105"/>
      <c r="M523" s="121"/>
      <c r="N523" s="122"/>
      <c r="O523" s="123"/>
      <c r="P523" s="124"/>
      <c r="Q523" s="125"/>
      <c r="R523" s="126"/>
      <c r="S523" s="92" t="str">
        <f>IFERROR(('Vstupní data 9_4'!$O523+'Vstupní data 9_4'!$R523)/'Vstupní data 9_4'!$I523,"")</f>
        <v/>
      </c>
      <c r="T523" s="93" t="str">
        <f>IF(J523+L523=0,"",ROUND((M523+'Vstupní data 9_4'!$P523)/(L523+J523)/12,0))</f>
        <v/>
      </c>
      <c r="U523" s="94" t="str">
        <f>IF(K523=0,"",ROUND(('Vstupní data 9_4'!$N523+'Vstupní data 9_4'!$Q523)/'Vstupní data 9_4'!$K523,0))</f>
        <v/>
      </c>
      <c r="V523" s="112"/>
      <c r="W523" s="113"/>
      <c r="X523" s="113"/>
      <c r="Y523" s="113"/>
      <c r="Z523" s="113"/>
      <c r="AA523" s="113"/>
    </row>
    <row r="524" spans="1:27" s="114" customFormat="1" ht="27.75" customHeight="1">
      <c r="A524" s="115"/>
      <c r="B524" s="116"/>
      <c r="C524" s="120"/>
      <c r="D524" s="70" t="str">
        <f>IFERROR(VLOOKUP(C524,NM06!$A$2:$B$176,2,0),"")</f>
        <v/>
      </c>
      <c r="E524" s="119"/>
      <c r="F524" s="70" t="str">
        <f>IFERROR(VLOOKUP('Vstupní data 9_4'!$E524,'Číselník nástrojů'!$A$2:$D$569,4,0),"")</f>
        <v/>
      </c>
      <c r="G524" s="117"/>
      <c r="H524" s="118"/>
      <c r="I524" s="127"/>
      <c r="J524" s="104"/>
      <c r="K524" s="104"/>
      <c r="L524" s="105"/>
      <c r="M524" s="121"/>
      <c r="N524" s="122"/>
      <c r="O524" s="123"/>
      <c r="P524" s="124"/>
      <c r="Q524" s="125"/>
      <c r="R524" s="126"/>
      <c r="S524" s="92" t="str">
        <f>IFERROR(('Vstupní data 9_4'!$O524+'Vstupní data 9_4'!$R524)/'Vstupní data 9_4'!$I524,"")</f>
        <v/>
      </c>
      <c r="T524" s="93" t="str">
        <f>IF(J524+L524=0,"",ROUND((M524+'Vstupní data 9_4'!$P524)/(L524+J524)/12,0))</f>
        <v/>
      </c>
      <c r="U524" s="94" t="str">
        <f>IF(K524=0,"",ROUND(('Vstupní data 9_4'!$N524+'Vstupní data 9_4'!$Q524)/'Vstupní data 9_4'!$K524,0))</f>
        <v/>
      </c>
      <c r="V524" s="112"/>
      <c r="W524" s="113"/>
      <c r="X524" s="113"/>
      <c r="Y524" s="113"/>
      <c r="Z524" s="113"/>
      <c r="AA524" s="113"/>
    </row>
    <row r="525" spans="1:27" s="114" customFormat="1" ht="27.75" customHeight="1">
      <c r="A525" s="115"/>
      <c r="B525" s="116"/>
      <c r="C525" s="120"/>
      <c r="D525" s="70" t="str">
        <f>IFERROR(VLOOKUP(C525,NM06!$A$2:$B$176,2,0),"")</f>
        <v/>
      </c>
      <c r="E525" s="119"/>
      <c r="F525" s="70" t="str">
        <f>IFERROR(VLOOKUP('Vstupní data 9_4'!$E525,'Číselník nástrojů'!$A$2:$D$569,4,0),"")</f>
        <v/>
      </c>
      <c r="G525" s="117"/>
      <c r="H525" s="118"/>
      <c r="I525" s="127"/>
      <c r="J525" s="104"/>
      <c r="K525" s="104"/>
      <c r="L525" s="105"/>
      <c r="M525" s="121"/>
      <c r="N525" s="122"/>
      <c r="O525" s="123"/>
      <c r="P525" s="124"/>
      <c r="Q525" s="125"/>
      <c r="R525" s="126"/>
      <c r="S525" s="92" t="str">
        <f>IFERROR(('Vstupní data 9_4'!$O525+'Vstupní data 9_4'!$R525)/'Vstupní data 9_4'!$I525,"")</f>
        <v/>
      </c>
      <c r="T525" s="93" t="str">
        <f>IF(J525+L525=0,"",ROUND((M525+'Vstupní data 9_4'!$P525)/(L525+J525)/12,0))</f>
        <v/>
      </c>
      <c r="U525" s="94" t="str">
        <f>IF(K525=0,"",ROUND(('Vstupní data 9_4'!$N525+'Vstupní data 9_4'!$Q525)/'Vstupní data 9_4'!$K525,0))</f>
        <v/>
      </c>
      <c r="V525" s="112"/>
      <c r="W525" s="113"/>
      <c r="X525" s="113"/>
      <c r="Y525" s="113"/>
      <c r="Z525" s="113"/>
      <c r="AA525" s="113"/>
    </row>
    <row r="526" spans="1:27" s="114" customFormat="1" ht="27.75" customHeight="1">
      <c r="A526" s="115"/>
      <c r="B526" s="116"/>
      <c r="C526" s="120"/>
      <c r="D526" s="70" t="str">
        <f>IFERROR(VLOOKUP(C526,NM06!$A$2:$B$176,2,0),"")</f>
        <v/>
      </c>
      <c r="E526" s="119"/>
      <c r="F526" s="70" t="str">
        <f>IFERROR(VLOOKUP('Vstupní data 9_4'!$E526,'Číselník nástrojů'!$A$2:$D$569,4,0),"")</f>
        <v/>
      </c>
      <c r="G526" s="117"/>
      <c r="H526" s="118"/>
      <c r="I526" s="127"/>
      <c r="J526" s="104"/>
      <c r="K526" s="104"/>
      <c r="L526" s="105"/>
      <c r="M526" s="121"/>
      <c r="N526" s="122"/>
      <c r="O526" s="123"/>
      <c r="P526" s="124"/>
      <c r="Q526" s="125"/>
      <c r="R526" s="126"/>
      <c r="S526" s="92" t="str">
        <f>IFERROR(('Vstupní data 9_4'!$O526+'Vstupní data 9_4'!$R526)/'Vstupní data 9_4'!$I526,"")</f>
        <v/>
      </c>
      <c r="T526" s="93" t="str">
        <f>IF(J526+L526=0,"",ROUND((M526+'Vstupní data 9_4'!$P526)/(L526+J526)/12,0))</f>
        <v/>
      </c>
      <c r="U526" s="94" t="str">
        <f>IF(K526=0,"",ROUND(('Vstupní data 9_4'!$N526+'Vstupní data 9_4'!$Q526)/'Vstupní data 9_4'!$K526,0))</f>
        <v/>
      </c>
      <c r="V526" s="112"/>
      <c r="W526" s="113"/>
      <c r="X526" s="113"/>
      <c r="Y526" s="113"/>
      <c r="Z526" s="113"/>
      <c r="AA526" s="113"/>
    </row>
    <row r="527" spans="1:27" s="114" customFormat="1" ht="27.75" customHeight="1">
      <c r="A527" s="115"/>
      <c r="B527" s="116"/>
      <c r="C527" s="120"/>
      <c r="D527" s="70" t="str">
        <f>IFERROR(VLOOKUP(C527,NM06!$A$2:$B$176,2,0),"")</f>
        <v/>
      </c>
      <c r="E527" s="119"/>
      <c r="F527" s="70" t="str">
        <f>IFERROR(VLOOKUP('Vstupní data 9_4'!$E527,'Číselník nástrojů'!$A$2:$D$569,4,0),"")</f>
        <v/>
      </c>
      <c r="G527" s="117"/>
      <c r="H527" s="118"/>
      <c r="I527" s="127"/>
      <c r="J527" s="104"/>
      <c r="K527" s="104"/>
      <c r="L527" s="105"/>
      <c r="M527" s="121"/>
      <c r="N527" s="122"/>
      <c r="O527" s="123"/>
      <c r="P527" s="124"/>
      <c r="Q527" s="125"/>
      <c r="R527" s="126"/>
      <c r="S527" s="92" t="str">
        <f>IFERROR(('Vstupní data 9_4'!$O527+'Vstupní data 9_4'!$R527)/'Vstupní data 9_4'!$I527,"")</f>
        <v/>
      </c>
      <c r="T527" s="93" t="str">
        <f>IF(J527+L527=0,"",ROUND((M527+'Vstupní data 9_4'!$P527)/(L527+J527)/12,0))</f>
        <v/>
      </c>
      <c r="U527" s="94" t="str">
        <f>IF(K527=0,"",ROUND(('Vstupní data 9_4'!$N527+'Vstupní data 9_4'!$Q527)/'Vstupní data 9_4'!$K527,0))</f>
        <v/>
      </c>
      <c r="V527" s="112"/>
      <c r="W527" s="113"/>
      <c r="X527" s="113"/>
      <c r="Y527" s="113"/>
      <c r="Z527" s="113"/>
      <c r="AA527" s="113"/>
    </row>
    <row r="528" spans="1:27" s="114" customFormat="1" ht="27.75" customHeight="1">
      <c r="A528" s="115"/>
      <c r="B528" s="116"/>
      <c r="C528" s="120"/>
      <c r="D528" s="70" t="str">
        <f>IFERROR(VLOOKUP(C528,NM06!$A$2:$B$176,2,0),"")</f>
        <v/>
      </c>
      <c r="E528" s="119"/>
      <c r="F528" s="70" t="str">
        <f>IFERROR(VLOOKUP('Vstupní data 9_4'!$E528,'Číselník nástrojů'!$A$2:$D$569,4,0),"")</f>
        <v/>
      </c>
      <c r="G528" s="117"/>
      <c r="H528" s="118"/>
      <c r="I528" s="127"/>
      <c r="J528" s="104"/>
      <c r="K528" s="104"/>
      <c r="L528" s="105"/>
      <c r="M528" s="121"/>
      <c r="N528" s="122"/>
      <c r="O528" s="123"/>
      <c r="P528" s="124"/>
      <c r="Q528" s="125"/>
      <c r="R528" s="126"/>
      <c r="S528" s="92" t="str">
        <f>IFERROR(('Vstupní data 9_4'!$O528+'Vstupní data 9_4'!$R528)/'Vstupní data 9_4'!$I528,"")</f>
        <v/>
      </c>
      <c r="T528" s="93" t="str">
        <f>IF(J528+L528=0,"",ROUND((M528+'Vstupní data 9_4'!$P528)/(L528+J528)/12,0))</f>
        <v/>
      </c>
      <c r="U528" s="94" t="str">
        <f>IF(K528=0,"",ROUND(('Vstupní data 9_4'!$N528+'Vstupní data 9_4'!$Q528)/'Vstupní data 9_4'!$K528,0))</f>
        <v/>
      </c>
      <c r="V528" s="112"/>
      <c r="W528" s="113"/>
      <c r="X528" s="113"/>
      <c r="Y528" s="113"/>
      <c r="Z528" s="113"/>
      <c r="AA528" s="113"/>
    </row>
    <row r="529" spans="1:27" s="114" customFormat="1" ht="27.75" customHeight="1">
      <c r="A529" s="115"/>
      <c r="B529" s="116"/>
      <c r="C529" s="120"/>
      <c r="D529" s="70" t="str">
        <f>IFERROR(VLOOKUP(C529,NM06!$A$2:$B$176,2,0),"")</f>
        <v/>
      </c>
      <c r="E529" s="119"/>
      <c r="F529" s="70" t="str">
        <f>IFERROR(VLOOKUP('Vstupní data 9_4'!$E529,'Číselník nástrojů'!$A$2:$D$569,4,0),"")</f>
        <v/>
      </c>
      <c r="G529" s="117"/>
      <c r="H529" s="118"/>
      <c r="I529" s="127"/>
      <c r="J529" s="104"/>
      <c r="K529" s="104"/>
      <c r="L529" s="105"/>
      <c r="M529" s="121"/>
      <c r="N529" s="122"/>
      <c r="O529" s="123"/>
      <c r="P529" s="124"/>
      <c r="Q529" s="125"/>
      <c r="R529" s="126"/>
      <c r="S529" s="92" t="str">
        <f>IFERROR(('Vstupní data 9_4'!$O529+'Vstupní data 9_4'!$R529)/'Vstupní data 9_4'!$I529,"")</f>
        <v/>
      </c>
      <c r="T529" s="93" t="str">
        <f>IF(J529+L529=0,"",ROUND((M529+'Vstupní data 9_4'!$P529)/(L529+J529)/12,0))</f>
        <v/>
      </c>
      <c r="U529" s="94" t="str">
        <f>IF(K529=0,"",ROUND(('Vstupní data 9_4'!$N529+'Vstupní data 9_4'!$Q529)/'Vstupní data 9_4'!$K529,0))</f>
        <v/>
      </c>
      <c r="V529" s="112"/>
      <c r="W529" s="113"/>
      <c r="X529" s="113"/>
      <c r="Y529" s="113"/>
      <c r="Z529" s="113"/>
      <c r="AA529" s="113"/>
    </row>
    <row r="530" spans="1:27" s="114" customFormat="1" ht="27.75" customHeight="1">
      <c r="A530" s="115"/>
      <c r="B530" s="116"/>
      <c r="C530" s="120"/>
      <c r="D530" s="70" t="str">
        <f>IFERROR(VLOOKUP(C530,NM06!$A$2:$B$176,2,0),"")</f>
        <v/>
      </c>
      <c r="E530" s="119"/>
      <c r="F530" s="70" t="str">
        <f>IFERROR(VLOOKUP('Vstupní data 9_4'!$E530,'Číselník nástrojů'!$A$2:$D$569,4,0),"")</f>
        <v/>
      </c>
      <c r="G530" s="117"/>
      <c r="H530" s="118"/>
      <c r="I530" s="127"/>
      <c r="J530" s="104"/>
      <c r="K530" s="104"/>
      <c r="L530" s="105"/>
      <c r="M530" s="121"/>
      <c r="N530" s="122"/>
      <c r="O530" s="123"/>
      <c r="P530" s="124"/>
      <c r="Q530" s="125"/>
      <c r="R530" s="126"/>
      <c r="S530" s="92" t="str">
        <f>IFERROR(('Vstupní data 9_4'!$O530+'Vstupní data 9_4'!$R530)/'Vstupní data 9_4'!$I530,"")</f>
        <v/>
      </c>
      <c r="T530" s="93" t="str">
        <f>IF(J530+L530=0,"",ROUND((M530+'Vstupní data 9_4'!$P530)/(L530+J530)/12,0))</f>
        <v/>
      </c>
      <c r="U530" s="94" t="str">
        <f>IF(K530=0,"",ROUND(('Vstupní data 9_4'!$N530+'Vstupní data 9_4'!$Q530)/'Vstupní data 9_4'!$K530,0))</f>
        <v/>
      </c>
      <c r="V530" s="112"/>
      <c r="W530" s="113"/>
      <c r="X530" s="113"/>
      <c r="Y530" s="113"/>
      <c r="Z530" s="113"/>
      <c r="AA530" s="113"/>
    </row>
    <row r="531" spans="1:27" s="114" customFormat="1" ht="27.75" customHeight="1">
      <c r="A531" s="115"/>
      <c r="B531" s="116"/>
      <c r="C531" s="120"/>
      <c r="D531" s="70" t="str">
        <f>IFERROR(VLOOKUP(C531,NM06!$A$2:$B$176,2,0),"")</f>
        <v/>
      </c>
      <c r="E531" s="119"/>
      <c r="F531" s="70" t="str">
        <f>IFERROR(VLOOKUP('Vstupní data 9_4'!$E531,'Číselník nástrojů'!$A$2:$D$569,4,0),"")</f>
        <v/>
      </c>
      <c r="G531" s="117"/>
      <c r="H531" s="118"/>
      <c r="I531" s="127"/>
      <c r="J531" s="104"/>
      <c r="K531" s="104"/>
      <c r="L531" s="105"/>
      <c r="M531" s="121"/>
      <c r="N531" s="122"/>
      <c r="O531" s="123"/>
      <c r="P531" s="124"/>
      <c r="Q531" s="125"/>
      <c r="R531" s="126"/>
      <c r="S531" s="92" t="str">
        <f>IFERROR(('Vstupní data 9_4'!$O531+'Vstupní data 9_4'!$R531)/'Vstupní data 9_4'!$I531,"")</f>
        <v/>
      </c>
      <c r="T531" s="93" t="str">
        <f>IF(J531+L531=0,"",ROUND((M531+'Vstupní data 9_4'!$P531)/(L531+J531)/12,0))</f>
        <v/>
      </c>
      <c r="U531" s="94" t="str">
        <f>IF(K531=0,"",ROUND(('Vstupní data 9_4'!$N531+'Vstupní data 9_4'!$Q531)/'Vstupní data 9_4'!$K531,0))</f>
        <v/>
      </c>
      <c r="V531" s="112"/>
      <c r="W531" s="113"/>
      <c r="X531" s="113"/>
      <c r="Y531" s="113"/>
      <c r="Z531" s="113"/>
      <c r="AA531" s="113"/>
    </row>
    <row r="532" spans="1:27" s="114" customFormat="1" ht="27.75" customHeight="1">
      <c r="A532" s="115"/>
      <c r="B532" s="116"/>
      <c r="C532" s="120"/>
      <c r="D532" s="70" t="str">
        <f>IFERROR(VLOOKUP(C532,NM06!$A$2:$B$176,2,0),"")</f>
        <v/>
      </c>
      <c r="E532" s="119"/>
      <c r="F532" s="70" t="str">
        <f>IFERROR(VLOOKUP('Vstupní data 9_4'!$E532,'Číselník nástrojů'!$A$2:$D$569,4,0),"")</f>
        <v/>
      </c>
      <c r="G532" s="117"/>
      <c r="H532" s="118"/>
      <c r="I532" s="127"/>
      <c r="J532" s="104"/>
      <c r="K532" s="104"/>
      <c r="L532" s="105"/>
      <c r="M532" s="121"/>
      <c r="N532" s="122"/>
      <c r="O532" s="123"/>
      <c r="P532" s="124"/>
      <c r="Q532" s="125"/>
      <c r="R532" s="126"/>
      <c r="S532" s="92" t="str">
        <f>IFERROR(('Vstupní data 9_4'!$O532+'Vstupní data 9_4'!$R532)/'Vstupní data 9_4'!$I532,"")</f>
        <v/>
      </c>
      <c r="T532" s="93" t="str">
        <f>IF(J532+L532=0,"",ROUND((M532+'Vstupní data 9_4'!$P532)/(L532+J532)/12,0))</f>
        <v/>
      </c>
      <c r="U532" s="94" t="str">
        <f>IF(K532=0,"",ROUND(('Vstupní data 9_4'!$N532+'Vstupní data 9_4'!$Q532)/'Vstupní data 9_4'!$K532,0))</f>
        <v/>
      </c>
      <c r="V532" s="112"/>
      <c r="W532" s="113"/>
      <c r="X532" s="113"/>
      <c r="Y532" s="113"/>
      <c r="Z532" s="113"/>
      <c r="AA532" s="113"/>
    </row>
    <row r="533" spans="1:27" s="114" customFormat="1" ht="27.75" customHeight="1">
      <c r="A533" s="115"/>
      <c r="B533" s="116"/>
      <c r="C533" s="120"/>
      <c r="D533" s="70" t="str">
        <f>IFERROR(VLOOKUP(C533,NM06!$A$2:$B$176,2,0),"")</f>
        <v/>
      </c>
      <c r="E533" s="119"/>
      <c r="F533" s="70" t="str">
        <f>IFERROR(VLOOKUP('Vstupní data 9_4'!$E533,'Číselník nástrojů'!$A$2:$D$569,4,0),"")</f>
        <v/>
      </c>
      <c r="G533" s="117"/>
      <c r="H533" s="118"/>
      <c r="I533" s="127"/>
      <c r="J533" s="104"/>
      <c r="K533" s="104"/>
      <c r="L533" s="105"/>
      <c r="M533" s="121"/>
      <c r="N533" s="122"/>
      <c r="O533" s="123"/>
      <c r="P533" s="124"/>
      <c r="Q533" s="125"/>
      <c r="R533" s="126"/>
      <c r="S533" s="92" t="str">
        <f>IFERROR(('Vstupní data 9_4'!$O533+'Vstupní data 9_4'!$R533)/'Vstupní data 9_4'!$I533,"")</f>
        <v/>
      </c>
      <c r="T533" s="93" t="str">
        <f>IF(J533+L533=0,"",ROUND((M533+'Vstupní data 9_4'!$P533)/(L533+J533)/12,0))</f>
        <v/>
      </c>
      <c r="U533" s="94" t="str">
        <f>IF(K533=0,"",ROUND(('Vstupní data 9_4'!$N533+'Vstupní data 9_4'!$Q533)/'Vstupní data 9_4'!$K533,0))</f>
        <v/>
      </c>
      <c r="V533" s="112"/>
      <c r="W533" s="113"/>
      <c r="X533" s="113"/>
      <c r="Y533" s="113"/>
      <c r="Z533" s="113"/>
      <c r="AA533" s="113"/>
    </row>
    <row r="534" spans="1:27" s="114" customFormat="1" ht="27.75" customHeight="1">
      <c r="A534" s="115"/>
      <c r="B534" s="116"/>
      <c r="C534" s="120"/>
      <c r="D534" s="70" t="str">
        <f>IFERROR(VLOOKUP(C534,NM06!$A$2:$B$176,2,0),"")</f>
        <v/>
      </c>
      <c r="E534" s="119"/>
      <c r="F534" s="70" t="str">
        <f>IFERROR(VLOOKUP('Vstupní data 9_4'!$E534,'Číselník nástrojů'!$A$2:$D$569,4,0),"")</f>
        <v/>
      </c>
      <c r="G534" s="117"/>
      <c r="H534" s="118"/>
      <c r="I534" s="127"/>
      <c r="J534" s="104"/>
      <c r="K534" s="104"/>
      <c r="L534" s="105"/>
      <c r="M534" s="121"/>
      <c r="N534" s="122"/>
      <c r="O534" s="123"/>
      <c r="P534" s="124"/>
      <c r="Q534" s="125"/>
      <c r="R534" s="126"/>
      <c r="S534" s="92" t="str">
        <f>IFERROR(('Vstupní data 9_4'!$O534+'Vstupní data 9_4'!$R534)/'Vstupní data 9_4'!$I534,"")</f>
        <v/>
      </c>
      <c r="T534" s="93" t="str">
        <f>IF(J534+L534=0,"",ROUND((M534+'Vstupní data 9_4'!$P534)/(L534+J534)/12,0))</f>
        <v/>
      </c>
      <c r="U534" s="94" t="str">
        <f>IF(K534=0,"",ROUND(('Vstupní data 9_4'!$N534+'Vstupní data 9_4'!$Q534)/'Vstupní data 9_4'!$K534,0))</f>
        <v/>
      </c>
      <c r="V534" s="112"/>
      <c r="W534" s="113"/>
      <c r="X534" s="113"/>
      <c r="Y534" s="113"/>
      <c r="Z534" s="113"/>
      <c r="AA534" s="113"/>
    </row>
    <row r="535" spans="1:27" s="114" customFormat="1" ht="27.75" customHeight="1">
      <c r="A535" s="115"/>
      <c r="B535" s="116"/>
      <c r="C535" s="120"/>
      <c r="D535" s="70" t="str">
        <f>IFERROR(VLOOKUP(C535,NM06!$A$2:$B$176,2,0),"")</f>
        <v/>
      </c>
      <c r="E535" s="119"/>
      <c r="F535" s="70" t="str">
        <f>IFERROR(VLOOKUP('Vstupní data 9_4'!$E535,'Číselník nástrojů'!$A$2:$D$569,4,0),"")</f>
        <v/>
      </c>
      <c r="G535" s="117"/>
      <c r="H535" s="118"/>
      <c r="I535" s="127"/>
      <c r="J535" s="104"/>
      <c r="K535" s="104"/>
      <c r="L535" s="105"/>
      <c r="M535" s="121"/>
      <c r="N535" s="122"/>
      <c r="O535" s="123"/>
      <c r="P535" s="124"/>
      <c r="Q535" s="125"/>
      <c r="R535" s="126"/>
      <c r="S535" s="92" t="str">
        <f>IFERROR(('Vstupní data 9_4'!$O535+'Vstupní data 9_4'!$R535)/'Vstupní data 9_4'!$I535,"")</f>
        <v/>
      </c>
      <c r="T535" s="93" t="str">
        <f>IF(J535+L535=0,"",ROUND((M535+'Vstupní data 9_4'!$P535)/(L535+J535)/12,0))</f>
        <v/>
      </c>
      <c r="U535" s="94" t="str">
        <f>IF(K535=0,"",ROUND(('Vstupní data 9_4'!$N535+'Vstupní data 9_4'!$Q535)/'Vstupní data 9_4'!$K535,0))</f>
        <v/>
      </c>
      <c r="V535" s="112"/>
      <c r="W535" s="113"/>
      <c r="X535" s="113"/>
      <c r="Y535" s="113"/>
      <c r="Z535" s="113"/>
      <c r="AA535" s="113"/>
    </row>
    <row r="536" spans="1:27" s="114" customFormat="1" ht="27.75" customHeight="1">
      <c r="A536" s="115"/>
      <c r="B536" s="116"/>
      <c r="C536" s="120"/>
      <c r="D536" s="70" t="str">
        <f>IFERROR(VLOOKUP(C536,NM06!$A$2:$B$176,2,0),"")</f>
        <v/>
      </c>
      <c r="E536" s="119"/>
      <c r="F536" s="70" t="str">
        <f>IFERROR(VLOOKUP('Vstupní data 9_4'!$E536,'Číselník nástrojů'!$A$2:$D$569,4,0),"")</f>
        <v/>
      </c>
      <c r="G536" s="117"/>
      <c r="H536" s="118"/>
      <c r="I536" s="127"/>
      <c r="J536" s="104"/>
      <c r="K536" s="104"/>
      <c r="L536" s="105"/>
      <c r="M536" s="121"/>
      <c r="N536" s="122"/>
      <c r="O536" s="123"/>
      <c r="P536" s="124"/>
      <c r="Q536" s="125"/>
      <c r="R536" s="126"/>
      <c r="S536" s="92" t="str">
        <f>IFERROR(('Vstupní data 9_4'!$O536+'Vstupní data 9_4'!$R536)/'Vstupní data 9_4'!$I536,"")</f>
        <v/>
      </c>
      <c r="T536" s="93" t="str">
        <f>IF(J536+L536=0,"",ROUND((M536+'Vstupní data 9_4'!$P536)/(L536+J536)/12,0))</f>
        <v/>
      </c>
      <c r="U536" s="94" t="str">
        <f>IF(K536=0,"",ROUND(('Vstupní data 9_4'!$N536+'Vstupní data 9_4'!$Q536)/'Vstupní data 9_4'!$K536,0))</f>
        <v/>
      </c>
      <c r="V536" s="112"/>
      <c r="W536" s="113"/>
      <c r="X536" s="113"/>
      <c r="Y536" s="113"/>
      <c r="Z536" s="113"/>
      <c r="AA536" s="113"/>
    </row>
    <row r="537" spans="1:27" s="114" customFormat="1" ht="27.75" customHeight="1">
      <c r="A537" s="115"/>
      <c r="B537" s="116"/>
      <c r="C537" s="120"/>
      <c r="D537" s="70" t="str">
        <f>IFERROR(VLOOKUP(C537,NM06!$A$2:$B$176,2,0),"")</f>
        <v/>
      </c>
      <c r="E537" s="119"/>
      <c r="F537" s="70" t="str">
        <f>IFERROR(VLOOKUP('Vstupní data 9_4'!$E537,'Číselník nástrojů'!$A$2:$D$569,4,0),"")</f>
        <v/>
      </c>
      <c r="G537" s="117"/>
      <c r="H537" s="118"/>
      <c r="I537" s="127"/>
      <c r="J537" s="104"/>
      <c r="K537" s="104"/>
      <c r="L537" s="105"/>
      <c r="M537" s="121"/>
      <c r="N537" s="122"/>
      <c r="O537" s="123"/>
      <c r="P537" s="124"/>
      <c r="Q537" s="125"/>
      <c r="R537" s="126"/>
      <c r="S537" s="92" t="str">
        <f>IFERROR(('Vstupní data 9_4'!$O537+'Vstupní data 9_4'!$R537)/'Vstupní data 9_4'!$I537,"")</f>
        <v/>
      </c>
      <c r="T537" s="93" t="str">
        <f>IF(J537+L537=0,"",ROUND((M537+'Vstupní data 9_4'!$P537)/(L537+J537)/12,0))</f>
        <v/>
      </c>
      <c r="U537" s="94" t="str">
        <f>IF(K537=0,"",ROUND(('Vstupní data 9_4'!$N537+'Vstupní data 9_4'!$Q537)/'Vstupní data 9_4'!$K537,0))</f>
        <v/>
      </c>
      <c r="V537" s="112"/>
      <c r="W537" s="113"/>
      <c r="X537" s="113"/>
      <c r="Y537" s="113"/>
      <c r="Z537" s="113"/>
      <c r="AA537" s="113"/>
    </row>
    <row r="538" spans="1:27" s="114" customFormat="1" ht="27.75" customHeight="1">
      <c r="A538" s="115"/>
      <c r="B538" s="116"/>
      <c r="C538" s="120"/>
      <c r="D538" s="70" t="str">
        <f>IFERROR(VLOOKUP(C538,NM06!$A$2:$B$176,2,0),"")</f>
        <v/>
      </c>
      <c r="E538" s="119"/>
      <c r="F538" s="70" t="str">
        <f>IFERROR(VLOOKUP('Vstupní data 9_4'!$E538,'Číselník nástrojů'!$A$2:$D$569,4,0),"")</f>
        <v/>
      </c>
      <c r="G538" s="117"/>
      <c r="H538" s="118"/>
      <c r="I538" s="127"/>
      <c r="J538" s="104"/>
      <c r="K538" s="104"/>
      <c r="L538" s="105"/>
      <c r="M538" s="121"/>
      <c r="N538" s="122"/>
      <c r="O538" s="123"/>
      <c r="P538" s="124"/>
      <c r="Q538" s="125"/>
      <c r="R538" s="126"/>
      <c r="S538" s="92" t="str">
        <f>IFERROR(('Vstupní data 9_4'!$O538+'Vstupní data 9_4'!$R538)/'Vstupní data 9_4'!$I538,"")</f>
        <v/>
      </c>
      <c r="T538" s="93" t="str">
        <f>IF(J538+L538=0,"",ROUND((M538+'Vstupní data 9_4'!$P538)/(L538+J538)/12,0))</f>
        <v/>
      </c>
      <c r="U538" s="94" t="str">
        <f>IF(K538=0,"",ROUND(('Vstupní data 9_4'!$N538+'Vstupní data 9_4'!$Q538)/'Vstupní data 9_4'!$K538,0))</f>
        <v/>
      </c>
      <c r="V538" s="112"/>
      <c r="W538" s="113"/>
      <c r="X538" s="113"/>
      <c r="Y538" s="113"/>
      <c r="Z538" s="113"/>
      <c r="AA538" s="113"/>
    </row>
    <row r="539" spans="1:27" s="114" customFormat="1" ht="27.75" customHeight="1">
      <c r="A539" s="115"/>
      <c r="B539" s="116"/>
      <c r="C539" s="120"/>
      <c r="D539" s="70" t="str">
        <f>IFERROR(VLOOKUP(C539,NM06!$A$2:$B$176,2,0),"")</f>
        <v/>
      </c>
      <c r="E539" s="119"/>
      <c r="F539" s="70" t="str">
        <f>IFERROR(VLOOKUP('Vstupní data 9_4'!$E539,'Číselník nástrojů'!$A$2:$D$569,4,0),"")</f>
        <v/>
      </c>
      <c r="G539" s="117"/>
      <c r="H539" s="118"/>
      <c r="I539" s="127"/>
      <c r="J539" s="104"/>
      <c r="K539" s="104"/>
      <c r="L539" s="105"/>
      <c r="M539" s="121"/>
      <c r="N539" s="122"/>
      <c r="O539" s="123"/>
      <c r="P539" s="124"/>
      <c r="Q539" s="125"/>
      <c r="R539" s="126"/>
      <c r="S539" s="92" t="str">
        <f>IFERROR(('Vstupní data 9_4'!$O539+'Vstupní data 9_4'!$R539)/'Vstupní data 9_4'!$I539,"")</f>
        <v/>
      </c>
      <c r="T539" s="93" t="str">
        <f>IF(J539+L539=0,"",ROUND((M539+'Vstupní data 9_4'!$P539)/(L539+J539)/12,0))</f>
        <v/>
      </c>
      <c r="U539" s="94" t="str">
        <f>IF(K539=0,"",ROUND(('Vstupní data 9_4'!$N539+'Vstupní data 9_4'!$Q539)/'Vstupní data 9_4'!$K539,0))</f>
        <v/>
      </c>
      <c r="V539" s="112"/>
      <c r="W539" s="113"/>
      <c r="X539" s="113"/>
      <c r="Y539" s="113"/>
      <c r="Z539" s="113"/>
      <c r="AA539" s="113"/>
    </row>
    <row r="540" spans="1:27" s="114" customFormat="1" ht="27.75" customHeight="1">
      <c r="A540" s="115"/>
      <c r="B540" s="116"/>
      <c r="C540" s="120"/>
      <c r="D540" s="70" t="str">
        <f>IFERROR(VLOOKUP(C540,NM06!$A$2:$B$176,2,0),"")</f>
        <v/>
      </c>
      <c r="E540" s="119"/>
      <c r="F540" s="70" t="str">
        <f>IFERROR(VLOOKUP('Vstupní data 9_4'!$E540,'Číselník nástrojů'!$A$2:$D$569,4,0),"")</f>
        <v/>
      </c>
      <c r="G540" s="117"/>
      <c r="H540" s="118"/>
      <c r="I540" s="127"/>
      <c r="J540" s="104"/>
      <c r="K540" s="104"/>
      <c r="L540" s="105"/>
      <c r="M540" s="121"/>
      <c r="N540" s="122"/>
      <c r="O540" s="123"/>
      <c r="P540" s="124"/>
      <c r="Q540" s="125"/>
      <c r="R540" s="126"/>
      <c r="S540" s="92" t="str">
        <f>IFERROR(('Vstupní data 9_4'!$O540+'Vstupní data 9_4'!$R540)/'Vstupní data 9_4'!$I540,"")</f>
        <v/>
      </c>
      <c r="T540" s="93" t="str">
        <f>IF(J540+L540=0,"",ROUND((M540+'Vstupní data 9_4'!$P540)/(L540+J540)/12,0))</f>
        <v/>
      </c>
      <c r="U540" s="94" t="str">
        <f>IF(K540=0,"",ROUND(('Vstupní data 9_4'!$N540+'Vstupní data 9_4'!$Q540)/'Vstupní data 9_4'!$K540,0))</f>
        <v/>
      </c>
      <c r="V540" s="112"/>
      <c r="W540" s="113"/>
      <c r="X540" s="113"/>
      <c r="Y540" s="113"/>
      <c r="Z540" s="113"/>
      <c r="AA540" s="113"/>
    </row>
    <row r="541" spans="1:27" s="114" customFormat="1" ht="27.75" customHeight="1">
      <c r="A541" s="115"/>
      <c r="B541" s="116"/>
      <c r="C541" s="120"/>
      <c r="D541" s="70" t="str">
        <f>IFERROR(VLOOKUP(C541,NM06!$A$2:$B$176,2,0),"")</f>
        <v/>
      </c>
      <c r="E541" s="119"/>
      <c r="F541" s="70" t="str">
        <f>IFERROR(VLOOKUP('Vstupní data 9_4'!$E541,'Číselník nástrojů'!$A$2:$D$569,4,0),"")</f>
        <v/>
      </c>
      <c r="G541" s="117"/>
      <c r="H541" s="118"/>
      <c r="I541" s="127"/>
      <c r="J541" s="104"/>
      <c r="K541" s="104"/>
      <c r="L541" s="105"/>
      <c r="M541" s="121"/>
      <c r="N541" s="122"/>
      <c r="O541" s="123"/>
      <c r="P541" s="124"/>
      <c r="Q541" s="125"/>
      <c r="R541" s="126"/>
      <c r="S541" s="92" t="str">
        <f>IFERROR(('Vstupní data 9_4'!$O541+'Vstupní data 9_4'!$R541)/'Vstupní data 9_4'!$I541,"")</f>
        <v/>
      </c>
      <c r="T541" s="93" t="str">
        <f>IF(J541+L541=0,"",ROUND((M541+'Vstupní data 9_4'!$P541)/(L541+J541)/12,0))</f>
        <v/>
      </c>
      <c r="U541" s="94" t="str">
        <f>IF(K541=0,"",ROUND(('Vstupní data 9_4'!$N541+'Vstupní data 9_4'!$Q541)/'Vstupní data 9_4'!$K541,0))</f>
        <v/>
      </c>
      <c r="V541" s="112"/>
      <c r="W541" s="113"/>
      <c r="X541" s="113"/>
      <c r="Y541" s="113"/>
      <c r="Z541" s="113"/>
      <c r="AA541" s="113"/>
    </row>
    <row r="542" spans="1:27" s="114" customFormat="1" ht="27.75" customHeight="1">
      <c r="A542" s="115"/>
      <c r="B542" s="116"/>
      <c r="C542" s="120"/>
      <c r="D542" s="70" t="str">
        <f>IFERROR(VLOOKUP(C542,NM06!$A$2:$B$176,2,0),"")</f>
        <v/>
      </c>
      <c r="E542" s="119"/>
      <c r="F542" s="70" t="str">
        <f>IFERROR(VLOOKUP('Vstupní data 9_4'!$E542,'Číselník nástrojů'!$A$2:$D$569,4,0),"")</f>
        <v/>
      </c>
      <c r="G542" s="117"/>
      <c r="H542" s="118"/>
      <c r="I542" s="127"/>
      <c r="J542" s="104"/>
      <c r="K542" s="104"/>
      <c r="L542" s="105"/>
      <c r="M542" s="121"/>
      <c r="N542" s="122"/>
      <c r="O542" s="123"/>
      <c r="P542" s="124"/>
      <c r="Q542" s="125"/>
      <c r="R542" s="126"/>
      <c r="S542" s="92" t="str">
        <f>IFERROR(('Vstupní data 9_4'!$O542+'Vstupní data 9_4'!$R542)/'Vstupní data 9_4'!$I542,"")</f>
        <v/>
      </c>
      <c r="T542" s="93" t="str">
        <f>IF(J542+L542=0,"",ROUND((M542+'Vstupní data 9_4'!$P542)/(L542+J542)/12,0))</f>
        <v/>
      </c>
      <c r="U542" s="94" t="str">
        <f>IF(K542=0,"",ROUND(('Vstupní data 9_4'!$N542+'Vstupní data 9_4'!$Q542)/'Vstupní data 9_4'!$K542,0))</f>
        <v/>
      </c>
      <c r="V542" s="112"/>
      <c r="W542" s="113"/>
      <c r="X542" s="113"/>
      <c r="Y542" s="113"/>
      <c r="Z542" s="113"/>
      <c r="AA542" s="113"/>
    </row>
    <row r="543" spans="1:27" s="114" customFormat="1" ht="27.75" customHeight="1">
      <c r="A543" s="115"/>
      <c r="B543" s="116"/>
      <c r="C543" s="120"/>
      <c r="D543" s="70" t="str">
        <f>IFERROR(VLOOKUP(C543,NM06!$A$2:$B$176,2,0),"")</f>
        <v/>
      </c>
      <c r="E543" s="119"/>
      <c r="F543" s="70" t="str">
        <f>IFERROR(VLOOKUP('Vstupní data 9_4'!$E543,'Číselník nástrojů'!$A$2:$D$569,4,0),"")</f>
        <v/>
      </c>
      <c r="G543" s="117"/>
      <c r="H543" s="118"/>
      <c r="I543" s="127"/>
      <c r="J543" s="104"/>
      <c r="K543" s="104"/>
      <c r="L543" s="105"/>
      <c r="M543" s="121"/>
      <c r="N543" s="122"/>
      <c r="O543" s="123"/>
      <c r="P543" s="124"/>
      <c r="Q543" s="125"/>
      <c r="R543" s="126"/>
      <c r="S543" s="92" t="str">
        <f>IFERROR(('Vstupní data 9_4'!$O543+'Vstupní data 9_4'!$R543)/'Vstupní data 9_4'!$I543,"")</f>
        <v/>
      </c>
      <c r="T543" s="93" t="str">
        <f>IF(J543+L543=0,"",ROUND((M543+'Vstupní data 9_4'!$P543)/(L543+J543)/12,0))</f>
        <v/>
      </c>
      <c r="U543" s="94" t="str">
        <f>IF(K543=0,"",ROUND(('Vstupní data 9_4'!$N543+'Vstupní data 9_4'!$Q543)/'Vstupní data 9_4'!$K543,0))</f>
        <v/>
      </c>
      <c r="V543" s="112"/>
      <c r="W543" s="113"/>
      <c r="X543" s="113"/>
      <c r="Y543" s="113"/>
      <c r="Z543" s="113"/>
      <c r="AA543" s="113"/>
    </row>
    <row r="544" spans="1:27" s="114" customFormat="1" ht="27.75" customHeight="1">
      <c r="A544" s="115"/>
      <c r="B544" s="116"/>
      <c r="C544" s="120"/>
      <c r="D544" s="70" t="str">
        <f>IFERROR(VLOOKUP(C544,NM06!$A$2:$B$176,2,0),"")</f>
        <v/>
      </c>
      <c r="E544" s="119"/>
      <c r="F544" s="70" t="str">
        <f>IFERROR(VLOOKUP('Vstupní data 9_4'!$E544,'Číselník nástrojů'!$A$2:$D$569,4,0),"")</f>
        <v/>
      </c>
      <c r="G544" s="117"/>
      <c r="H544" s="118"/>
      <c r="I544" s="127"/>
      <c r="J544" s="104"/>
      <c r="K544" s="104"/>
      <c r="L544" s="105"/>
      <c r="M544" s="121"/>
      <c r="N544" s="122"/>
      <c r="O544" s="123"/>
      <c r="P544" s="124"/>
      <c r="Q544" s="125"/>
      <c r="R544" s="126"/>
      <c r="S544" s="92" t="str">
        <f>IFERROR(('Vstupní data 9_4'!$O544+'Vstupní data 9_4'!$R544)/'Vstupní data 9_4'!$I544,"")</f>
        <v/>
      </c>
      <c r="T544" s="93" t="str">
        <f>IF(J544+L544=0,"",ROUND((M544+'Vstupní data 9_4'!$P544)/(L544+J544)/12,0))</f>
        <v/>
      </c>
      <c r="U544" s="94" t="str">
        <f>IF(K544=0,"",ROUND(('Vstupní data 9_4'!$N544+'Vstupní data 9_4'!$Q544)/'Vstupní data 9_4'!$K544,0))</f>
        <v/>
      </c>
      <c r="V544" s="112"/>
      <c r="W544" s="113"/>
      <c r="X544" s="113"/>
      <c r="Y544" s="113"/>
      <c r="Z544" s="113"/>
      <c r="AA544" s="113"/>
    </row>
    <row r="545" spans="1:27" s="114" customFormat="1" ht="27.75" customHeight="1">
      <c r="A545" s="115"/>
      <c r="B545" s="116"/>
      <c r="C545" s="120"/>
      <c r="D545" s="70" t="str">
        <f>IFERROR(VLOOKUP(C545,NM06!$A$2:$B$176,2,0),"")</f>
        <v/>
      </c>
      <c r="E545" s="119"/>
      <c r="F545" s="70" t="str">
        <f>IFERROR(VLOOKUP('Vstupní data 9_4'!$E545,'Číselník nástrojů'!$A$2:$D$569,4,0),"")</f>
        <v/>
      </c>
      <c r="G545" s="117"/>
      <c r="H545" s="118"/>
      <c r="I545" s="127"/>
      <c r="J545" s="104"/>
      <c r="K545" s="104"/>
      <c r="L545" s="105"/>
      <c r="M545" s="121"/>
      <c r="N545" s="122"/>
      <c r="O545" s="123"/>
      <c r="P545" s="124"/>
      <c r="Q545" s="125"/>
      <c r="R545" s="126"/>
      <c r="S545" s="92" t="str">
        <f>IFERROR(('Vstupní data 9_4'!$O545+'Vstupní data 9_4'!$R545)/'Vstupní data 9_4'!$I545,"")</f>
        <v/>
      </c>
      <c r="T545" s="93" t="str">
        <f>IF(J545+L545=0,"",ROUND((M545+'Vstupní data 9_4'!$P545)/(L545+J545)/12,0))</f>
        <v/>
      </c>
      <c r="U545" s="94" t="str">
        <f>IF(K545=0,"",ROUND(('Vstupní data 9_4'!$N545+'Vstupní data 9_4'!$Q545)/'Vstupní data 9_4'!$K545,0))</f>
        <v/>
      </c>
      <c r="V545" s="112"/>
      <c r="W545" s="113"/>
      <c r="X545" s="113"/>
      <c r="Y545" s="113"/>
      <c r="Z545" s="113"/>
      <c r="AA545" s="113"/>
    </row>
    <row r="546" spans="1:27" s="114" customFormat="1" ht="27.75" customHeight="1">
      <c r="A546" s="115"/>
      <c r="B546" s="116"/>
      <c r="C546" s="120"/>
      <c r="D546" s="70" t="str">
        <f>IFERROR(VLOOKUP(C546,NM06!$A$2:$B$176,2,0),"")</f>
        <v/>
      </c>
      <c r="E546" s="119"/>
      <c r="F546" s="70" t="str">
        <f>IFERROR(VLOOKUP('Vstupní data 9_4'!$E546,'Číselník nástrojů'!$A$2:$D$569,4,0),"")</f>
        <v/>
      </c>
      <c r="G546" s="117"/>
      <c r="H546" s="118"/>
      <c r="I546" s="127"/>
      <c r="J546" s="104"/>
      <c r="K546" s="104"/>
      <c r="L546" s="105"/>
      <c r="M546" s="121"/>
      <c r="N546" s="122"/>
      <c r="O546" s="123"/>
      <c r="P546" s="124"/>
      <c r="Q546" s="125"/>
      <c r="R546" s="126"/>
      <c r="S546" s="92" t="str">
        <f>IFERROR(('Vstupní data 9_4'!$O546+'Vstupní data 9_4'!$R546)/'Vstupní data 9_4'!$I546,"")</f>
        <v/>
      </c>
      <c r="T546" s="93" t="str">
        <f>IF(J546+L546=0,"",ROUND((M546+'Vstupní data 9_4'!$P546)/(L546+J546)/12,0))</f>
        <v/>
      </c>
      <c r="U546" s="94" t="str">
        <f>IF(K546=0,"",ROUND(('Vstupní data 9_4'!$N546+'Vstupní data 9_4'!$Q546)/'Vstupní data 9_4'!$K546,0))</f>
        <v/>
      </c>
      <c r="V546" s="112"/>
      <c r="W546" s="113"/>
      <c r="X546" s="113"/>
      <c r="Y546" s="113"/>
      <c r="Z546" s="113"/>
      <c r="AA546" s="113"/>
    </row>
    <row r="547" spans="1:27" s="114" customFormat="1" ht="27.75" customHeight="1">
      <c r="A547" s="115"/>
      <c r="B547" s="116"/>
      <c r="C547" s="120"/>
      <c r="D547" s="70" t="str">
        <f>IFERROR(VLOOKUP(C547,NM06!$A$2:$B$176,2,0),"")</f>
        <v/>
      </c>
      <c r="E547" s="119"/>
      <c r="F547" s="70" t="str">
        <f>IFERROR(VLOOKUP('Vstupní data 9_4'!$E547,'Číselník nástrojů'!$A$2:$D$569,4,0),"")</f>
        <v/>
      </c>
      <c r="G547" s="117"/>
      <c r="H547" s="118"/>
      <c r="I547" s="127"/>
      <c r="J547" s="104"/>
      <c r="K547" s="104"/>
      <c r="L547" s="105"/>
      <c r="M547" s="121"/>
      <c r="N547" s="122"/>
      <c r="O547" s="123"/>
      <c r="P547" s="124"/>
      <c r="Q547" s="125"/>
      <c r="R547" s="126"/>
      <c r="S547" s="92" t="str">
        <f>IFERROR(('Vstupní data 9_4'!$O547+'Vstupní data 9_4'!$R547)/'Vstupní data 9_4'!$I547,"")</f>
        <v/>
      </c>
      <c r="T547" s="93" t="str">
        <f>IF(J547+L547=0,"",ROUND((M547+'Vstupní data 9_4'!$P547)/(L547+J547)/12,0))</f>
        <v/>
      </c>
      <c r="U547" s="94" t="str">
        <f>IF(K547=0,"",ROUND(('Vstupní data 9_4'!$N547+'Vstupní data 9_4'!$Q547)/'Vstupní data 9_4'!$K547,0))</f>
        <v/>
      </c>
      <c r="V547" s="112"/>
      <c r="W547" s="113"/>
      <c r="X547" s="113"/>
      <c r="Y547" s="113"/>
      <c r="Z547" s="113"/>
      <c r="AA547" s="113"/>
    </row>
    <row r="548" spans="1:27" s="114" customFormat="1" ht="27.75" customHeight="1">
      <c r="A548" s="115"/>
      <c r="B548" s="116"/>
      <c r="C548" s="120"/>
      <c r="D548" s="70" t="str">
        <f>IFERROR(VLOOKUP(C548,NM06!$A$2:$B$176,2,0),"")</f>
        <v/>
      </c>
      <c r="E548" s="119"/>
      <c r="F548" s="70" t="str">
        <f>IFERROR(VLOOKUP('Vstupní data 9_4'!$E548,'Číselník nástrojů'!$A$2:$D$569,4,0),"")</f>
        <v/>
      </c>
      <c r="G548" s="117"/>
      <c r="H548" s="118"/>
      <c r="I548" s="127"/>
      <c r="J548" s="104"/>
      <c r="K548" s="104"/>
      <c r="L548" s="105"/>
      <c r="M548" s="121"/>
      <c r="N548" s="122"/>
      <c r="O548" s="123"/>
      <c r="P548" s="124"/>
      <c r="Q548" s="125"/>
      <c r="R548" s="126"/>
      <c r="S548" s="92" t="str">
        <f>IFERROR(('Vstupní data 9_4'!$O548+'Vstupní data 9_4'!$R548)/'Vstupní data 9_4'!$I548,"")</f>
        <v/>
      </c>
      <c r="T548" s="93" t="str">
        <f>IF(J548+L548=0,"",ROUND((M548+'Vstupní data 9_4'!$P548)/(L548+J548)/12,0))</f>
        <v/>
      </c>
      <c r="U548" s="94" t="str">
        <f>IF(K548=0,"",ROUND(('Vstupní data 9_4'!$N548+'Vstupní data 9_4'!$Q548)/'Vstupní data 9_4'!$K548,0))</f>
        <v/>
      </c>
      <c r="V548" s="112"/>
      <c r="W548" s="113"/>
      <c r="X548" s="113"/>
      <c r="Y548" s="113"/>
      <c r="Z548" s="113"/>
      <c r="AA548" s="113"/>
    </row>
    <row r="549" spans="1:27" s="114" customFormat="1" ht="27.75" customHeight="1">
      <c r="A549" s="115"/>
      <c r="B549" s="116"/>
      <c r="C549" s="120"/>
      <c r="D549" s="70" t="str">
        <f>IFERROR(VLOOKUP(C549,NM06!$A$2:$B$176,2,0),"")</f>
        <v/>
      </c>
      <c r="E549" s="119"/>
      <c r="F549" s="70" t="str">
        <f>IFERROR(VLOOKUP('Vstupní data 9_4'!$E549,'Číselník nástrojů'!$A$2:$D$569,4,0),"")</f>
        <v/>
      </c>
      <c r="G549" s="117"/>
      <c r="H549" s="118"/>
      <c r="I549" s="127"/>
      <c r="J549" s="104"/>
      <c r="K549" s="104"/>
      <c r="L549" s="105"/>
      <c r="M549" s="121"/>
      <c r="N549" s="122"/>
      <c r="O549" s="123"/>
      <c r="P549" s="124"/>
      <c r="Q549" s="125"/>
      <c r="R549" s="126"/>
      <c r="S549" s="92" t="str">
        <f>IFERROR(('Vstupní data 9_4'!$O549+'Vstupní data 9_4'!$R549)/'Vstupní data 9_4'!$I549,"")</f>
        <v/>
      </c>
      <c r="T549" s="93" t="str">
        <f>IF(J549+L549=0,"",ROUND((M549+'Vstupní data 9_4'!$P549)/(L549+J549)/12,0))</f>
        <v/>
      </c>
      <c r="U549" s="94" t="str">
        <f>IF(K549=0,"",ROUND(('Vstupní data 9_4'!$N549+'Vstupní data 9_4'!$Q549)/'Vstupní data 9_4'!$K549,0))</f>
        <v/>
      </c>
      <c r="V549" s="112"/>
      <c r="W549" s="113"/>
      <c r="X549" s="113"/>
      <c r="Y549" s="113"/>
      <c r="Z549" s="113"/>
      <c r="AA549" s="113"/>
    </row>
    <row r="550" spans="1:27" s="114" customFormat="1" ht="27.75" customHeight="1">
      <c r="A550" s="115"/>
      <c r="B550" s="116"/>
      <c r="C550" s="120"/>
      <c r="D550" s="70" t="str">
        <f>IFERROR(VLOOKUP(C550,NM06!$A$2:$B$176,2,0),"")</f>
        <v/>
      </c>
      <c r="E550" s="119"/>
      <c r="F550" s="70" t="str">
        <f>IFERROR(VLOOKUP('Vstupní data 9_4'!$E550,'Číselník nástrojů'!$A$2:$D$569,4,0),"")</f>
        <v/>
      </c>
      <c r="G550" s="117"/>
      <c r="H550" s="118"/>
      <c r="I550" s="127"/>
      <c r="J550" s="104"/>
      <c r="K550" s="104"/>
      <c r="L550" s="105"/>
      <c r="M550" s="121"/>
      <c r="N550" s="122"/>
      <c r="O550" s="123"/>
      <c r="P550" s="124"/>
      <c r="Q550" s="125"/>
      <c r="R550" s="126"/>
      <c r="S550" s="92" t="str">
        <f>IFERROR(('Vstupní data 9_4'!$O550+'Vstupní data 9_4'!$R550)/'Vstupní data 9_4'!$I550,"")</f>
        <v/>
      </c>
      <c r="T550" s="93" t="str">
        <f>IF(J550+L550=0,"",ROUND((M550+'Vstupní data 9_4'!$P550)/(L550+J550)/12,0))</f>
        <v/>
      </c>
      <c r="U550" s="94" t="str">
        <f>IF(K550=0,"",ROUND(('Vstupní data 9_4'!$N550+'Vstupní data 9_4'!$Q550)/'Vstupní data 9_4'!$K550,0))</f>
        <v/>
      </c>
      <c r="V550" s="112"/>
      <c r="W550" s="113"/>
      <c r="X550" s="113"/>
      <c r="Y550" s="113"/>
      <c r="Z550" s="113"/>
      <c r="AA550" s="113"/>
    </row>
    <row r="551" spans="1:27" s="114" customFormat="1" ht="27.75" customHeight="1">
      <c r="A551" s="115"/>
      <c r="B551" s="116"/>
      <c r="C551" s="120"/>
      <c r="D551" s="70" t="str">
        <f>IFERROR(VLOOKUP(C551,NM06!$A$2:$B$176,2,0),"")</f>
        <v/>
      </c>
      <c r="E551" s="119"/>
      <c r="F551" s="70" t="str">
        <f>IFERROR(VLOOKUP('Vstupní data 9_4'!$E551,'Číselník nástrojů'!$A$2:$D$569,4,0),"")</f>
        <v/>
      </c>
      <c r="G551" s="117"/>
      <c r="H551" s="118"/>
      <c r="I551" s="127"/>
      <c r="J551" s="104"/>
      <c r="K551" s="104"/>
      <c r="L551" s="105"/>
      <c r="M551" s="121"/>
      <c r="N551" s="122"/>
      <c r="O551" s="123"/>
      <c r="P551" s="124"/>
      <c r="Q551" s="125"/>
      <c r="R551" s="126"/>
      <c r="S551" s="92" t="str">
        <f>IFERROR(('Vstupní data 9_4'!$O551+'Vstupní data 9_4'!$R551)/'Vstupní data 9_4'!$I551,"")</f>
        <v/>
      </c>
      <c r="T551" s="93" t="str">
        <f>IF(J551+L551=0,"",ROUND((M551+'Vstupní data 9_4'!$P551)/(L551+J551)/12,0))</f>
        <v/>
      </c>
      <c r="U551" s="94" t="str">
        <f>IF(K551=0,"",ROUND(('Vstupní data 9_4'!$N551+'Vstupní data 9_4'!$Q551)/'Vstupní data 9_4'!$K551,0))</f>
        <v/>
      </c>
      <c r="V551" s="112"/>
      <c r="W551" s="113"/>
      <c r="X551" s="113"/>
      <c r="Y551" s="113"/>
      <c r="Z551" s="113"/>
      <c r="AA551" s="113"/>
    </row>
    <row r="552" spans="1:27" s="114" customFormat="1" ht="27.75" customHeight="1">
      <c r="A552" s="115"/>
      <c r="B552" s="116"/>
      <c r="C552" s="120"/>
      <c r="D552" s="70" t="str">
        <f>IFERROR(VLOOKUP(C552,NM06!$A$2:$B$176,2,0),"")</f>
        <v/>
      </c>
      <c r="E552" s="119"/>
      <c r="F552" s="70" t="str">
        <f>IFERROR(VLOOKUP('Vstupní data 9_4'!$E552,'Číselník nástrojů'!$A$2:$D$569,4,0),"")</f>
        <v/>
      </c>
      <c r="G552" s="117"/>
      <c r="H552" s="118"/>
      <c r="I552" s="127"/>
      <c r="J552" s="104"/>
      <c r="K552" s="104"/>
      <c r="L552" s="105"/>
      <c r="M552" s="121"/>
      <c r="N552" s="122"/>
      <c r="O552" s="123"/>
      <c r="P552" s="124"/>
      <c r="Q552" s="125"/>
      <c r="R552" s="126"/>
      <c r="S552" s="92" t="str">
        <f>IFERROR(('Vstupní data 9_4'!$O552+'Vstupní data 9_4'!$R552)/'Vstupní data 9_4'!$I552,"")</f>
        <v/>
      </c>
      <c r="T552" s="93" t="str">
        <f>IF(J552+L552=0,"",ROUND((M552+'Vstupní data 9_4'!$P552)/(L552+J552)/12,0))</f>
        <v/>
      </c>
      <c r="U552" s="94" t="str">
        <f>IF(K552=0,"",ROUND(('Vstupní data 9_4'!$N552+'Vstupní data 9_4'!$Q552)/'Vstupní data 9_4'!$K552,0))</f>
        <v/>
      </c>
      <c r="V552" s="112"/>
      <c r="W552" s="113"/>
      <c r="X552" s="113"/>
      <c r="Y552" s="113"/>
      <c r="Z552" s="113"/>
      <c r="AA552" s="113"/>
    </row>
    <row r="553" spans="1:27" s="114" customFormat="1" ht="27.75" customHeight="1">
      <c r="A553" s="115"/>
      <c r="B553" s="116"/>
      <c r="C553" s="120"/>
      <c r="D553" s="70" t="str">
        <f>IFERROR(VLOOKUP(C553,NM06!$A$2:$B$176,2,0),"")</f>
        <v/>
      </c>
      <c r="E553" s="119"/>
      <c r="F553" s="70" t="str">
        <f>IFERROR(VLOOKUP('Vstupní data 9_4'!$E553,'Číselník nástrojů'!$A$2:$D$569,4,0),"")</f>
        <v/>
      </c>
      <c r="G553" s="117"/>
      <c r="H553" s="118"/>
      <c r="I553" s="127"/>
      <c r="J553" s="104"/>
      <c r="K553" s="104"/>
      <c r="L553" s="105"/>
      <c r="M553" s="121"/>
      <c r="N553" s="122"/>
      <c r="O553" s="123"/>
      <c r="P553" s="124"/>
      <c r="Q553" s="125"/>
      <c r="R553" s="126"/>
      <c r="S553" s="92" t="str">
        <f>IFERROR(('Vstupní data 9_4'!$O553+'Vstupní data 9_4'!$R553)/'Vstupní data 9_4'!$I553,"")</f>
        <v/>
      </c>
      <c r="T553" s="93" t="str">
        <f>IF(J553+L553=0,"",ROUND((M553+'Vstupní data 9_4'!$P553)/(L553+J553)/12,0))</f>
        <v/>
      </c>
      <c r="U553" s="94" t="str">
        <f>IF(K553=0,"",ROUND(('Vstupní data 9_4'!$N553+'Vstupní data 9_4'!$Q553)/'Vstupní data 9_4'!$K553,0))</f>
        <v/>
      </c>
      <c r="V553" s="112"/>
      <c r="W553" s="113"/>
      <c r="X553" s="113"/>
      <c r="Y553" s="113"/>
      <c r="Z553" s="113"/>
      <c r="AA553" s="113"/>
    </row>
    <row r="554" spans="1:27" s="114" customFormat="1" ht="27.75" customHeight="1">
      <c r="A554" s="115"/>
      <c r="B554" s="116"/>
      <c r="C554" s="120"/>
      <c r="D554" s="70" t="str">
        <f>IFERROR(VLOOKUP(C554,NM06!$A$2:$B$176,2,0),"")</f>
        <v/>
      </c>
      <c r="E554" s="119"/>
      <c r="F554" s="70" t="str">
        <f>IFERROR(VLOOKUP('Vstupní data 9_4'!$E554,'Číselník nástrojů'!$A$2:$D$569,4,0),"")</f>
        <v/>
      </c>
      <c r="G554" s="117"/>
      <c r="H554" s="118"/>
      <c r="I554" s="127"/>
      <c r="J554" s="104"/>
      <c r="K554" s="104"/>
      <c r="L554" s="105"/>
      <c r="M554" s="121"/>
      <c r="N554" s="122"/>
      <c r="O554" s="123"/>
      <c r="P554" s="124"/>
      <c r="Q554" s="125"/>
      <c r="R554" s="126"/>
      <c r="S554" s="92" t="str">
        <f>IFERROR(('Vstupní data 9_4'!$O554+'Vstupní data 9_4'!$R554)/'Vstupní data 9_4'!$I554,"")</f>
        <v/>
      </c>
      <c r="T554" s="93" t="str">
        <f>IF(J554+L554=0,"",ROUND((M554+'Vstupní data 9_4'!$P554)/(L554+J554)/12,0))</f>
        <v/>
      </c>
      <c r="U554" s="94" t="str">
        <f>IF(K554=0,"",ROUND(('Vstupní data 9_4'!$N554+'Vstupní data 9_4'!$Q554)/'Vstupní data 9_4'!$K554,0))</f>
        <v/>
      </c>
      <c r="V554" s="112"/>
      <c r="W554" s="113"/>
      <c r="X554" s="113"/>
      <c r="Y554" s="113"/>
      <c r="Z554" s="113"/>
      <c r="AA554" s="113"/>
    </row>
    <row r="555" spans="1:27" s="114" customFormat="1" ht="27.75" customHeight="1">
      <c r="A555" s="115"/>
      <c r="B555" s="116"/>
      <c r="C555" s="120"/>
      <c r="D555" s="70" t="str">
        <f>IFERROR(VLOOKUP(C555,NM06!$A$2:$B$176,2,0),"")</f>
        <v/>
      </c>
      <c r="E555" s="119"/>
      <c r="F555" s="70" t="str">
        <f>IFERROR(VLOOKUP('Vstupní data 9_4'!$E555,'Číselník nástrojů'!$A$2:$D$569,4,0),"")</f>
        <v/>
      </c>
      <c r="G555" s="117"/>
      <c r="H555" s="118"/>
      <c r="I555" s="127"/>
      <c r="J555" s="104"/>
      <c r="K555" s="104"/>
      <c r="L555" s="105"/>
      <c r="M555" s="121"/>
      <c r="N555" s="122"/>
      <c r="O555" s="123"/>
      <c r="P555" s="124"/>
      <c r="Q555" s="125"/>
      <c r="R555" s="126"/>
      <c r="S555" s="92" t="str">
        <f>IFERROR(('Vstupní data 9_4'!$O555+'Vstupní data 9_4'!$R555)/'Vstupní data 9_4'!$I555,"")</f>
        <v/>
      </c>
      <c r="T555" s="93" t="str">
        <f>IF(J555+L555=0,"",ROUND((M555+'Vstupní data 9_4'!$P555)/(L555+J555)/12,0))</f>
        <v/>
      </c>
      <c r="U555" s="94" t="str">
        <f>IF(K555=0,"",ROUND(('Vstupní data 9_4'!$N555+'Vstupní data 9_4'!$Q555)/'Vstupní data 9_4'!$K555,0))</f>
        <v/>
      </c>
      <c r="V555" s="112"/>
      <c r="W555" s="113"/>
      <c r="X555" s="113"/>
      <c r="Y555" s="113"/>
      <c r="Z555" s="113"/>
      <c r="AA555" s="113"/>
    </row>
    <row r="556" spans="1:27" s="114" customFormat="1" ht="27.75" customHeight="1">
      <c r="A556" s="115"/>
      <c r="B556" s="116"/>
      <c r="C556" s="120"/>
      <c r="D556" s="70" t="str">
        <f>IFERROR(VLOOKUP(C556,NM06!$A$2:$B$176,2,0),"")</f>
        <v/>
      </c>
      <c r="E556" s="119"/>
      <c r="F556" s="70" t="str">
        <f>IFERROR(VLOOKUP('Vstupní data 9_4'!$E556,'Číselník nástrojů'!$A$2:$D$569,4,0),"")</f>
        <v/>
      </c>
      <c r="G556" s="117"/>
      <c r="H556" s="118"/>
      <c r="I556" s="127"/>
      <c r="J556" s="104"/>
      <c r="K556" s="104"/>
      <c r="L556" s="105"/>
      <c r="M556" s="121"/>
      <c r="N556" s="122"/>
      <c r="O556" s="123"/>
      <c r="P556" s="124"/>
      <c r="Q556" s="125"/>
      <c r="R556" s="126"/>
      <c r="S556" s="92" t="str">
        <f>IFERROR(('Vstupní data 9_4'!$O556+'Vstupní data 9_4'!$R556)/'Vstupní data 9_4'!$I556,"")</f>
        <v/>
      </c>
      <c r="T556" s="93" t="str">
        <f>IF(J556+L556=0,"",ROUND((M556+'Vstupní data 9_4'!$P556)/(L556+J556)/12,0))</f>
        <v/>
      </c>
      <c r="U556" s="94" t="str">
        <f>IF(K556=0,"",ROUND(('Vstupní data 9_4'!$N556+'Vstupní data 9_4'!$Q556)/'Vstupní data 9_4'!$K556,0))</f>
        <v/>
      </c>
      <c r="V556" s="112"/>
      <c r="W556" s="113"/>
      <c r="X556" s="113"/>
      <c r="Y556" s="113"/>
      <c r="Z556" s="113"/>
      <c r="AA556" s="113"/>
    </row>
    <row r="557" spans="1:27" s="114" customFormat="1" ht="27.75" customHeight="1">
      <c r="A557" s="115"/>
      <c r="B557" s="116"/>
      <c r="C557" s="120"/>
      <c r="D557" s="70" t="str">
        <f>IFERROR(VLOOKUP(C557,NM06!$A$2:$B$176,2,0),"")</f>
        <v/>
      </c>
      <c r="E557" s="119"/>
      <c r="F557" s="70" t="str">
        <f>IFERROR(VLOOKUP('Vstupní data 9_4'!$E557,'Číselník nástrojů'!$A$2:$D$569,4,0),"")</f>
        <v/>
      </c>
      <c r="G557" s="117"/>
      <c r="H557" s="118"/>
      <c r="I557" s="127"/>
      <c r="J557" s="104"/>
      <c r="K557" s="104"/>
      <c r="L557" s="105"/>
      <c r="M557" s="121"/>
      <c r="N557" s="122"/>
      <c r="O557" s="123"/>
      <c r="P557" s="124"/>
      <c r="Q557" s="125"/>
      <c r="R557" s="126"/>
      <c r="S557" s="92" t="str">
        <f>IFERROR(('Vstupní data 9_4'!$O557+'Vstupní data 9_4'!$R557)/'Vstupní data 9_4'!$I557,"")</f>
        <v/>
      </c>
      <c r="T557" s="93" t="str">
        <f>IF(J557+L557=0,"",ROUND((M557+'Vstupní data 9_4'!$P557)/(L557+J557)/12,0))</f>
        <v/>
      </c>
      <c r="U557" s="94" t="str">
        <f>IF(K557=0,"",ROUND(('Vstupní data 9_4'!$N557+'Vstupní data 9_4'!$Q557)/'Vstupní data 9_4'!$K557,0))</f>
        <v/>
      </c>
      <c r="V557" s="112"/>
      <c r="W557" s="113"/>
      <c r="X557" s="113"/>
      <c r="Y557" s="113"/>
      <c r="Z557" s="113"/>
      <c r="AA557" s="113"/>
    </row>
    <row r="558" spans="1:27" s="114" customFormat="1" ht="27.75" customHeight="1">
      <c r="A558" s="115"/>
      <c r="B558" s="116"/>
      <c r="C558" s="120"/>
      <c r="D558" s="70" t="str">
        <f>IFERROR(VLOOKUP(C558,NM06!$A$2:$B$176,2,0),"")</f>
        <v/>
      </c>
      <c r="E558" s="119"/>
      <c r="F558" s="70" t="str">
        <f>IFERROR(VLOOKUP('Vstupní data 9_4'!$E558,'Číselník nástrojů'!$A$2:$D$569,4,0),"")</f>
        <v/>
      </c>
      <c r="G558" s="117"/>
      <c r="H558" s="118"/>
      <c r="I558" s="127"/>
      <c r="J558" s="104"/>
      <c r="K558" s="104"/>
      <c r="L558" s="105"/>
      <c r="M558" s="121"/>
      <c r="N558" s="122"/>
      <c r="O558" s="123"/>
      <c r="P558" s="124"/>
      <c r="Q558" s="125"/>
      <c r="R558" s="126"/>
      <c r="S558" s="92" t="str">
        <f>IFERROR(('Vstupní data 9_4'!$O558+'Vstupní data 9_4'!$R558)/'Vstupní data 9_4'!$I558,"")</f>
        <v/>
      </c>
      <c r="T558" s="93" t="str">
        <f>IF(J558+L558=0,"",ROUND((M558+'Vstupní data 9_4'!$P558)/(L558+J558)/12,0))</f>
        <v/>
      </c>
      <c r="U558" s="94" t="str">
        <f>IF(K558=0,"",ROUND(('Vstupní data 9_4'!$N558+'Vstupní data 9_4'!$Q558)/'Vstupní data 9_4'!$K558,0))</f>
        <v/>
      </c>
      <c r="V558" s="112"/>
      <c r="W558" s="113"/>
      <c r="X558" s="113"/>
      <c r="Y558" s="113"/>
      <c r="Z558" s="113"/>
      <c r="AA558" s="113"/>
    </row>
    <row r="559" spans="1:27" s="114" customFormat="1" ht="27.75" customHeight="1">
      <c r="A559" s="115"/>
      <c r="B559" s="116"/>
      <c r="C559" s="120"/>
      <c r="D559" s="70" t="str">
        <f>IFERROR(VLOOKUP(C559,NM06!$A$2:$B$176,2,0),"")</f>
        <v/>
      </c>
      <c r="E559" s="119"/>
      <c r="F559" s="70" t="str">
        <f>IFERROR(VLOOKUP('Vstupní data 9_4'!$E559,'Číselník nástrojů'!$A$2:$D$569,4,0),"")</f>
        <v/>
      </c>
      <c r="G559" s="117"/>
      <c r="H559" s="118"/>
      <c r="I559" s="127"/>
      <c r="J559" s="104"/>
      <c r="K559" s="104"/>
      <c r="L559" s="105"/>
      <c r="M559" s="121"/>
      <c r="N559" s="122"/>
      <c r="O559" s="123"/>
      <c r="P559" s="124"/>
      <c r="Q559" s="125"/>
      <c r="R559" s="126"/>
      <c r="S559" s="92" t="str">
        <f>IFERROR(('Vstupní data 9_4'!$O559+'Vstupní data 9_4'!$R559)/'Vstupní data 9_4'!$I559,"")</f>
        <v/>
      </c>
      <c r="T559" s="93" t="str">
        <f>IF(J559+L559=0,"",ROUND((M559+'Vstupní data 9_4'!$P559)/(L559+J559)/12,0))</f>
        <v/>
      </c>
      <c r="U559" s="94" t="str">
        <f>IF(K559=0,"",ROUND(('Vstupní data 9_4'!$N559+'Vstupní data 9_4'!$Q559)/'Vstupní data 9_4'!$K559,0))</f>
        <v/>
      </c>
      <c r="V559" s="112"/>
      <c r="W559" s="113"/>
      <c r="X559" s="113"/>
      <c r="Y559" s="113"/>
      <c r="Z559" s="113"/>
      <c r="AA559" s="113"/>
    </row>
    <row r="560" spans="1:27" s="114" customFormat="1" ht="27.75" customHeight="1">
      <c r="A560" s="115"/>
      <c r="B560" s="116"/>
      <c r="C560" s="120"/>
      <c r="D560" s="70" t="str">
        <f>IFERROR(VLOOKUP(C560,NM06!$A$2:$B$176,2,0),"")</f>
        <v/>
      </c>
      <c r="E560" s="119"/>
      <c r="F560" s="70" t="str">
        <f>IFERROR(VLOOKUP('Vstupní data 9_4'!$E560,'Číselník nástrojů'!$A$2:$D$569,4,0),"")</f>
        <v/>
      </c>
      <c r="G560" s="117"/>
      <c r="H560" s="118"/>
      <c r="I560" s="127"/>
      <c r="J560" s="104"/>
      <c r="K560" s="104"/>
      <c r="L560" s="105"/>
      <c r="M560" s="121"/>
      <c r="N560" s="122"/>
      <c r="O560" s="123"/>
      <c r="P560" s="124"/>
      <c r="Q560" s="125"/>
      <c r="R560" s="126"/>
      <c r="S560" s="92" t="str">
        <f>IFERROR(('Vstupní data 9_4'!$O560+'Vstupní data 9_4'!$R560)/'Vstupní data 9_4'!$I560,"")</f>
        <v/>
      </c>
      <c r="T560" s="93" t="str">
        <f>IF(J560+L560=0,"",ROUND((M560+'Vstupní data 9_4'!$P560)/(L560+J560)/12,0))</f>
        <v/>
      </c>
      <c r="U560" s="94" t="str">
        <f>IF(K560=0,"",ROUND(('Vstupní data 9_4'!$N560+'Vstupní data 9_4'!$Q560)/'Vstupní data 9_4'!$K560,0))</f>
        <v/>
      </c>
      <c r="V560" s="112"/>
      <c r="W560" s="113"/>
      <c r="X560" s="113"/>
      <c r="Y560" s="113"/>
      <c r="Z560" s="113"/>
      <c r="AA560" s="113"/>
    </row>
    <row r="561" spans="1:27" s="114" customFormat="1" ht="27.75" customHeight="1">
      <c r="A561" s="115"/>
      <c r="B561" s="116"/>
      <c r="C561" s="120"/>
      <c r="D561" s="70" t="str">
        <f>IFERROR(VLOOKUP(C561,NM06!$A$2:$B$176,2,0),"")</f>
        <v/>
      </c>
      <c r="E561" s="119"/>
      <c r="F561" s="70" t="str">
        <f>IFERROR(VLOOKUP('Vstupní data 9_4'!$E561,'Číselník nástrojů'!$A$2:$D$569,4,0),"")</f>
        <v/>
      </c>
      <c r="G561" s="117"/>
      <c r="H561" s="118"/>
      <c r="I561" s="127"/>
      <c r="J561" s="104"/>
      <c r="K561" s="104"/>
      <c r="L561" s="105"/>
      <c r="M561" s="121"/>
      <c r="N561" s="122"/>
      <c r="O561" s="123"/>
      <c r="P561" s="124"/>
      <c r="Q561" s="125"/>
      <c r="R561" s="126"/>
      <c r="S561" s="92" t="str">
        <f>IFERROR(('Vstupní data 9_4'!$O561+'Vstupní data 9_4'!$R561)/'Vstupní data 9_4'!$I561,"")</f>
        <v/>
      </c>
      <c r="T561" s="93" t="str">
        <f>IF(J561+L561=0,"",ROUND((M561+'Vstupní data 9_4'!$P561)/(L561+J561)/12,0))</f>
        <v/>
      </c>
      <c r="U561" s="94" t="str">
        <f>IF(K561=0,"",ROUND(('Vstupní data 9_4'!$N561+'Vstupní data 9_4'!$Q561)/'Vstupní data 9_4'!$K561,0))</f>
        <v/>
      </c>
      <c r="V561" s="112"/>
      <c r="W561" s="113"/>
      <c r="X561" s="113"/>
      <c r="Y561" s="113"/>
      <c r="Z561" s="113"/>
      <c r="AA561" s="113"/>
    </row>
    <row r="562" spans="1:27" s="114" customFormat="1" ht="27.75" customHeight="1">
      <c r="A562" s="115"/>
      <c r="B562" s="116"/>
      <c r="C562" s="120"/>
      <c r="D562" s="70" t="str">
        <f>IFERROR(VLOOKUP(C562,NM06!$A$2:$B$176,2,0),"")</f>
        <v/>
      </c>
      <c r="E562" s="119"/>
      <c r="F562" s="70" t="str">
        <f>IFERROR(VLOOKUP('Vstupní data 9_4'!$E562,'Číselník nástrojů'!$A$2:$D$569,4,0),"")</f>
        <v/>
      </c>
      <c r="G562" s="117"/>
      <c r="H562" s="118"/>
      <c r="I562" s="127"/>
      <c r="J562" s="104"/>
      <c r="K562" s="104"/>
      <c r="L562" s="105"/>
      <c r="M562" s="121"/>
      <c r="N562" s="122"/>
      <c r="O562" s="123"/>
      <c r="P562" s="124"/>
      <c r="Q562" s="125"/>
      <c r="R562" s="126"/>
      <c r="S562" s="92" t="str">
        <f>IFERROR(('Vstupní data 9_4'!$O562+'Vstupní data 9_4'!$R562)/'Vstupní data 9_4'!$I562,"")</f>
        <v/>
      </c>
      <c r="T562" s="93" t="str">
        <f>IF(J562+L562=0,"",ROUND((M562+'Vstupní data 9_4'!$P562)/(L562+J562)/12,0))</f>
        <v/>
      </c>
      <c r="U562" s="94" t="str">
        <f>IF(K562=0,"",ROUND(('Vstupní data 9_4'!$N562+'Vstupní data 9_4'!$Q562)/'Vstupní data 9_4'!$K562,0))</f>
        <v/>
      </c>
      <c r="V562" s="112"/>
      <c r="W562" s="113"/>
      <c r="X562" s="113"/>
      <c r="Y562" s="113"/>
      <c r="Z562" s="113"/>
      <c r="AA562" s="113"/>
    </row>
    <row r="563" spans="1:27" s="114" customFormat="1" ht="27.75" customHeight="1">
      <c r="A563" s="115"/>
      <c r="B563" s="116"/>
      <c r="C563" s="120"/>
      <c r="D563" s="70" t="str">
        <f>IFERROR(VLOOKUP(C563,NM06!$A$2:$B$176,2,0),"")</f>
        <v/>
      </c>
      <c r="E563" s="119"/>
      <c r="F563" s="70" t="str">
        <f>IFERROR(VLOOKUP('Vstupní data 9_4'!$E563,'Číselník nástrojů'!$A$2:$D$569,4,0),"")</f>
        <v/>
      </c>
      <c r="G563" s="117"/>
      <c r="H563" s="118"/>
      <c r="I563" s="127"/>
      <c r="J563" s="104"/>
      <c r="K563" s="104"/>
      <c r="L563" s="105"/>
      <c r="M563" s="121"/>
      <c r="N563" s="122"/>
      <c r="O563" s="123"/>
      <c r="P563" s="124"/>
      <c r="Q563" s="125"/>
      <c r="R563" s="126"/>
      <c r="S563" s="92" t="str">
        <f>IFERROR(('Vstupní data 9_4'!$O563+'Vstupní data 9_4'!$R563)/'Vstupní data 9_4'!$I563,"")</f>
        <v/>
      </c>
      <c r="T563" s="93" t="str">
        <f>IF(J563+L563=0,"",ROUND((M563+'Vstupní data 9_4'!$P563)/(L563+J563)/12,0))</f>
        <v/>
      </c>
      <c r="U563" s="94" t="str">
        <f>IF(K563=0,"",ROUND(('Vstupní data 9_4'!$N563+'Vstupní data 9_4'!$Q563)/'Vstupní data 9_4'!$K563,0))</f>
        <v/>
      </c>
      <c r="V563" s="112"/>
      <c r="W563" s="113"/>
      <c r="X563" s="113"/>
      <c r="Y563" s="113"/>
      <c r="Z563" s="113"/>
      <c r="AA563" s="113"/>
    </row>
    <row r="564" spans="1:27" s="114" customFormat="1" ht="27.75" customHeight="1">
      <c r="A564" s="115"/>
      <c r="B564" s="116"/>
      <c r="C564" s="120"/>
      <c r="D564" s="70" t="str">
        <f>IFERROR(VLOOKUP(C564,NM06!$A$2:$B$176,2,0),"")</f>
        <v/>
      </c>
      <c r="E564" s="119"/>
      <c r="F564" s="70" t="str">
        <f>IFERROR(VLOOKUP('Vstupní data 9_4'!$E564,'Číselník nástrojů'!$A$2:$D$569,4,0),"")</f>
        <v/>
      </c>
      <c r="G564" s="117"/>
      <c r="H564" s="118"/>
      <c r="I564" s="127"/>
      <c r="J564" s="104"/>
      <c r="K564" s="104"/>
      <c r="L564" s="105"/>
      <c r="M564" s="121"/>
      <c r="N564" s="122"/>
      <c r="O564" s="123"/>
      <c r="P564" s="124"/>
      <c r="Q564" s="125"/>
      <c r="R564" s="126"/>
      <c r="S564" s="92" t="str">
        <f>IFERROR(('Vstupní data 9_4'!$O564+'Vstupní data 9_4'!$R564)/'Vstupní data 9_4'!$I564,"")</f>
        <v/>
      </c>
      <c r="T564" s="93" t="str">
        <f>IF(J564+L564=0,"",ROUND((M564+'Vstupní data 9_4'!$P564)/(L564+J564)/12,0))</f>
        <v/>
      </c>
      <c r="U564" s="94" t="str">
        <f>IF(K564=0,"",ROUND(('Vstupní data 9_4'!$N564+'Vstupní data 9_4'!$Q564)/'Vstupní data 9_4'!$K564,0))</f>
        <v/>
      </c>
      <c r="V564" s="112"/>
      <c r="W564" s="113"/>
      <c r="X564" s="113"/>
      <c r="Y564" s="113"/>
      <c r="Z564" s="113"/>
      <c r="AA564" s="113"/>
    </row>
    <row r="565" spans="1:27" s="114" customFormat="1" ht="27.75" customHeight="1">
      <c r="A565" s="115"/>
      <c r="B565" s="116"/>
      <c r="C565" s="120"/>
      <c r="D565" s="70" t="str">
        <f>IFERROR(VLOOKUP(C565,NM06!$A$2:$B$176,2,0),"")</f>
        <v/>
      </c>
      <c r="E565" s="119"/>
      <c r="F565" s="70" t="str">
        <f>IFERROR(VLOOKUP('Vstupní data 9_4'!$E565,'Číselník nástrojů'!$A$2:$D$569,4,0),"")</f>
        <v/>
      </c>
      <c r="G565" s="117"/>
      <c r="H565" s="118"/>
      <c r="I565" s="127"/>
      <c r="J565" s="104"/>
      <c r="K565" s="104"/>
      <c r="L565" s="105"/>
      <c r="M565" s="121"/>
      <c r="N565" s="122"/>
      <c r="O565" s="123"/>
      <c r="P565" s="124"/>
      <c r="Q565" s="125"/>
      <c r="R565" s="126"/>
      <c r="S565" s="92" t="str">
        <f>IFERROR(('Vstupní data 9_4'!$O565+'Vstupní data 9_4'!$R565)/'Vstupní data 9_4'!$I565,"")</f>
        <v/>
      </c>
      <c r="T565" s="93" t="str">
        <f>IF(J565+L565=0,"",ROUND((M565+'Vstupní data 9_4'!$P565)/(L565+J565)/12,0))</f>
        <v/>
      </c>
      <c r="U565" s="94" t="str">
        <f>IF(K565=0,"",ROUND(('Vstupní data 9_4'!$N565+'Vstupní data 9_4'!$Q565)/'Vstupní data 9_4'!$K565,0))</f>
        <v/>
      </c>
      <c r="V565" s="112"/>
      <c r="W565" s="113"/>
      <c r="X565" s="113"/>
      <c r="Y565" s="113"/>
      <c r="Z565" s="113"/>
      <c r="AA565" s="113"/>
    </row>
    <row r="566" spans="1:27" s="114" customFormat="1" ht="27.75" customHeight="1">
      <c r="A566" s="115"/>
      <c r="B566" s="116"/>
      <c r="C566" s="120"/>
      <c r="D566" s="70" t="str">
        <f>IFERROR(VLOOKUP(C566,NM06!$A$2:$B$176,2,0),"")</f>
        <v/>
      </c>
      <c r="E566" s="119"/>
      <c r="F566" s="70" t="str">
        <f>IFERROR(VLOOKUP('Vstupní data 9_4'!$E566,'Číselník nástrojů'!$A$2:$D$569,4,0),"")</f>
        <v/>
      </c>
      <c r="G566" s="117"/>
      <c r="H566" s="118"/>
      <c r="I566" s="127"/>
      <c r="J566" s="104"/>
      <c r="K566" s="104"/>
      <c r="L566" s="105"/>
      <c r="M566" s="121"/>
      <c r="N566" s="122"/>
      <c r="O566" s="123"/>
      <c r="P566" s="124"/>
      <c r="Q566" s="125"/>
      <c r="R566" s="126"/>
      <c r="S566" s="92" t="str">
        <f>IFERROR(('Vstupní data 9_4'!$O566+'Vstupní data 9_4'!$R566)/'Vstupní data 9_4'!$I566,"")</f>
        <v/>
      </c>
      <c r="T566" s="93" t="str">
        <f>IF(J566+L566=0,"",ROUND((M566+'Vstupní data 9_4'!$P566)/(L566+J566)/12,0))</f>
        <v/>
      </c>
      <c r="U566" s="94" t="str">
        <f>IF(K566=0,"",ROUND(('Vstupní data 9_4'!$N566+'Vstupní data 9_4'!$Q566)/'Vstupní data 9_4'!$K566,0))</f>
        <v/>
      </c>
      <c r="V566" s="112"/>
      <c r="W566" s="113"/>
      <c r="X566" s="113"/>
      <c r="Y566" s="113"/>
      <c r="Z566" s="113"/>
      <c r="AA566" s="113"/>
    </row>
    <row r="567" spans="1:27" s="114" customFormat="1" ht="27.75" customHeight="1">
      <c r="A567" s="115"/>
      <c r="B567" s="116"/>
      <c r="C567" s="120"/>
      <c r="D567" s="70" t="str">
        <f>IFERROR(VLOOKUP(C567,NM06!$A$2:$B$176,2,0),"")</f>
        <v/>
      </c>
      <c r="E567" s="119"/>
      <c r="F567" s="70" t="str">
        <f>IFERROR(VLOOKUP('Vstupní data 9_4'!$E567,'Číselník nástrojů'!$A$2:$D$569,4,0),"")</f>
        <v/>
      </c>
      <c r="G567" s="117"/>
      <c r="H567" s="118"/>
      <c r="I567" s="127"/>
      <c r="J567" s="104"/>
      <c r="K567" s="104"/>
      <c r="L567" s="105"/>
      <c r="M567" s="121"/>
      <c r="N567" s="122"/>
      <c r="O567" s="123"/>
      <c r="P567" s="124"/>
      <c r="Q567" s="125"/>
      <c r="R567" s="126"/>
      <c r="S567" s="92" t="str">
        <f>IFERROR(('Vstupní data 9_4'!$O567+'Vstupní data 9_4'!$R567)/'Vstupní data 9_4'!$I567,"")</f>
        <v/>
      </c>
      <c r="T567" s="93" t="str">
        <f>IF(J567+L567=0,"",ROUND((M567+'Vstupní data 9_4'!$P567)/(L567+J567)/12,0))</f>
        <v/>
      </c>
      <c r="U567" s="94" t="str">
        <f>IF(K567=0,"",ROUND(('Vstupní data 9_4'!$N567+'Vstupní data 9_4'!$Q567)/'Vstupní data 9_4'!$K567,0))</f>
        <v/>
      </c>
      <c r="V567" s="112"/>
      <c r="W567" s="113"/>
      <c r="X567" s="113"/>
      <c r="Y567" s="113"/>
      <c r="Z567" s="113"/>
      <c r="AA567" s="113"/>
    </row>
    <row r="568" spans="1:27" s="114" customFormat="1" ht="27.75" customHeight="1">
      <c r="A568" s="115"/>
      <c r="B568" s="116"/>
      <c r="C568" s="120"/>
      <c r="D568" s="70" t="str">
        <f>IFERROR(VLOOKUP(C568,NM06!$A$2:$B$176,2,0),"")</f>
        <v/>
      </c>
      <c r="E568" s="119"/>
      <c r="F568" s="70" t="str">
        <f>IFERROR(VLOOKUP('Vstupní data 9_4'!$E568,'Číselník nástrojů'!$A$2:$D$569,4,0),"")</f>
        <v/>
      </c>
      <c r="G568" s="117"/>
      <c r="H568" s="118"/>
      <c r="I568" s="127"/>
      <c r="J568" s="104"/>
      <c r="K568" s="104"/>
      <c r="L568" s="105"/>
      <c r="M568" s="121"/>
      <c r="N568" s="122"/>
      <c r="O568" s="123"/>
      <c r="P568" s="124"/>
      <c r="Q568" s="125"/>
      <c r="R568" s="126"/>
      <c r="S568" s="92" t="str">
        <f>IFERROR(('Vstupní data 9_4'!$O568+'Vstupní data 9_4'!$R568)/'Vstupní data 9_4'!$I568,"")</f>
        <v/>
      </c>
      <c r="T568" s="93" t="str">
        <f>IF(J568+L568=0,"",ROUND((M568+'Vstupní data 9_4'!$P568)/(L568+J568)/12,0))</f>
        <v/>
      </c>
      <c r="U568" s="94" t="str">
        <f>IF(K568=0,"",ROUND(('Vstupní data 9_4'!$N568+'Vstupní data 9_4'!$Q568)/'Vstupní data 9_4'!$K568,0))</f>
        <v/>
      </c>
      <c r="V568" s="112"/>
      <c r="W568" s="113"/>
      <c r="X568" s="113"/>
      <c r="Y568" s="113"/>
      <c r="Z568" s="113"/>
      <c r="AA568" s="113"/>
    </row>
    <row r="569" spans="1:27" s="114" customFormat="1" ht="27.75" customHeight="1">
      <c r="A569" s="115"/>
      <c r="B569" s="116"/>
      <c r="C569" s="120"/>
      <c r="D569" s="70" t="str">
        <f>IFERROR(VLOOKUP(C569,NM06!$A$2:$B$176,2,0),"")</f>
        <v/>
      </c>
      <c r="E569" s="119"/>
      <c r="F569" s="70" t="str">
        <f>IFERROR(VLOOKUP('Vstupní data 9_4'!$E569,'Číselník nástrojů'!$A$2:$D$569,4,0),"")</f>
        <v/>
      </c>
      <c r="G569" s="117"/>
      <c r="H569" s="118"/>
      <c r="I569" s="127"/>
      <c r="J569" s="104"/>
      <c r="K569" s="104"/>
      <c r="L569" s="105"/>
      <c r="M569" s="121"/>
      <c r="N569" s="122"/>
      <c r="O569" s="123"/>
      <c r="P569" s="124"/>
      <c r="Q569" s="125"/>
      <c r="R569" s="126"/>
      <c r="S569" s="92" t="str">
        <f>IFERROR(('Vstupní data 9_4'!$O569+'Vstupní data 9_4'!$R569)/'Vstupní data 9_4'!$I569,"")</f>
        <v/>
      </c>
      <c r="T569" s="93" t="str">
        <f>IF(J569+L569=0,"",ROUND((M569+'Vstupní data 9_4'!$P569)/(L569+J569)/12,0))</f>
        <v/>
      </c>
      <c r="U569" s="94" t="str">
        <f>IF(K569=0,"",ROUND(('Vstupní data 9_4'!$N569+'Vstupní data 9_4'!$Q569)/'Vstupní data 9_4'!$K569,0))</f>
        <v/>
      </c>
      <c r="V569" s="112"/>
      <c r="W569" s="113"/>
      <c r="X569" s="113"/>
      <c r="Y569" s="113"/>
      <c r="Z569" s="113"/>
      <c r="AA569" s="113"/>
    </row>
    <row r="570" spans="1:27" s="114" customFormat="1" ht="27.75" customHeight="1">
      <c r="A570" s="115"/>
      <c r="B570" s="116"/>
      <c r="C570" s="120"/>
      <c r="D570" s="70" t="str">
        <f>IFERROR(VLOOKUP(C570,NM06!$A$2:$B$176,2,0),"")</f>
        <v/>
      </c>
      <c r="E570" s="119"/>
      <c r="F570" s="70" t="str">
        <f>IFERROR(VLOOKUP('Vstupní data 9_4'!$E570,'Číselník nástrojů'!$A$2:$D$569,4,0),"")</f>
        <v/>
      </c>
      <c r="G570" s="117"/>
      <c r="H570" s="118"/>
      <c r="I570" s="127"/>
      <c r="J570" s="104"/>
      <c r="K570" s="104"/>
      <c r="L570" s="105"/>
      <c r="M570" s="121"/>
      <c r="N570" s="122"/>
      <c r="O570" s="123"/>
      <c r="P570" s="124"/>
      <c r="Q570" s="125"/>
      <c r="R570" s="126"/>
      <c r="S570" s="92" t="str">
        <f>IFERROR(('Vstupní data 9_4'!$O570+'Vstupní data 9_4'!$R570)/'Vstupní data 9_4'!$I570,"")</f>
        <v/>
      </c>
      <c r="T570" s="93" t="str">
        <f>IF(J570+L570=0,"",ROUND((M570+'Vstupní data 9_4'!$P570)/(L570+J570)/12,0))</f>
        <v/>
      </c>
      <c r="U570" s="94" t="str">
        <f>IF(K570=0,"",ROUND(('Vstupní data 9_4'!$N570+'Vstupní data 9_4'!$Q570)/'Vstupní data 9_4'!$K570,0))</f>
        <v/>
      </c>
      <c r="V570" s="112"/>
      <c r="W570" s="113"/>
      <c r="X570" s="113"/>
      <c r="Y570" s="113"/>
      <c r="Z570" s="113"/>
      <c r="AA570" s="113"/>
    </row>
    <row r="571" spans="1:27" s="114" customFormat="1" ht="27.75" customHeight="1">
      <c r="A571" s="115"/>
      <c r="B571" s="116"/>
      <c r="C571" s="120"/>
      <c r="D571" s="70" t="str">
        <f>IFERROR(VLOOKUP(C571,NM06!$A$2:$B$176,2,0),"")</f>
        <v/>
      </c>
      <c r="E571" s="119"/>
      <c r="F571" s="70" t="str">
        <f>IFERROR(VLOOKUP('Vstupní data 9_4'!$E571,'Číselník nástrojů'!$A$2:$D$569,4,0),"")</f>
        <v/>
      </c>
      <c r="G571" s="117"/>
      <c r="H571" s="118"/>
      <c r="I571" s="127"/>
      <c r="J571" s="104"/>
      <c r="K571" s="104"/>
      <c r="L571" s="105"/>
      <c r="M571" s="121"/>
      <c r="N571" s="122"/>
      <c r="O571" s="123"/>
      <c r="P571" s="124"/>
      <c r="Q571" s="125"/>
      <c r="R571" s="126"/>
      <c r="S571" s="92" t="str">
        <f>IFERROR(('Vstupní data 9_4'!$O571+'Vstupní data 9_4'!$R571)/'Vstupní data 9_4'!$I571,"")</f>
        <v/>
      </c>
      <c r="T571" s="93" t="str">
        <f>IF(J571+L571=0,"",ROUND((M571+'Vstupní data 9_4'!$P571)/(L571+J571)/12,0))</f>
        <v/>
      </c>
      <c r="U571" s="94" t="str">
        <f>IF(K571=0,"",ROUND(('Vstupní data 9_4'!$N571+'Vstupní data 9_4'!$Q571)/'Vstupní data 9_4'!$K571,0))</f>
        <v/>
      </c>
      <c r="V571" s="112"/>
      <c r="W571" s="113"/>
      <c r="X571" s="113"/>
      <c r="Y571" s="113"/>
      <c r="Z571" s="113"/>
      <c r="AA571" s="113"/>
    </row>
    <row r="572" spans="1:27" s="114" customFormat="1" ht="27.75" customHeight="1">
      <c r="A572" s="115"/>
      <c r="B572" s="116"/>
      <c r="C572" s="120"/>
      <c r="D572" s="70" t="str">
        <f>IFERROR(VLOOKUP(C572,NM06!$A$2:$B$176,2,0),"")</f>
        <v/>
      </c>
      <c r="E572" s="119"/>
      <c r="F572" s="70" t="str">
        <f>IFERROR(VLOOKUP('Vstupní data 9_4'!$E572,'Číselník nástrojů'!$A$2:$D$569,4,0),"")</f>
        <v/>
      </c>
      <c r="G572" s="117"/>
      <c r="H572" s="118"/>
      <c r="I572" s="127"/>
      <c r="J572" s="104"/>
      <c r="K572" s="104"/>
      <c r="L572" s="105"/>
      <c r="M572" s="121"/>
      <c r="N572" s="122"/>
      <c r="O572" s="123"/>
      <c r="P572" s="124"/>
      <c r="Q572" s="125"/>
      <c r="R572" s="126"/>
      <c r="S572" s="92" t="str">
        <f>IFERROR(('Vstupní data 9_4'!$O572+'Vstupní data 9_4'!$R572)/'Vstupní data 9_4'!$I572,"")</f>
        <v/>
      </c>
      <c r="T572" s="93" t="str">
        <f>IF(J572+L572=0,"",ROUND((M572+'Vstupní data 9_4'!$P572)/(L572+J572)/12,0))</f>
        <v/>
      </c>
      <c r="U572" s="94" t="str">
        <f>IF(K572=0,"",ROUND(('Vstupní data 9_4'!$N572+'Vstupní data 9_4'!$Q572)/'Vstupní data 9_4'!$K572,0))</f>
        <v/>
      </c>
      <c r="V572" s="112"/>
      <c r="W572" s="113"/>
      <c r="X572" s="113"/>
      <c r="Y572" s="113"/>
      <c r="Z572" s="113"/>
      <c r="AA572" s="113"/>
    </row>
    <row r="573" spans="1:27" s="114" customFormat="1" ht="27.75" customHeight="1">
      <c r="A573" s="115"/>
      <c r="B573" s="116"/>
      <c r="C573" s="120"/>
      <c r="D573" s="70" t="str">
        <f>IFERROR(VLOOKUP(C573,NM06!$A$2:$B$176,2,0),"")</f>
        <v/>
      </c>
      <c r="E573" s="119"/>
      <c r="F573" s="70" t="str">
        <f>IFERROR(VLOOKUP('Vstupní data 9_4'!$E573,'Číselník nástrojů'!$A$2:$D$569,4,0),"")</f>
        <v/>
      </c>
      <c r="G573" s="117"/>
      <c r="H573" s="118"/>
      <c r="I573" s="127"/>
      <c r="J573" s="104"/>
      <c r="K573" s="104"/>
      <c r="L573" s="105"/>
      <c r="M573" s="121"/>
      <c r="N573" s="122"/>
      <c r="O573" s="123"/>
      <c r="P573" s="124"/>
      <c r="Q573" s="125"/>
      <c r="R573" s="126"/>
      <c r="S573" s="92" t="str">
        <f>IFERROR(('Vstupní data 9_4'!$O573+'Vstupní data 9_4'!$R573)/'Vstupní data 9_4'!$I573,"")</f>
        <v/>
      </c>
      <c r="T573" s="93" t="str">
        <f>IF(J573+L573=0,"",ROUND((M573+'Vstupní data 9_4'!$P573)/(L573+J573)/12,0))</f>
        <v/>
      </c>
      <c r="U573" s="94" t="str">
        <f>IF(K573=0,"",ROUND(('Vstupní data 9_4'!$N573+'Vstupní data 9_4'!$Q573)/'Vstupní data 9_4'!$K573,0))</f>
        <v/>
      </c>
      <c r="V573" s="112"/>
      <c r="W573" s="113"/>
      <c r="X573" s="113"/>
      <c r="Y573" s="113"/>
      <c r="Z573" s="113"/>
      <c r="AA573" s="113"/>
    </row>
    <row r="574" spans="1:27" s="114" customFormat="1" ht="27.75" customHeight="1">
      <c r="A574" s="115"/>
      <c r="B574" s="116"/>
      <c r="C574" s="120"/>
      <c r="D574" s="70" t="str">
        <f>IFERROR(VLOOKUP(C574,NM06!$A$2:$B$176,2,0),"")</f>
        <v/>
      </c>
      <c r="E574" s="119"/>
      <c r="F574" s="70" t="str">
        <f>IFERROR(VLOOKUP('Vstupní data 9_4'!$E574,'Číselník nástrojů'!$A$2:$D$569,4,0),"")</f>
        <v/>
      </c>
      <c r="G574" s="117"/>
      <c r="H574" s="118"/>
      <c r="I574" s="127"/>
      <c r="J574" s="104"/>
      <c r="K574" s="104"/>
      <c r="L574" s="105"/>
      <c r="M574" s="121"/>
      <c r="N574" s="122"/>
      <c r="O574" s="123"/>
      <c r="P574" s="124"/>
      <c r="Q574" s="125"/>
      <c r="R574" s="126"/>
      <c r="S574" s="92" t="str">
        <f>IFERROR(('Vstupní data 9_4'!$O574+'Vstupní data 9_4'!$R574)/'Vstupní data 9_4'!$I574,"")</f>
        <v/>
      </c>
      <c r="T574" s="93" t="str">
        <f>IF(J574+L574=0,"",ROUND((M574+'Vstupní data 9_4'!$P574)/(L574+J574)/12,0))</f>
        <v/>
      </c>
      <c r="U574" s="94" t="str">
        <f>IF(K574=0,"",ROUND(('Vstupní data 9_4'!$N574+'Vstupní data 9_4'!$Q574)/'Vstupní data 9_4'!$K574,0))</f>
        <v/>
      </c>
      <c r="V574" s="112"/>
      <c r="W574" s="113"/>
      <c r="X574" s="113"/>
      <c r="Y574" s="113"/>
      <c r="Z574" s="113"/>
      <c r="AA574" s="113"/>
    </row>
    <row r="575" spans="1:27" s="114" customFormat="1" ht="27.75" customHeight="1">
      <c r="A575" s="115"/>
      <c r="B575" s="116"/>
      <c r="C575" s="120"/>
      <c r="D575" s="70" t="str">
        <f>IFERROR(VLOOKUP(C575,NM06!$A$2:$B$176,2,0),"")</f>
        <v/>
      </c>
      <c r="E575" s="119"/>
      <c r="F575" s="70" t="str">
        <f>IFERROR(VLOOKUP('Vstupní data 9_4'!$E575,'Číselník nástrojů'!$A$2:$D$569,4,0),"")</f>
        <v/>
      </c>
      <c r="G575" s="117"/>
      <c r="H575" s="118"/>
      <c r="I575" s="127"/>
      <c r="J575" s="104"/>
      <c r="K575" s="104"/>
      <c r="L575" s="105"/>
      <c r="M575" s="121"/>
      <c r="N575" s="122"/>
      <c r="O575" s="123"/>
      <c r="P575" s="124"/>
      <c r="Q575" s="125"/>
      <c r="R575" s="126"/>
      <c r="S575" s="92" t="str">
        <f>IFERROR(('Vstupní data 9_4'!$O575+'Vstupní data 9_4'!$R575)/'Vstupní data 9_4'!$I575,"")</f>
        <v/>
      </c>
      <c r="T575" s="93" t="str">
        <f>IF(J575+L575=0,"",ROUND((M575+'Vstupní data 9_4'!$P575)/(L575+J575)/12,0))</f>
        <v/>
      </c>
      <c r="U575" s="94" t="str">
        <f>IF(K575=0,"",ROUND(('Vstupní data 9_4'!$N575+'Vstupní data 9_4'!$Q575)/'Vstupní data 9_4'!$K575,0))</f>
        <v/>
      </c>
      <c r="V575" s="112"/>
      <c r="W575" s="113"/>
      <c r="X575" s="113"/>
      <c r="Y575" s="113"/>
      <c r="Z575" s="113"/>
      <c r="AA575" s="113"/>
    </row>
    <row r="576" spans="1:27" s="114" customFormat="1" ht="27.75" customHeight="1">
      <c r="A576" s="115"/>
      <c r="B576" s="116"/>
      <c r="C576" s="120"/>
      <c r="D576" s="70" t="str">
        <f>IFERROR(VLOOKUP(C576,NM06!$A$2:$B$176,2,0),"")</f>
        <v/>
      </c>
      <c r="E576" s="119"/>
      <c r="F576" s="70" t="str">
        <f>IFERROR(VLOOKUP('Vstupní data 9_4'!$E576,'Číselník nástrojů'!$A$2:$D$569,4,0),"")</f>
        <v/>
      </c>
      <c r="G576" s="117"/>
      <c r="H576" s="118"/>
      <c r="I576" s="127"/>
      <c r="J576" s="104"/>
      <c r="K576" s="104"/>
      <c r="L576" s="105"/>
      <c r="M576" s="121"/>
      <c r="N576" s="122"/>
      <c r="O576" s="123"/>
      <c r="P576" s="124"/>
      <c r="Q576" s="125"/>
      <c r="R576" s="126"/>
      <c r="S576" s="92" t="str">
        <f>IFERROR(('Vstupní data 9_4'!$O576+'Vstupní data 9_4'!$R576)/'Vstupní data 9_4'!$I576,"")</f>
        <v/>
      </c>
      <c r="T576" s="93" t="str">
        <f>IF(J576+L576=0,"",ROUND((M576+'Vstupní data 9_4'!$P576)/(L576+J576)/12,0))</f>
        <v/>
      </c>
      <c r="U576" s="94" t="str">
        <f>IF(K576=0,"",ROUND(('Vstupní data 9_4'!$N576+'Vstupní data 9_4'!$Q576)/'Vstupní data 9_4'!$K576,0))</f>
        <v/>
      </c>
      <c r="V576" s="112"/>
      <c r="W576" s="113"/>
      <c r="X576" s="113"/>
      <c r="Y576" s="113"/>
      <c r="Z576" s="113"/>
      <c r="AA576" s="113"/>
    </row>
    <row r="577" spans="1:27" s="114" customFormat="1" ht="27.75" customHeight="1">
      <c r="A577" s="115"/>
      <c r="B577" s="116"/>
      <c r="C577" s="120"/>
      <c r="D577" s="70" t="str">
        <f>IFERROR(VLOOKUP(C577,NM06!$A$2:$B$176,2,0),"")</f>
        <v/>
      </c>
      <c r="E577" s="119"/>
      <c r="F577" s="70" t="str">
        <f>IFERROR(VLOOKUP('Vstupní data 9_4'!$E577,'Číselník nástrojů'!$A$2:$D$569,4,0),"")</f>
        <v/>
      </c>
      <c r="G577" s="117"/>
      <c r="H577" s="118"/>
      <c r="I577" s="127"/>
      <c r="J577" s="104"/>
      <c r="K577" s="104"/>
      <c r="L577" s="105"/>
      <c r="M577" s="121"/>
      <c r="N577" s="122"/>
      <c r="O577" s="123"/>
      <c r="P577" s="124"/>
      <c r="Q577" s="125"/>
      <c r="R577" s="126"/>
      <c r="S577" s="92" t="str">
        <f>IFERROR(('Vstupní data 9_4'!$O577+'Vstupní data 9_4'!$R577)/'Vstupní data 9_4'!$I577,"")</f>
        <v/>
      </c>
      <c r="T577" s="93" t="str">
        <f>IF(J577+L577=0,"",ROUND((M577+'Vstupní data 9_4'!$P577)/(L577+J577)/12,0))</f>
        <v/>
      </c>
      <c r="U577" s="94" t="str">
        <f>IF(K577=0,"",ROUND(('Vstupní data 9_4'!$N577+'Vstupní data 9_4'!$Q577)/'Vstupní data 9_4'!$K577,0))</f>
        <v/>
      </c>
      <c r="V577" s="112"/>
      <c r="W577" s="113"/>
      <c r="X577" s="113"/>
      <c r="Y577" s="113"/>
      <c r="Z577" s="113"/>
      <c r="AA577" s="113"/>
    </row>
    <row r="578" spans="1:27" s="114" customFormat="1" ht="27.75" customHeight="1">
      <c r="A578" s="115"/>
      <c r="B578" s="116"/>
      <c r="C578" s="120"/>
      <c r="D578" s="70" t="str">
        <f>IFERROR(VLOOKUP(C578,NM06!$A$2:$B$176,2,0),"")</f>
        <v/>
      </c>
      <c r="E578" s="119"/>
      <c r="F578" s="70" t="str">
        <f>IFERROR(VLOOKUP('Vstupní data 9_4'!$E578,'Číselník nástrojů'!$A$2:$D$569,4,0),"")</f>
        <v/>
      </c>
      <c r="G578" s="117"/>
      <c r="H578" s="118"/>
      <c r="I578" s="127"/>
      <c r="J578" s="104"/>
      <c r="K578" s="104"/>
      <c r="L578" s="105"/>
      <c r="M578" s="121"/>
      <c r="N578" s="122"/>
      <c r="O578" s="123"/>
      <c r="P578" s="124"/>
      <c r="Q578" s="125"/>
      <c r="R578" s="126"/>
      <c r="S578" s="92" t="str">
        <f>IFERROR(('Vstupní data 9_4'!$O578+'Vstupní data 9_4'!$R578)/'Vstupní data 9_4'!$I578,"")</f>
        <v/>
      </c>
      <c r="T578" s="93" t="str">
        <f>IF(J578+L578=0,"",ROUND((M578+'Vstupní data 9_4'!$P578)/(L578+J578)/12,0))</f>
        <v/>
      </c>
      <c r="U578" s="94" t="str">
        <f>IF(K578=0,"",ROUND(('Vstupní data 9_4'!$N578+'Vstupní data 9_4'!$Q578)/'Vstupní data 9_4'!$K578,0))</f>
        <v/>
      </c>
      <c r="V578" s="112"/>
      <c r="W578" s="113"/>
      <c r="X578" s="113"/>
      <c r="Y578" s="113"/>
      <c r="Z578" s="113"/>
      <c r="AA578" s="113"/>
    </row>
    <row r="579" spans="1:27" s="114" customFormat="1" ht="27.75" customHeight="1">
      <c r="A579" s="115"/>
      <c r="B579" s="116"/>
      <c r="C579" s="120"/>
      <c r="D579" s="70" t="str">
        <f>IFERROR(VLOOKUP(C579,NM06!$A$2:$B$176,2,0),"")</f>
        <v/>
      </c>
      <c r="E579" s="119"/>
      <c r="F579" s="70" t="str">
        <f>IFERROR(VLOOKUP('Vstupní data 9_4'!$E579,'Číselník nástrojů'!$A$2:$D$569,4,0),"")</f>
        <v/>
      </c>
      <c r="G579" s="117"/>
      <c r="H579" s="118"/>
      <c r="I579" s="127"/>
      <c r="J579" s="104"/>
      <c r="K579" s="104"/>
      <c r="L579" s="105"/>
      <c r="M579" s="121"/>
      <c r="N579" s="122"/>
      <c r="O579" s="123"/>
      <c r="P579" s="124"/>
      <c r="Q579" s="125"/>
      <c r="R579" s="126"/>
      <c r="S579" s="92" t="str">
        <f>IFERROR(('Vstupní data 9_4'!$O579+'Vstupní data 9_4'!$R579)/'Vstupní data 9_4'!$I579,"")</f>
        <v/>
      </c>
      <c r="T579" s="93" t="str">
        <f>IF(J579+L579=0,"",ROUND((M579+'Vstupní data 9_4'!$P579)/(L579+J579)/12,0))</f>
        <v/>
      </c>
      <c r="U579" s="94" t="str">
        <f>IF(K579=0,"",ROUND(('Vstupní data 9_4'!$N579+'Vstupní data 9_4'!$Q579)/'Vstupní data 9_4'!$K579,0))</f>
        <v/>
      </c>
      <c r="V579" s="112"/>
      <c r="W579" s="113"/>
      <c r="X579" s="113"/>
      <c r="Y579" s="113"/>
      <c r="Z579" s="113"/>
      <c r="AA579" s="113"/>
    </row>
    <row r="580" spans="1:27" s="114" customFormat="1" ht="27.75" customHeight="1">
      <c r="A580" s="115"/>
      <c r="B580" s="116"/>
      <c r="C580" s="120"/>
      <c r="D580" s="70" t="str">
        <f>IFERROR(VLOOKUP(C580,NM06!$A$2:$B$176,2,0),"")</f>
        <v/>
      </c>
      <c r="E580" s="119"/>
      <c r="F580" s="70" t="str">
        <f>IFERROR(VLOOKUP('Vstupní data 9_4'!$E580,'Číselník nástrojů'!$A$2:$D$569,4,0),"")</f>
        <v/>
      </c>
      <c r="G580" s="117"/>
      <c r="H580" s="118"/>
      <c r="I580" s="127"/>
      <c r="J580" s="104"/>
      <c r="K580" s="104"/>
      <c r="L580" s="105"/>
      <c r="M580" s="121"/>
      <c r="N580" s="122"/>
      <c r="O580" s="123"/>
      <c r="P580" s="124"/>
      <c r="Q580" s="125"/>
      <c r="R580" s="126"/>
      <c r="S580" s="92" t="str">
        <f>IFERROR(('Vstupní data 9_4'!$O580+'Vstupní data 9_4'!$R580)/'Vstupní data 9_4'!$I580,"")</f>
        <v/>
      </c>
      <c r="T580" s="93" t="str">
        <f>IF(J580+L580=0,"",ROUND((M580+'Vstupní data 9_4'!$P580)/(L580+J580)/12,0))</f>
        <v/>
      </c>
      <c r="U580" s="94" t="str">
        <f>IF(K580=0,"",ROUND(('Vstupní data 9_4'!$N580+'Vstupní data 9_4'!$Q580)/'Vstupní data 9_4'!$K580,0))</f>
        <v/>
      </c>
      <c r="V580" s="112"/>
      <c r="W580" s="113"/>
      <c r="X580" s="113"/>
      <c r="Y580" s="113"/>
      <c r="Z580" s="113"/>
      <c r="AA580" s="113"/>
    </row>
    <row r="581" spans="1:27" s="114" customFormat="1" ht="27.75" customHeight="1">
      <c r="A581" s="115"/>
      <c r="B581" s="116"/>
      <c r="C581" s="120"/>
      <c r="D581" s="70" t="str">
        <f>IFERROR(VLOOKUP(C581,NM06!$A$2:$B$176,2,0),"")</f>
        <v/>
      </c>
      <c r="E581" s="119"/>
      <c r="F581" s="70" t="str">
        <f>IFERROR(VLOOKUP('Vstupní data 9_4'!$E581,'Číselník nástrojů'!$A$2:$D$569,4,0),"")</f>
        <v/>
      </c>
      <c r="G581" s="117"/>
      <c r="H581" s="118"/>
      <c r="I581" s="127"/>
      <c r="J581" s="104"/>
      <c r="K581" s="104"/>
      <c r="L581" s="105"/>
      <c r="M581" s="121"/>
      <c r="N581" s="122"/>
      <c r="O581" s="123"/>
      <c r="P581" s="124"/>
      <c r="Q581" s="125"/>
      <c r="R581" s="126"/>
      <c r="S581" s="92" t="str">
        <f>IFERROR(('Vstupní data 9_4'!$O581+'Vstupní data 9_4'!$R581)/'Vstupní data 9_4'!$I581,"")</f>
        <v/>
      </c>
      <c r="T581" s="93" t="str">
        <f>IF(J581+L581=0,"",ROUND((M581+'Vstupní data 9_4'!$P581)/(L581+J581)/12,0))</f>
        <v/>
      </c>
      <c r="U581" s="94" t="str">
        <f>IF(K581=0,"",ROUND(('Vstupní data 9_4'!$N581+'Vstupní data 9_4'!$Q581)/'Vstupní data 9_4'!$K581,0))</f>
        <v/>
      </c>
      <c r="V581" s="112"/>
      <c r="W581" s="113"/>
      <c r="X581" s="113"/>
      <c r="Y581" s="113"/>
      <c r="Z581" s="113"/>
      <c r="AA581" s="113"/>
    </row>
    <row r="582" spans="1:27" s="114" customFormat="1" ht="27.75" customHeight="1">
      <c r="A582" s="115"/>
      <c r="B582" s="116"/>
      <c r="C582" s="120"/>
      <c r="D582" s="70" t="str">
        <f>IFERROR(VLOOKUP(C582,NM06!$A$2:$B$176,2,0),"")</f>
        <v/>
      </c>
      <c r="E582" s="119"/>
      <c r="F582" s="70" t="str">
        <f>IFERROR(VLOOKUP('Vstupní data 9_4'!$E582,'Číselník nástrojů'!$A$2:$D$569,4,0),"")</f>
        <v/>
      </c>
      <c r="G582" s="117"/>
      <c r="H582" s="118"/>
      <c r="I582" s="127"/>
      <c r="J582" s="104"/>
      <c r="K582" s="104"/>
      <c r="L582" s="105"/>
      <c r="M582" s="121"/>
      <c r="N582" s="122"/>
      <c r="O582" s="123"/>
      <c r="P582" s="124"/>
      <c r="Q582" s="125"/>
      <c r="R582" s="126"/>
      <c r="S582" s="92" t="str">
        <f>IFERROR(('Vstupní data 9_4'!$O582+'Vstupní data 9_4'!$R582)/'Vstupní data 9_4'!$I582,"")</f>
        <v/>
      </c>
      <c r="T582" s="93" t="str">
        <f>IF(J582+L582=0,"",ROUND((M582+'Vstupní data 9_4'!$P582)/(L582+J582)/12,0))</f>
        <v/>
      </c>
      <c r="U582" s="94" t="str">
        <f>IF(K582=0,"",ROUND(('Vstupní data 9_4'!$N582+'Vstupní data 9_4'!$Q582)/'Vstupní data 9_4'!$K582,0))</f>
        <v/>
      </c>
      <c r="V582" s="112"/>
      <c r="W582" s="113"/>
      <c r="X582" s="113"/>
      <c r="Y582" s="113"/>
      <c r="Z582" s="113"/>
      <c r="AA582" s="113"/>
    </row>
    <row r="583" spans="1:27" s="114" customFormat="1" ht="27.75" customHeight="1">
      <c r="A583" s="115"/>
      <c r="B583" s="116"/>
      <c r="C583" s="120"/>
      <c r="D583" s="70" t="str">
        <f>IFERROR(VLOOKUP(C583,NM06!$A$2:$B$176,2,0),"")</f>
        <v/>
      </c>
      <c r="E583" s="119"/>
      <c r="F583" s="70" t="str">
        <f>IFERROR(VLOOKUP('Vstupní data 9_4'!$E583,'Číselník nástrojů'!$A$2:$D$569,4,0),"")</f>
        <v/>
      </c>
      <c r="G583" s="117"/>
      <c r="H583" s="118"/>
      <c r="I583" s="127"/>
      <c r="J583" s="104"/>
      <c r="K583" s="104"/>
      <c r="L583" s="105"/>
      <c r="M583" s="121"/>
      <c r="N583" s="122"/>
      <c r="O583" s="123"/>
      <c r="P583" s="124"/>
      <c r="Q583" s="125"/>
      <c r="R583" s="126"/>
      <c r="S583" s="92" t="str">
        <f>IFERROR(('Vstupní data 9_4'!$O583+'Vstupní data 9_4'!$R583)/'Vstupní data 9_4'!$I583,"")</f>
        <v/>
      </c>
      <c r="T583" s="93" t="str">
        <f>IF(J583+L583=0,"",ROUND((M583+'Vstupní data 9_4'!$P583)/(L583+J583)/12,0))</f>
        <v/>
      </c>
      <c r="U583" s="94" t="str">
        <f>IF(K583=0,"",ROUND(('Vstupní data 9_4'!$N583+'Vstupní data 9_4'!$Q583)/'Vstupní data 9_4'!$K583,0))</f>
        <v/>
      </c>
      <c r="V583" s="112"/>
      <c r="W583" s="113"/>
      <c r="X583" s="113"/>
      <c r="Y583" s="113"/>
      <c r="Z583" s="113"/>
      <c r="AA583" s="113"/>
    </row>
    <row r="584" spans="1:27" s="114" customFormat="1" ht="27.75" customHeight="1">
      <c r="A584" s="115"/>
      <c r="B584" s="116"/>
      <c r="C584" s="120"/>
      <c r="D584" s="70" t="str">
        <f>IFERROR(VLOOKUP(C584,NM06!$A$2:$B$176,2,0),"")</f>
        <v/>
      </c>
      <c r="E584" s="119"/>
      <c r="F584" s="70" t="str">
        <f>IFERROR(VLOOKUP('Vstupní data 9_4'!$E584,'Číselník nástrojů'!$A$2:$D$569,4,0),"")</f>
        <v/>
      </c>
      <c r="G584" s="117"/>
      <c r="H584" s="118"/>
      <c r="I584" s="127"/>
      <c r="J584" s="104"/>
      <c r="K584" s="104"/>
      <c r="L584" s="105"/>
      <c r="M584" s="121"/>
      <c r="N584" s="122"/>
      <c r="O584" s="123"/>
      <c r="P584" s="124"/>
      <c r="Q584" s="125"/>
      <c r="R584" s="126"/>
      <c r="S584" s="92" t="str">
        <f>IFERROR(('Vstupní data 9_4'!$O584+'Vstupní data 9_4'!$R584)/'Vstupní data 9_4'!$I584,"")</f>
        <v/>
      </c>
      <c r="T584" s="93" t="str">
        <f>IF(J584+L584=0,"",ROUND((M584+'Vstupní data 9_4'!$P584)/(L584+J584)/12,0))</f>
        <v/>
      </c>
      <c r="U584" s="94" t="str">
        <f>IF(K584=0,"",ROUND(('Vstupní data 9_4'!$N584+'Vstupní data 9_4'!$Q584)/'Vstupní data 9_4'!$K584,0))</f>
        <v/>
      </c>
      <c r="V584" s="112"/>
      <c r="W584" s="113"/>
      <c r="X584" s="113"/>
      <c r="Y584" s="113"/>
      <c r="Z584" s="113"/>
      <c r="AA584" s="113"/>
    </row>
    <row r="585" spans="1:27" s="114" customFormat="1" ht="27.75" customHeight="1">
      <c r="A585" s="115"/>
      <c r="B585" s="116"/>
      <c r="C585" s="120"/>
      <c r="D585" s="70" t="str">
        <f>IFERROR(VLOOKUP(C585,NM06!$A$2:$B$176,2,0),"")</f>
        <v/>
      </c>
      <c r="E585" s="119"/>
      <c r="F585" s="70" t="str">
        <f>IFERROR(VLOOKUP('Vstupní data 9_4'!$E585,'Číselník nástrojů'!$A$2:$D$569,4,0),"")</f>
        <v/>
      </c>
      <c r="G585" s="117"/>
      <c r="H585" s="118"/>
      <c r="I585" s="127"/>
      <c r="J585" s="104"/>
      <c r="K585" s="104"/>
      <c r="L585" s="105"/>
      <c r="M585" s="121"/>
      <c r="N585" s="122"/>
      <c r="O585" s="123"/>
      <c r="P585" s="124"/>
      <c r="Q585" s="125"/>
      <c r="R585" s="126"/>
      <c r="S585" s="92" t="str">
        <f>IFERROR(('Vstupní data 9_4'!$O585+'Vstupní data 9_4'!$R585)/'Vstupní data 9_4'!$I585,"")</f>
        <v/>
      </c>
      <c r="T585" s="93" t="str">
        <f>IF(J585+L585=0,"",ROUND((M585+'Vstupní data 9_4'!$P585)/(L585+J585)/12,0))</f>
        <v/>
      </c>
      <c r="U585" s="94" t="str">
        <f>IF(K585=0,"",ROUND(('Vstupní data 9_4'!$N585+'Vstupní data 9_4'!$Q585)/'Vstupní data 9_4'!$K585,0))</f>
        <v/>
      </c>
      <c r="V585" s="112"/>
      <c r="W585" s="113"/>
      <c r="X585" s="113"/>
      <c r="Y585" s="113"/>
      <c r="Z585" s="113"/>
      <c r="AA585" s="113"/>
    </row>
    <row r="586" spans="1:27" s="114" customFormat="1" ht="27.75" customHeight="1">
      <c r="A586" s="115"/>
      <c r="B586" s="116"/>
      <c r="C586" s="120"/>
      <c r="D586" s="70" t="str">
        <f>IFERROR(VLOOKUP(C586,NM06!$A$2:$B$176,2,0),"")</f>
        <v/>
      </c>
      <c r="E586" s="119"/>
      <c r="F586" s="70" t="str">
        <f>IFERROR(VLOOKUP('Vstupní data 9_4'!$E586,'Číselník nástrojů'!$A$2:$D$569,4,0),"")</f>
        <v/>
      </c>
      <c r="G586" s="117"/>
      <c r="H586" s="118"/>
      <c r="I586" s="127"/>
      <c r="J586" s="104"/>
      <c r="K586" s="104"/>
      <c r="L586" s="105"/>
      <c r="M586" s="121"/>
      <c r="N586" s="122"/>
      <c r="O586" s="123"/>
      <c r="P586" s="124"/>
      <c r="Q586" s="125"/>
      <c r="R586" s="126"/>
      <c r="S586" s="92" t="str">
        <f>IFERROR(('Vstupní data 9_4'!$O586+'Vstupní data 9_4'!$R586)/'Vstupní data 9_4'!$I586,"")</f>
        <v/>
      </c>
      <c r="T586" s="93" t="str">
        <f>IF(J586+L586=0,"",ROUND((M586+'Vstupní data 9_4'!$P586)/(L586+J586)/12,0))</f>
        <v/>
      </c>
      <c r="U586" s="94" t="str">
        <f>IF(K586=0,"",ROUND(('Vstupní data 9_4'!$N586+'Vstupní data 9_4'!$Q586)/'Vstupní data 9_4'!$K586,0))</f>
        <v/>
      </c>
      <c r="V586" s="112"/>
      <c r="W586" s="113"/>
      <c r="X586" s="113"/>
      <c r="Y586" s="113"/>
      <c r="Z586" s="113"/>
      <c r="AA586" s="113"/>
    </row>
    <row r="587" spans="1:27" s="114" customFormat="1" ht="27.75" customHeight="1">
      <c r="A587" s="115"/>
      <c r="B587" s="116"/>
      <c r="C587" s="120"/>
      <c r="D587" s="70" t="str">
        <f>IFERROR(VLOOKUP(C587,NM06!$A$2:$B$176,2,0),"")</f>
        <v/>
      </c>
      <c r="E587" s="119"/>
      <c r="F587" s="70" t="str">
        <f>IFERROR(VLOOKUP('Vstupní data 9_4'!$E587,'Číselník nástrojů'!$A$2:$D$569,4,0),"")</f>
        <v/>
      </c>
      <c r="G587" s="117"/>
      <c r="H587" s="118"/>
      <c r="I587" s="127"/>
      <c r="J587" s="104"/>
      <c r="K587" s="104"/>
      <c r="L587" s="105"/>
      <c r="M587" s="121"/>
      <c r="N587" s="122"/>
      <c r="O587" s="123"/>
      <c r="P587" s="124"/>
      <c r="Q587" s="125"/>
      <c r="R587" s="126"/>
      <c r="S587" s="92" t="str">
        <f>IFERROR(('Vstupní data 9_4'!$O587+'Vstupní data 9_4'!$R587)/'Vstupní data 9_4'!$I587,"")</f>
        <v/>
      </c>
      <c r="T587" s="93" t="str">
        <f>IF(J587+L587=0,"",ROUND((M587+'Vstupní data 9_4'!$P587)/(L587+J587)/12,0))</f>
        <v/>
      </c>
      <c r="U587" s="94" t="str">
        <f>IF(K587=0,"",ROUND(('Vstupní data 9_4'!$N587+'Vstupní data 9_4'!$Q587)/'Vstupní data 9_4'!$K587,0))</f>
        <v/>
      </c>
      <c r="V587" s="112"/>
      <c r="W587" s="113"/>
      <c r="X587" s="113"/>
      <c r="Y587" s="113"/>
      <c r="Z587" s="113"/>
      <c r="AA587" s="113"/>
    </row>
    <row r="588" spans="1:27" s="114" customFormat="1" ht="27.75" customHeight="1">
      <c r="A588" s="115"/>
      <c r="B588" s="116"/>
      <c r="C588" s="120"/>
      <c r="D588" s="70" t="str">
        <f>IFERROR(VLOOKUP(C588,NM06!$A$2:$B$176,2,0),"")</f>
        <v/>
      </c>
      <c r="E588" s="119"/>
      <c r="F588" s="70" t="str">
        <f>IFERROR(VLOOKUP('Vstupní data 9_4'!$E588,'Číselník nástrojů'!$A$2:$D$569,4,0),"")</f>
        <v/>
      </c>
      <c r="G588" s="117"/>
      <c r="H588" s="118"/>
      <c r="I588" s="127"/>
      <c r="J588" s="104"/>
      <c r="K588" s="104"/>
      <c r="L588" s="105"/>
      <c r="M588" s="121"/>
      <c r="N588" s="122"/>
      <c r="O588" s="123"/>
      <c r="P588" s="124"/>
      <c r="Q588" s="125"/>
      <c r="R588" s="126"/>
      <c r="S588" s="92" t="str">
        <f>IFERROR(('Vstupní data 9_4'!$O588+'Vstupní data 9_4'!$R588)/'Vstupní data 9_4'!$I588,"")</f>
        <v/>
      </c>
      <c r="T588" s="93" t="str">
        <f>IF(J588+L588=0,"",ROUND((M588+'Vstupní data 9_4'!$P588)/(L588+J588)/12,0))</f>
        <v/>
      </c>
      <c r="U588" s="94" t="str">
        <f>IF(K588=0,"",ROUND(('Vstupní data 9_4'!$N588+'Vstupní data 9_4'!$Q588)/'Vstupní data 9_4'!$K588,0))</f>
        <v/>
      </c>
      <c r="V588" s="112"/>
      <c r="W588" s="113"/>
      <c r="X588" s="113"/>
      <c r="Y588" s="113"/>
      <c r="Z588" s="113"/>
      <c r="AA588" s="113"/>
    </row>
    <row r="589" spans="1:27" s="114" customFormat="1" ht="27.75" customHeight="1">
      <c r="A589" s="115"/>
      <c r="B589" s="116"/>
      <c r="C589" s="120"/>
      <c r="D589" s="70" t="str">
        <f>IFERROR(VLOOKUP(C589,NM06!$A$2:$B$176,2,0),"")</f>
        <v/>
      </c>
      <c r="E589" s="119"/>
      <c r="F589" s="70" t="str">
        <f>IFERROR(VLOOKUP('Vstupní data 9_4'!$E589,'Číselník nástrojů'!$A$2:$D$569,4,0),"")</f>
        <v/>
      </c>
      <c r="G589" s="117"/>
      <c r="H589" s="118"/>
      <c r="I589" s="127"/>
      <c r="J589" s="104"/>
      <c r="K589" s="104"/>
      <c r="L589" s="105"/>
      <c r="M589" s="121"/>
      <c r="N589" s="122"/>
      <c r="O589" s="123"/>
      <c r="P589" s="124"/>
      <c r="Q589" s="125"/>
      <c r="R589" s="126"/>
      <c r="S589" s="92" t="str">
        <f>IFERROR(('Vstupní data 9_4'!$O589+'Vstupní data 9_4'!$R589)/'Vstupní data 9_4'!$I589,"")</f>
        <v/>
      </c>
      <c r="T589" s="93" t="str">
        <f>IF(J589+L589=0,"",ROUND((M589+'Vstupní data 9_4'!$P589)/(L589+J589)/12,0))</f>
        <v/>
      </c>
      <c r="U589" s="94" t="str">
        <f>IF(K589=0,"",ROUND(('Vstupní data 9_4'!$N589+'Vstupní data 9_4'!$Q589)/'Vstupní data 9_4'!$K589,0))</f>
        <v/>
      </c>
      <c r="V589" s="112"/>
      <c r="W589" s="113"/>
      <c r="X589" s="113"/>
      <c r="Y589" s="113"/>
      <c r="Z589" s="113"/>
      <c r="AA589" s="113"/>
    </row>
    <row r="590" spans="1:27" s="114" customFormat="1" ht="27.75" customHeight="1">
      <c r="A590" s="115"/>
      <c r="B590" s="116"/>
      <c r="C590" s="120"/>
      <c r="D590" s="70" t="str">
        <f>IFERROR(VLOOKUP(C590,NM06!$A$2:$B$176,2,0),"")</f>
        <v/>
      </c>
      <c r="E590" s="119"/>
      <c r="F590" s="70" t="str">
        <f>IFERROR(VLOOKUP('Vstupní data 9_4'!$E590,'Číselník nástrojů'!$A$2:$D$569,4,0),"")</f>
        <v/>
      </c>
      <c r="G590" s="117"/>
      <c r="H590" s="118"/>
      <c r="I590" s="127"/>
      <c r="J590" s="104"/>
      <c r="K590" s="104"/>
      <c r="L590" s="105"/>
      <c r="M590" s="121"/>
      <c r="N590" s="122"/>
      <c r="O590" s="123"/>
      <c r="P590" s="124"/>
      <c r="Q590" s="125"/>
      <c r="R590" s="126"/>
      <c r="S590" s="92" t="str">
        <f>IFERROR(('Vstupní data 9_4'!$O590+'Vstupní data 9_4'!$R590)/'Vstupní data 9_4'!$I590,"")</f>
        <v/>
      </c>
      <c r="T590" s="93" t="str">
        <f>IF(J590+L590=0,"",ROUND((M590+'Vstupní data 9_4'!$P590)/(L590+J590)/12,0))</f>
        <v/>
      </c>
      <c r="U590" s="94" t="str">
        <f>IF(K590=0,"",ROUND(('Vstupní data 9_4'!$N590+'Vstupní data 9_4'!$Q590)/'Vstupní data 9_4'!$K590,0))</f>
        <v/>
      </c>
      <c r="V590" s="112"/>
      <c r="W590" s="113"/>
      <c r="X590" s="113"/>
      <c r="Y590" s="113"/>
      <c r="Z590" s="113"/>
      <c r="AA590" s="113"/>
    </row>
    <row r="591" spans="1:27" s="114" customFormat="1" ht="27.75" customHeight="1">
      <c r="A591" s="115"/>
      <c r="B591" s="116"/>
      <c r="C591" s="120"/>
      <c r="D591" s="70" t="str">
        <f>IFERROR(VLOOKUP(C591,NM06!$A$2:$B$176,2,0),"")</f>
        <v/>
      </c>
      <c r="E591" s="119"/>
      <c r="F591" s="70" t="str">
        <f>IFERROR(VLOOKUP('Vstupní data 9_4'!$E591,'Číselník nástrojů'!$A$2:$D$569,4,0),"")</f>
        <v/>
      </c>
      <c r="G591" s="117"/>
      <c r="H591" s="118"/>
      <c r="I591" s="127"/>
      <c r="J591" s="104"/>
      <c r="K591" s="104"/>
      <c r="L591" s="105"/>
      <c r="M591" s="121"/>
      <c r="N591" s="122"/>
      <c r="O591" s="123"/>
      <c r="P591" s="124"/>
      <c r="Q591" s="125"/>
      <c r="R591" s="126"/>
      <c r="S591" s="92" t="str">
        <f>IFERROR(('Vstupní data 9_4'!$O591+'Vstupní data 9_4'!$R591)/'Vstupní data 9_4'!$I591,"")</f>
        <v/>
      </c>
      <c r="T591" s="93" t="str">
        <f>IF(J591+L591=0,"",ROUND((M591+'Vstupní data 9_4'!$P591)/(L591+J591)/12,0))</f>
        <v/>
      </c>
      <c r="U591" s="94" t="str">
        <f>IF(K591=0,"",ROUND(('Vstupní data 9_4'!$N591+'Vstupní data 9_4'!$Q591)/'Vstupní data 9_4'!$K591,0))</f>
        <v/>
      </c>
      <c r="V591" s="112"/>
      <c r="W591" s="113"/>
      <c r="X591" s="113"/>
      <c r="Y591" s="113"/>
      <c r="Z591" s="113"/>
      <c r="AA591" s="113"/>
    </row>
    <row r="592" spans="1:27" s="114" customFormat="1" ht="27.75" customHeight="1">
      <c r="A592" s="115"/>
      <c r="B592" s="116"/>
      <c r="C592" s="120"/>
      <c r="D592" s="70" t="str">
        <f>IFERROR(VLOOKUP(C592,NM06!$A$2:$B$176,2,0),"")</f>
        <v/>
      </c>
      <c r="E592" s="119"/>
      <c r="F592" s="70" t="str">
        <f>IFERROR(VLOOKUP('Vstupní data 9_4'!$E592,'Číselník nástrojů'!$A$2:$D$569,4,0),"")</f>
        <v/>
      </c>
      <c r="G592" s="117"/>
      <c r="H592" s="118"/>
      <c r="I592" s="127"/>
      <c r="J592" s="104"/>
      <c r="K592" s="104"/>
      <c r="L592" s="105"/>
      <c r="M592" s="121"/>
      <c r="N592" s="122"/>
      <c r="O592" s="123"/>
      <c r="P592" s="124"/>
      <c r="Q592" s="125"/>
      <c r="R592" s="126"/>
      <c r="S592" s="92" t="str">
        <f>IFERROR(('Vstupní data 9_4'!$O592+'Vstupní data 9_4'!$R592)/'Vstupní data 9_4'!$I592,"")</f>
        <v/>
      </c>
      <c r="T592" s="93" t="str">
        <f>IF(J592+L592=0,"",ROUND((M592+'Vstupní data 9_4'!$P592)/(L592+J592)/12,0))</f>
        <v/>
      </c>
      <c r="U592" s="94" t="str">
        <f>IF(K592=0,"",ROUND(('Vstupní data 9_4'!$N592+'Vstupní data 9_4'!$Q592)/'Vstupní data 9_4'!$K592,0))</f>
        <v/>
      </c>
      <c r="V592" s="112"/>
      <c r="W592" s="113"/>
      <c r="X592" s="113"/>
      <c r="Y592" s="113"/>
      <c r="Z592" s="113"/>
      <c r="AA592" s="113"/>
    </row>
    <row r="593" spans="1:27" s="114" customFormat="1" ht="27.75" customHeight="1">
      <c r="A593" s="115"/>
      <c r="B593" s="116"/>
      <c r="C593" s="120"/>
      <c r="D593" s="70" t="str">
        <f>IFERROR(VLOOKUP(C593,NM06!$A$2:$B$176,2,0),"")</f>
        <v/>
      </c>
      <c r="E593" s="119"/>
      <c r="F593" s="70" t="str">
        <f>IFERROR(VLOOKUP('Vstupní data 9_4'!$E593,'Číselník nástrojů'!$A$2:$D$569,4,0),"")</f>
        <v/>
      </c>
      <c r="G593" s="117"/>
      <c r="H593" s="118"/>
      <c r="I593" s="127"/>
      <c r="J593" s="104"/>
      <c r="K593" s="104"/>
      <c r="L593" s="105"/>
      <c r="M593" s="121"/>
      <c r="N593" s="122"/>
      <c r="O593" s="123"/>
      <c r="P593" s="124"/>
      <c r="Q593" s="125"/>
      <c r="R593" s="126"/>
      <c r="S593" s="92" t="str">
        <f>IFERROR(('Vstupní data 9_4'!$O593+'Vstupní data 9_4'!$R593)/'Vstupní data 9_4'!$I593,"")</f>
        <v/>
      </c>
      <c r="T593" s="93" t="str">
        <f>IF(J593+L593=0,"",ROUND((M593+'Vstupní data 9_4'!$P593)/(L593+J593)/12,0))</f>
        <v/>
      </c>
      <c r="U593" s="94" t="str">
        <f>IF(K593=0,"",ROUND(('Vstupní data 9_4'!$N593+'Vstupní data 9_4'!$Q593)/'Vstupní data 9_4'!$K593,0))</f>
        <v/>
      </c>
      <c r="V593" s="112"/>
      <c r="W593" s="113"/>
      <c r="X593" s="113"/>
      <c r="Y593" s="113"/>
      <c r="Z593" s="113"/>
      <c r="AA593" s="113"/>
    </row>
    <row r="594" spans="1:27" s="114" customFormat="1" ht="27.75" customHeight="1">
      <c r="A594" s="115"/>
      <c r="B594" s="116"/>
      <c r="C594" s="120"/>
      <c r="D594" s="70" t="str">
        <f>IFERROR(VLOOKUP(C594,NM06!$A$2:$B$176,2,0),"")</f>
        <v/>
      </c>
      <c r="E594" s="119"/>
      <c r="F594" s="70" t="str">
        <f>IFERROR(VLOOKUP('Vstupní data 9_4'!$E594,'Číselník nástrojů'!$A$2:$D$569,4,0),"")</f>
        <v/>
      </c>
      <c r="G594" s="117"/>
      <c r="H594" s="118"/>
      <c r="I594" s="127"/>
      <c r="J594" s="104"/>
      <c r="K594" s="104"/>
      <c r="L594" s="105"/>
      <c r="M594" s="121"/>
      <c r="N594" s="122"/>
      <c r="O594" s="123"/>
      <c r="P594" s="124"/>
      <c r="Q594" s="125"/>
      <c r="R594" s="126"/>
      <c r="S594" s="92" t="str">
        <f>IFERROR(('Vstupní data 9_4'!$O594+'Vstupní data 9_4'!$R594)/'Vstupní data 9_4'!$I594,"")</f>
        <v/>
      </c>
      <c r="T594" s="93" t="str">
        <f>IF(J594+L594=0,"",ROUND((M594+'Vstupní data 9_4'!$P594)/(L594+J594)/12,0))</f>
        <v/>
      </c>
      <c r="U594" s="94" t="str">
        <f>IF(K594=0,"",ROUND(('Vstupní data 9_4'!$N594+'Vstupní data 9_4'!$Q594)/'Vstupní data 9_4'!$K594,0))</f>
        <v/>
      </c>
      <c r="V594" s="112"/>
      <c r="W594" s="113"/>
      <c r="X594" s="113"/>
      <c r="Y594" s="113"/>
      <c r="Z594" s="113"/>
      <c r="AA594" s="113"/>
    </row>
    <row r="595" spans="1:27" s="114" customFormat="1" ht="27.75" customHeight="1">
      <c r="A595" s="115"/>
      <c r="B595" s="116"/>
      <c r="C595" s="120"/>
      <c r="D595" s="70" t="str">
        <f>IFERROR(VLOOKUP(C595,NM06!$A$2:$B$176,2,0),"")</f>
        <v/>
      </c>
      <c r="E595" s="119"/>
      <c r="F595" s="70" t="str">
        <f>IFERROR(VLOOKUP('Vstupní data 9_4'!$E595,'Číselník nástrojů'!$A$2:$D$569,4,0),"")</f>
        <v/>
      </c>
      <c r="G595" s="117"/>
      <c r="H595" s="118"/>
      <c r="I595" s="127"/>
      <c r="J595" s="104"/>
      <c r="K595" s="104"/>
      <c r="L595" s="105"/>
      <c r="M595" s="121"/>
      <c r="N595" s="122"/>
      <c r="O595" s="123"/>
      <c r="P595" s="124"/>
      <c r="Q595" s="125"/>
      <c r="R595" s="126"/>
      <c r="S595" s="92" t="str">
        <f>IFERROR(('Vstupní data 9_4'!$O595+'Vstupní data 9_4'!$R595)/'Vstupní data 9_4'!$I595,"")</f>
        <v/>
      </c>
      <c r="T595" s="93" t="str">
        <f>IF(J595+L595=0,"",ROUND((M595+'Vstupní data 9_4'!$P595)/(L595+J595)/12,0))</f>
        <v/>
      </c>
      <c r="U595" s="94" t="str">
        <f>IF(K595=0,"",ROUND(('Vstupní data 9_4'!$N595+'Vstupní data 9_4'!$Q595)/'Vstupní data 9_4'!$K595,0))</f>
        <v/>
      </c>
      <c r="V595" s="112"/>
      <c r="W595" s="113"/>
      <c r="X595" s="113"/>
      <c r="Y595" s="113"/>
      <c r="Z595" s="113"/>
      <c r="AA595" s="113"/>
    </row>
    <row r="596" spans="1:27" s="114" customFormat="1" ht="27.75" customHeight="1">
      <c r="A596" s="115"/>
      <c r="B596" s="116"/>
      <c r="C596" s="120"/>
      <c r="D596" s="70" t="str">
        <f>IFERROR(VLOOKUP(C596,NM06!$A$2:$B$176,2,0),"")</f>
        <v/>
      </c>
      <c r="E596" s="119"/>
      <c r="F596" s="70" t="str">
        <f>IFERROR(VLOOKUP('Vstupní data 9_4'!$E596,'Číselník nástrojů'!$A$2:$D$569,4,0),"")</f>
        <v/>
      </c>
      <c r="G596" s="117"/>
      <c r="H596" s="118"/>
      <c r="I596" s="127"/>
      <c r="J596" s="104"/>
      <c r="K596" s="104"/>
      <c r="L596" s="105"/>
      <c r="M596" s="121"/>
      <c r="N596" s="122"/>
      <c r="O596" s="123"/>
      <c r="P596" s="124"/>
      <c r="Q596" s="125"/>
      <c r="R596" s="126"/>
      <c r="S596" s="92" t="str">
        <f>IFERROR(('Vstupní data 9_4'!$O596+'Vstupní data 9_4'!$R596)/'Vstupní data 9_4'!$I596,"")</f>
        <v/>
      </c>
      <c r="T596" s="93" t="str">
        <f>IF(J596+L596=0,"",ROUND((M596+'Vstupní data 9_4'!$P596)/(L596+J596)/12,0))</f>
        <v/>
      </c>
      <c r="U596" s="94" t="str">
        <f>IF(K596=0,"",ROUND(('Vstupní data 9_4'!$N596+'Vstupní data 9_4'!$Q596)/'Vstupní data 9_4'!$K596,0))</f>
        <v/>
      </c>
      <c r="V596" s="112"/>
      <c r="W596" s="113"/>
      <c r="X596" s="113"/>
      <c r="Y596" s="113"/>
      <c r="Z596" s="113"/>
      <c r="AA596" s="113"/>
    </row>
    <row r="597" spans="1:27" s="114" customFormat="1" ht="27.75" customHeight="1">
      <c r="A597" s="115"/>
      <c r="B597" s="116"/>
      <c r="C597" s="120"/>
      <c r="D597" s="70" t="str">
        <f>IFERROR(VLOOKUP(C597,NM06!$A$2:$B$176,2,0),"")</f>
        <v/>
      </c>
      <c r="E597" s="119"/>
      <c r="F597" s="70" t="str">
        <f>IFERROR(VLOOKUP('Vstupní data 9_4'!$E597,'Číselník nástrojů'!$A$2:$D$569,4,0),"")</f>
        <v/>
      </c>
      <c r="G597" s="117"/>
      <c r="H597" s="118"/>
      <c r="I597" s="127"/>
      <c r="J597" s="104"/>
      <c r="K597" s="104"/>
      <c r="L597" s="105"/>
      <c r="M597" s="121"/>
      <c r="N597" s="122"/>
      <c r="O597" s="123"/>
      <c r="P597" s="124"/>
      <c r="Q597" s="125"/>
      <c r="R597" s="126"/>
      <c r="S597" s="92" t="str">
        <f>IFERROR(('Vstupní data 9_4'!$O597+'Vstupní data 9_4'!$R597)/'Vstupní data 9_4'!$I597,"")</f>
        <v/>
      </c>
      <c r="T597" s="93" t="str">
        <f>IF(J597+L597=0,"",ROUND((M597+'Vstupní data 9_4'!$P597)/(L597+J597)/12,0))</f>
        <v/>
      </c>
      <c r="U597" s="94" t="str">
        <f>IF(K597=0,"",ROUND(('Vstupní data 9_4'!$N597+'Vstupní data 9_4'!$Q597)/'Vstupní data 9_4'!$K597,0))</f>
        <v/>
      </c>
      <c r="V597" s="112"/>
      <c r="W597" s="113"/>
      <c r="X597" s="113"/>
      <c r="Y597" s="113"/>
      <c r="Z597" s="113"/>
      <c r="AA597" s="113"/>
    </row>
    <row r="598" spans="1:27" s="114" customFormat="1" ht="27.75" customHeight="1">
      <c r="A598" s="115"/>
      <c r="B598" s="116"/>
      <c r="C598" s="120"/>
      <c r="D598" s="70" t="str">
        <f>IFERROR(VLOOKUP(C598,NM06!$A$2:$B$176,2,0),"")</f>
        <v/>
      </c>
      <c r="E598" s="119"/>
      <c r="F598" s="70" t="str">
        <f>IFERROR(VLOOKUP('Vstupní data 9_4'!$E598,'Číselník nástrojů'!$A$2:$D$569,4,0),"")</f>
        <v/>
      </c>
      <c r="G598" s="117"/>
      <c r="H598" s="118"/>
      <c r="I598" s="127"/>
      <c r="J598" s="104"/>
      <c r="K598" s="104"/>
      <c r="L598" s="105"/>
      <c r="M598" s="121"/>
      <c r="N598" s="122"/>
      <c r="O598" s="123"/>
      <c r="P598" s="124"/>
      <c r="Q598" s="125"/>
      <c r="R598" s="126"/>
      <c r="S598" s="92" t="str">
        <f>IFERROR(('Vstupní data 9_4'!$O598+'Vstupní data 9_4'!$R598)/'Vstupní data 9_4'!$I598,"")</f>
        <v/>
      </c>
      <c r="T598" s="93" t="str">
        <f>IF(J598+L598=0,"",ROUND((M598+'Vstupní data 9_4'!$P598)/(L598+J598)/12,0))</f>
        <v/>
      </c>
      <c r="U598" s="94" t="str">
        <f>IF(K598=0,"",ROUND(('Vstupní data 9_4'!$N598+'Vstupní data 9_4'!$Q598)/'Vstupní data 9_4'!$K598,0))</f>
        <v/>
      </c>
      <c r="V598" s="112"/>
      <c r="W598" s="113"/>
      <c r="X598" s="113"/>
      <c r="Y598" s="113"/>
      <c r="Z598" s="113"/>
      <c r="AA598" s="113"/>
    </row>
    <row r="599" spans="1:27" s="114" customFormat="1" ht="27.75" customHeight="1">
      <c r="A599" s="115"/>
      <c r="B599" s="116"/>
      <c r="C599" s="120"/>
      <c r="D599" s="70" t="str">
        <f>IFERROR(VLOOKUP(C599,NM06!$A$2:$B$176,2,0),"")</f>
        <v/>
      </c>
      <c r="E599" s="119"/>
      <c r="F599" s="70" t="str">
        <f>IFERROR(VLOOKUP('Vstupní data 9_4'!$E599,'Číselník nástrojů'!$A$2:$D$569,4,0),"")</f>
        <v/>
      </c>
      <c r="G599" s="117"/>
      <c r="H599" s="118"/>
      <c r="I599" s="127"/>
      <c r="J599" s="104"/>
      <c r="K599" s="104"/>
      <c r="L599" s="105"/>
      <c r="M599" s="121"/>
      <c r="N599" s="122"/>
      <c r="O599" s="123"/>
      <c r="P599" s="124"/>
      <c r="Q599" s="125"/>
      <c r="R599" s="126"/>
      <c r="S599" s="92" t="str">
        <f>IFERROR(('Vstupní data 9_4'!$O599+'Vstupní data 9_4'!$R599)/'Vstupní data 9_4'!$I599,"")</f>
        <v/>
      </c>
      <c r="T599" s="93" t="str">
        <f>IF(J599+L599=0,"",ROUND((M599+'Vstupní data 9_4'!$P599)/(L599+J599)/12,0))</f>
        <v/>
      </c>
      <c r="U599" s="94" t="str">
        <f>IF(K599=0,"",ROUND(('Vstupní data 9_4'!$N599+'Vstupní data 9_4'!$Q599)/'Vstupní data 9_4'!$K599,0))</f>
        <v/>
      </c>
      <c r="V599" s="112"/>
      <c r="W599" s="113"/>
      <c r="X599" s="113"/>
      <c r="Y599" s="113"/>
      <c r="Z599" s="113"/>
      <c r="AA599" s="113"/>
    </row>
    <row r="600" spans="1:27" s="114" customFormat="1" ht="27.75" customHeight="1">
      <c r="A600" s="115"/>
      <c r="B600" s="116"/>
      <c r="C600" s="120"/>
      <c r="D600" s="70" t="str">
        <f>IFERROR(VLOOKUP(C600,NM06!$A$2:$B$176,2,0),"")</f>
        <v/>
      </c>
      <c r="E600" s="119"/>
      <c r="F600" s="70" t="str">
        <f>IFERROR(VLOOKUP('Vstupní data 9_4'!$E600,'Číselník nástrojů'!$A$2:$D$569,4,0),"")</f>
        <v/>
      </c>
      <c r="G600" s="117"/>
      <c r="H600" s="118"/>
      <c r="I600" s="127"/>
      <c r="J600" s="104"/>
      <c r="K600" s="104"/>
      <c r="L600" s="105"/>
      <c r="M600" s="121"/>
      <c r="N600" s="122"/>
      <c r="O600" s="123"/>
      <c r="P600" s="124"/>
      <c r="Q600" s="125"/>
      <c r="R600" s="126"/>
      <c r="S600" s="92" t="str">
        <f>IFERROR(('Vstupní data 9_4'!$O600+'Vstupní data 9_4'!$R600)/'Vstupní data 9_4'!$I600,"")</f>
        <v/>
      </c>
      <c r="T600" s="93" t="str">
        <f>IF(J600+L600=0,"",ROUND((M600+'Vstupní data 9_4'!$P600)/(L600+J600)/12,0))</f>
        <v/>
      </c>
      <c r="U600" s="94" t="str">
        <f>IF(K600=0,"",ROUND(('Vstupní data 9_4'!$N600+'Vstupní data 9_4'!$Q600)/'Vstupní data 9_4'!$K600,0))</f>
        <v/>
      </c>
      <c r="V600" s="112"/>
      <c r="W600" s="113"/>
      <c r="X600" s="113"/>
      <c r="Y600" s="113"/>
      <c r="Z600" s="113"/>
      <c r="AA600" s="113"/>
    </row>
    <row r="601" spans="1:27" s="114" customFormat="1" ht="27.75" customHeight="1">
      <c r="A601" s="115"/>
      <c r="B601" s="116"/>
      <c r="C601" s="120"/>
      <c r="D601" s="70" t="str">
        <f>IFERROR(VLOOKUP(C601,NM06!$A$2:$B$176,2,0),"")</f>
        <v/>
      </c>
      <c r="E601" s="119"/>
      <c r="F601" s="70" t="str">
        <f>IFERROR(VLOOKUP('Vstupní data 9_4'!$E601,'Číselník nástrojů'!$A$2:$D$569,4,0),"")</f>
        <v/>
      </c>
      <c r="G601" s="117"/>
      <c r="H601" s="118"/>
      <c r="I601" s="127"/>
      <c r="J601" s="104"/>
      <c r="K601" s="104"/>
      <c r="L601" s="105"/>
      <c r="M601" s="121"/>
      <c r="N601" s="122"/>
      <c r="O601" s="123"/>
      <c r="P601" s="124"/>
      <c r="Q601" s="125"/>
      <c r="R601" s="126"/>
      <c r="S601" s="92" t="str">
        <f>IFERROR(('Vstupní data 9_4'!$O601+'Vstupní data 9_4'!$R601)/'Vstupní data 9_4'!$I601,"")</f>
        <v/>
      </c>
      <c r="T601" s="93" t="str">
        <f>IF(J601+L601=0,"",ROUND((M601+'Vstupní data 9_4'!$P601)/(L601+J601)/12,0))</f>
        <v/>
      </c>
      <c r="U601" s="94" t="str">
        <f>IF(K601=0,"",ROUND(('Vstupní data 9_4'!$N601+'Vstupní data 9_4'!$Q601)/'Vstupní data 9_4'!$K601,0))</f>
        <v/>
      </c>
      <c r="V601" s="112"/>
      <c r="W601" s="113"/>
      <c r="X601" s="113"/>
      <c r="Y601" s="113"/>
      <c r="Z601" s="113"/>
      <c r="AA601" s="113"/>
    </row>
    <row r="602" spans="1:27" s="114" customFormat="1" ht="27.75" customHeight="1">
      <c r="A602" s="115"/>
      <c r="B602" s="116"/>
      <c r="C602" s="120"/>
      <c r="D602" s="70" t="str">
        <f>IFERROR(VLOOKUP(C602,NM06!$A$2:$B$176,2,0),"")</f>
        <v/>
      </c>
      <c r="E602" s="119"/>
      <c r="F602" s="70" t="str">
        <f>IFERROR(VLOOKUP('Vstupní data 9_4'!$E602,'Číselník nástrojů'!$A$2:$D$569,4,0),"")</f>
        <v/>
      </c>
      <c r="G602" s="117"/>
      <c r="H602" s="118"/>
      <c r="I602" s="127"/>
      <c r="J602" s="104"/>
      <c r="K602" s="104"/>
      <c r="L602" s="105"/>
      <c r="M602" s="121"/>
      <c r="N602" s="122"/>
      <c r="O602" s="123"/>
      <c r="P602" s="124"/>
      <c r="Q602" s="125"/>
      <c r="R602" s="126"/>
      <c r="S602" s="92" t="str">
        <f>IFERROR(('Vstupní data 9_4'!$O602+'Vstupní data 9_4'!$R602)/'Vstupní data 9_4'!$I602,"")</f>
        <v/>
      </c>
      <c r="T602" s="93" t="str">
        <f>IF(J602+L602=0,"",ROUND((M602+'Vstupní data 9_4'!$P602)/(L602+J602)/12,0))</f>
        <v/>
      </c>
      <c r="U602" s="94" t="str">
        <f>IF(K602=0,"",ROUND(('Vstupní data 9_4'!$N602+'Vstupní data 9_4'!$Q602)/'Vstupní data 9_4'!$K602,0))</f>
        <v/>
      </c>
      <c r="V602" s="112"/>
      <c r="W602" s="113"/>
      <c r="X602" s="113"/>
      <c r="Y602" s="113"/>
      <c r="Z602" s="113"/>
      <c r="AA602" s="113"/>
    </row>
    <row r="603" spans="1:27" s="114" customFormat="1" ht="27.75" customHeight="1">
      <c r="A603" s="115"/>
      <c r="B603" s="116"/>
      <c r="C603" s="120"/>
      <c r="D603" s="70" t="str">
        <f>IFERROR(VLOOKUP(C603,NM06!$A$2:$B$176,2,0),"")</f>
        <v/>
      </c>
      <c r="E603" s="119"/>
      <c r="F603" s="70" t="str">
        <f>IFERROR(VLOOKUP('Vstupní data 9_4'!$E603,'Číselník nástrojů'!$A$2:$D$569,4,0),"")</f>
        <v/>
      </c>
      <c r="G603" s="117"/>
      <c r="H603" s="118"/>
      <c r="I603" s="127"/>
      <c r="J603" s="104"/>
      <c r="K603" s="104"/>
      <c r="L603" s="105"/>
      <c r="M603" s="121"/>
      <c r="N603" s="122"/>
      <c r="O603" s="123"/>
      <c r="P603" s="124"/>
      <c r="Q603" s="125"/>
      <c r="R603" s="126"/>
      <c r="S603" s="92" t="str">
        <f>IFERROR(('Vstupní data 9_4'!$O603+'Vstupní data 9_4'!$R603)/'Vstupní data 9_4'!$I603,"")</f>
        <v/>
      </c>
      <c r="T603" s="93" t="str">
        <f>IF(J603+L603=0,"",ROUND((M603+'Vstupní data 9_4'!$P603)/(L603+J603)/12,0))</f>
        <v/>
      </c>
      <c r="U603" s="94" t="str">
        <f>IF(K603=0,"",ROUND(('Vstupní data 9_4'!$N603+'Vstupní data 9_4'!$Q603)/'Vstupní data 9_4'!$K603,0))</f>
        <v/>
      </c>
      <c r="V603" s="112"/>
      <c r="W603" s="113"/>
      <c r="X603" s="113"/>
      <c r="Y603" s="113"/>
      <c r="Z603" s="113"/>
      <c r="AA603" s="113"/>
    </row>
    <row r="604" spans="1:27" s="114" customFormat="1" ht="27.75" customHeight="1">
      <c r="A604" s="115"/>
      <c r="B604" s="116"/>
      <c r="C604" s="120"/>
      <c r="D604" s="70" t="str">
        <f>IFERROR(VLOOKUP(C604,NM06!$A$2:$B$176,2,0),"")</f>
        <v/>
      </c>
      <c r="E604" s="119"/>
      <c r="F604" s="70" t="str">
        <f>IFERROR(VLOOKUP('Vstupní data 9_4'!$E604,'Číselník nástrojů'!$A$2:$D$569,4,0),"")</f>
        <v/>
      </c>
      <c r="G604" s="117"/>
      <c r="H604" s="118"/>
      <c r="I604" s="127"/>
      <c r="J604" s="104"/>
      <c r="K604" s="104"/>
      <c r="L604" s="105"/>
      <c r="M604" s="121"/>
      <c r="N604" s="122"/>
      <c r="O604" s="123"/>
      <c r="P604" s="124"/>
      <c r="Q604" s="125"/>
      <c r="R604" s="126"/>
      <c r="S604" s="92" t="str">
        <f>IFERROR(('Vstupní data 9_4'!$O604+'Vstupní data 9_4'!$R604)/'Vstupní data 9_4'!$I604,"")</f>
        <v/>
      </c>
      <c r="T604" s="93" t="str">
        <f>IF(J604+L604=0,"",ROUND((M604+'Vstupní data 9_4'!$P604)/(L604+J604)/12,0))</f>
        <v/>
      </c>
      <c r="U604" s="94" t="str">
        <f>IF(K604=0,"",ROUND(('Vstupní data 9_4'!$N604+'Vstupní data 9_4'!$Q604)/'Vstupní data 9_4'!$K604,0))</f>
        <v/>
      </c>
      <c r="V604" s="112"/>
      <c r="W604" s="113"/>
      <c r="X604" s="113"/>
      <c r="Y604" s="113"/>
      <c r="Z604" s="113"/>
      <c r="AA604" s="113"/>
    </row>
    <row r="605" spans="1:27" s="114" customFormat="1" ht="27.75" customHeight="1">
      <c r="A605" s="115"/>
      <c r="B605" s="116"/>
      <c r="C605" s="120"/>
      <c r="D605" s="70" t="str">
        <f>IFERROR(VLOOKUP(C605,NM06!$A$2:$B$176,2,0),"")</f>
        <v/>
      </c>
      <c r="E605" s="119"/>
      <c r="F605" s="70" t="str">
        <f>IFERROR(VLOOKUP('Vstupní data 9_4'!$E605,'Číselník nástrojů'!$A$2:$D$569,4,0),"")</f>
        <v/>
      </c>
      <c r="G605" s="117"/>
      <c r="H605" s="118"/>
      <c r="I605" s="127"/>
      <c r="J605" s="104"/>
      <c r="K605" s="104"/>
      <c r="L605" s="105"/>
      <c r="M605" s="121"/>
      <c r="N605" s="122"/>
      <c r="O605" s="123"/>
      <c r="P605" s="124"/>
      <c r="Q605" s="125"/>
      <c r="R605" s="126"/>
      <c r="S605" s="92" t="str">
        <f>IFERROR(('Vstupní data 9_4'!$O605+'Vstupní data 9_4'!$R605)/'Vstupní data 9_4'!$I605,"")</f>
        <v/>
      </c>
      <c r="T605" s="93" t="str">
        <f>IF(J605+L605=0,"",ROUND((M605+'Vstupní data 9_4'!$P605)/(L605+J605)/12,0))</f>
        <v/>
      </c>
      <c r="U605" s="94" t="str">
        <f>IF(K605=0,"",ROUND(('Vstupní data 9_4'!$N605+'Vstupní data 9_4'!$Q605)/'Vstupní data 9_4'!$K605,0))</f>
        <v/>
      </c>
      <c r="V605" s="112"/>
      <c r="W605" s="113"/>
      <c r="X605" s="113"/>
      <c r="Y605" s="113"/>
      <c r="Z605" s="113"/>
      <c r="AA605" s="113"/>
    </row>
    <row r="606" spans="1:27" s="114" customFormat="1" ht="27.75" customHeight="1">
      <c r="A606" s="115"/>
      <c r="B606" s="116"/>
      <c r="C606" s="120"/>
      <c r="D606" s="70" t="str">
        <f>IFERROR(VLOOKUP(C606,NM06!$A$2:$B$176,2,0),"")</f>
        <v/>
      </c>
      <c r="E606" s="119"/>
      <c r="F606" s="70" t="str">
        <f>IFERROR(VLOOKUP('Vstupní data 9_4'!$E606,'Číselník nástrojů'!$A$2:$D$569,4,0),"")</f>
        <v/>
      </c>
      <c r="G606" s="117"/>
      <c r="H606" s="118"/>
      <c r="I606" s="127"/>
      <c r="J606" s="104"/>
      <c r="K606" s="104"/>
      <c r="L606" s="105"/>
      <c r="M606" s="121"/>
      <c r="N606" s="122"/>
      <c r="O606" s="123"/>
      <c r="P606" s="124"/>
      <c r="Q606" s="125"/>
      <c r="R606" s="126"/>
      <c r="S606" s="92" t="str">
        <f>IFERROR(('Vstupní data 9_4'!$O606+'Vstupní data 9_4'!$R606)/'Vstupní data 9_4'!$I606,"")</f>
        <v/>
      </c>
      <c r="T606" s="93" t="str">
        <f>IF(J606+L606=0,"",ROUND((M606+'Vstupní data 9_4'!$P606)/(L606+J606)/12,0))</f>
        <v/>
      </c>
      <c r="U606" s="94" t="str">
        <f>IF(K606=0,"",ROUND(('Vstupní data 9_4'!$N606+'Vstupní data 9_4'!$Q606)/'Vstupní data 9_4'!$K606,0))</f>
        <v/>
      </c>
      <c r="V606" s="112"/>
      <c r="W606" s="113"/>
      <c r="X606" s="113"/>
      <c r="Y606" s="113"/>
      <c r="Z606" s="113"/>
      <c r="AA606" s="113"/>
    </row>
    <row r="607" spans="1:27" s="114" customFormat="1" ht="27.75" customHeight="1">
      <c r="A607" s="115"/>
      <c r="B607" s="116"/>
      <c r="C607" s="120"/>
      <c r="D607" s="70" t="str">
        <f>IFERROR(VLOOKUP(C607,NM06!$A$2:$B$176,2,0),"")</f>
        <v/>
      </c>
      <c r="E607" s="119"/>
      <c r="F607" s="70" t="str">
        <f>IFERROR(VLOOKUP('Vstupní data 9_4'!$E607,'Číselník nástrojů'!$A$2:$D$569,4,0),"")</f>
        <v/>
      </c>
      <c r="G607" s="117"/>
      <c r="H607" s="118"/>
      <c r="I607" s="127"/>
      <c r="J607" s="104"/>
      <c r="K607" s="104"/>
      <c r="L607" s="105"/>
      <c r="M607" s="121"/>
      <c r="N607" s="122"/>
      <c r="O607" s="123"/>
      <c r="P607" s="124"/>
      <c r="Q607" s="125"/>
      <c r="R607" s="126"/>
      <c r="S607" s="92" t="str">
        <f>IFERROR(('Vstupní data 9_4'!$O607+'Vstupní data 9_4'!$R607)/'Vstupní data 9_4'!$I607,"")</f>
        <v/>
      </c>
      <c r="T607" s="93" t="str">
        <f>IF(J607+L607=0,"",ROUND((M607+'Vstupní data 9_4'!$P607)/(L607+J607)/12,0))</f>
        <v/>
      </c>
      <c r="U607" s="94" t="str">
        <f>IF(K607=0,"",ROUND(('Vstupní data 9_4'!$N607+'Vstupní data 9_4'!$Q607)/'Vstupní data 9_4'!$K607,0))</f>
        <v/>
      </c>
      <c r="V607" s="112"/>
      <c r="W607" s="113"/>
      <c r="X607" s="113"/>
      <c r="Y607" s="113"/>
      <c r="Z607" s="113"/>
      <c r="AA607" s="113"/>
    </row>
    <row r="608" spans="1:27" s="114" customFormat="1" ht="27.75" customHeight="1">
      <c r="A608" s="115"/>
      <c r="B608" s="116"/>
      <c r="C608" s="120"/>
      <c r="D608" s="70" t="str">
        <f>IFERROR(VLOOKUP(C608,NM06!$A$2:$B$176,2,0),"")</f>
        <v/>
      </c>
      <c r="E608" s="119"/>
      <c r="F608" s="70" t="str">
        <f>IFERROR(VLOOKUP('Vstupní data 9_4'!$E608,'Číselník nástrojů'!$A$2:$D$569,4,0),"")</f>
        <v/>
      </c>
      <c r="G608" s="117"/>
      <c r="H608" s="118"/>
      <c r="I608" s="127"/>
      <c r="J608" s="104"/>
      <c r="K608" s="104"/>
      <c r="L608" s="105"/>
      <c r="M608" s="121"/>
      <c r="N608" s="122"/>
      <c r="O608" s="123"/>
      <c r="P608" s="124"/>
      <c r="Q608" s="125"/>
      <c r="R608" s="126"/>
      <c r="S608" s="92" t="str">
        <f>IFERROR(('Vstupní data 9_4'!$O608+'Vstupní data 9_4'!$R608)/'Vstupní data 9_4'!$I608,"")</f>
        <v/>
      </c>
      <c r="T608" s="93" t="str">
        <f>IF(J608+L608=0,"",ROUND((M608+'Vstupní data 9_4'!$P608)/(L608+J608)/12,0))</f>
        <v/>
      </c>
      <c r="U608" s="94" t="str">
        <f>IF(K608=0,"",ROUND(('Vstupní data 9_4'!$N608+'Vstupní data 9_4'!$Q608)/'Vstupní data 9_4'!$K608,0))</f>
        <v/>
      </c>
      <c r="V608" s="112"/>
      <c r="W608" s="113"/>
      <c r="X608" s="113"/>
      <c r="Y608" s="113"/>
      <c r="Z608" s="113"/>
      <c r="AA608" s="113"/>
    </row>
    <row r="609" spans="1:27" s="114" customFormat="1" ht="27.75" customHeight="1">
      <c r="A609" s="115"/>
      <c r="B609" s="116"/>
      <c r="C609" s="120"/>
      <c r="D609" s="70" t="str">
        <f>IFERROR(VLOOKUP(C609,NM06!$A$2:$B$176,2,0),"")</f>
        <v/>
      </c>
      <c r="E609" s="119"/>
      <c r="F609" s="70" t="str">
        <f>IFERROR(VLOOKUP('Vstupní data 9_4'!$E609,'Číselník nástrojů'!$A$2:$D$569,4,0),"")</f>
        <v/>
      </c>
      <c r="G609" s="117"/>
      <c r="H609" s="118"/>
      <c r="I609" s="127"/>
      <c r="J609" s="104"/>
      <c r="K609" s="104"/>
      <c r="L609" s="105"/>
      <c r="M609" s="121"/>
      <c r="N609" s="122"/>
      <c r="O609" s="123"/>
      <c r="P609" s="124"/>
      <c r="Q609" s="125"/>
      <c r="R609" s="126"/>
      <c r="S609" s="92" t="str">
        <f>IFERROR(('Vstupní data 9_4'!$O609+'Vstupní data 9_4'!$R609)/'Vstupní data 9_4'!$I609,"")</f>
        <v/>
      </c>
      <c r="T609" s="93" t="str">
        <f>IF(J609+L609=0,"",ROUND((M609+'Vstupní data 9_4'!$P609)/(L609+J609)/12,0))</f>
        <v/>
      </c>
      <c r="U609" s="94" t="str">
        <f>IF(K609=0,"",ROUND(('Vstupní data 9_4'!$N609+'Vstupní data 9_4'!$Q609)/'Vstupní data 9_4'!$K609,0))</f>
        <v/>
      </c>
      <c r="V609" s="112"/>
      <c r="W609" s="113"/>
      <c r="X609" s="113"/>
      <c r="Y609" s="113"/>
      <c r="Z609" s="113"/>
      <c r="AA609" s="113"/>
    </row>
    <row r="610" spans="1:27" s="114" customFormat="1" ht="27.75" customHeight="1">
      <c r="A610" s="115"/>
      <c r="B610" s="116"/>
      <c r="C610" s="120"/>
      <c r="D610" s="70" t="str">
        <f>IFERROR(VLOOKUP(C610,NM06!$A$2:$B$176,2,0),"")</f>
        <v/>
      </c>
      <c r="E610" s="119"/>
      <c r="F610" s="70" t="str">
        <f>IFERROR(VLOOKUP('Vstupní data 9_4'!$E610,'Číselník nástrojů'!$A$2:$D$569,4,0),"")</f>
        <v/>
      </c>
      <c r="G610" s="117"/>
      <c r="H610" s="118"/>
      <c r="I610" s="127"/>
      <c r="J610" s="104"/>
      <c r="K610" s="104"/>
      <c r="L610" s="105"/>
      <c r="M610" s="121"/>
      <c r="N610" s="122"/>
      <c r="O610" s="123"/>
      <c r="P610" s="124"/>
      <c r="Q610" s="125"/>
      <c r="R610" s="126"/>
      <c r="S610" s="92" t="str">
        <f>IFERROR(('Vstupní data 9_4'!$O610+'Vstupní data 9_4'!$R610)/'Vstupní data 9_4'!$I610,"")</f>
        <v/>
      </c>
      <c r="T610" s="93" t="str">
        <f>IF(J610+L610=0,"",ROUND((M610+'Vstupní data 9_4'!$P610)/(L610+J610)/12,0))</f>
        <v/>
      </c>
      <c r="U610" s="94" t="str">
        <f>IF(K610=0,"",ROUND(('Vstupní data 9_4'!$N610+'Vstupní data 9_4'!$Q610)/'Vstupní data 9_4'!$K610,0))</f>
        <v/>
      </c>
      <c r="V610" s="112"/>
      <c r="W610" s="113"/>
      <c r="X610" s="113"/>
      <c r="Y610" s="113"/>
      <c r="Z610" s="113"/>
      <c r="AA610" s="113"/>
    </row>
    <row r="611" spans="1:27" s="114" customFormat="1" ht="27.75" customHeight="1">
      <c r="A611" s="115"/>
      <c r="B611" s="116"/>
      <c r="C611" s="120"/>
      <c r="D611" s="70" t="str">
        <f>IFERROR(VLOOKUP(C611,NM06!$A$2:$B$176,2,0),"")</f>
        <v/>
      </c>
      <c r="E611" s="119"/>
      <c r="F611" s="70" t="str">
        <f>IFERROR(VLOOKUP('Vstupní data 9_4'!$E611,'Číselník nástrojů'!$A$2:$D$569,4,0),"")</f>
        <v/>
      </c>
      <c r="G611" s="117"/>
      <c r="H611" s="118"/>
      <c r="I611" s="127"/>
      <c r="J611" s="104"/>
      <c r="K611" s="104"/>
      <c r="L611" s="105"/>
      <c r="M611" s="121"/>
      <c r="N611" s="122"/>
      <c r="O611" s="123"/>
      <c r="P611" s="124"/>
      <c r="Q611" s="125"/>
      <c r="R611" s="126"/>
      <c r="S611" s="92" t="str">
        <f>IFERROR(('Vstupní data 9_4'!$O611+'Vstupní data 9_4'!$R611)/'Vstupní data 9_4'!$I611,"")</f>
        <v/>
      </c>
      <c r="T611" s="93" t="str">
        <f>IF(J611+L611=0,"",ROUND((M611+'Vstupní data 9_4'!$P611)/(L611+J611)/12,0))</f>
        <v/>
      </c>
      <c r="U611" s="94" t="str">
        <f>IF(K611=0,"",ROUND(('Vstupní data 9_4'!$N611+'Vstupní data 9_4'!$Q611)/'Vstupní data 9_4'!$K611,0))</f>
        <v/>
      </c>
      <c r="V611" s="112"/>
      <c r="W611" s="113"/>
      <c r="X611" s="113"/>
      <c r="Y611" s="113"/>
      <c r="Z611" s="113"/>
      <c r="AA611" s="113"/>
    </row>
    <row r="612" spans="1:27" s="114" customFormat="1" ht="27.75" customHeight="1">
      <c r="A612" s="115"/>
      <c r="B612" s="116"/>
      <c r="C612" s="120"/>
      <c r="D612" s="70" t="str">
        <f>IFERROR(VLOOKUP(C612,NM06!$A$2:$B$176,2,0),"")</f>
        <v/>
      </c>
      <c r="E612" s="119"/>
      <c r="F612" s="70" t="str">
        <f>IFERROR(VLOOKUP('Vstupní data 9_4'!$E612,'Číselník nástrojů'!$A$2:$D$569,4,0),"")</f>
        <v/>
      </c>
      <c r="G612" s="117"/>
      <c r="H612" s="118"/>
      <c r="I612" s="127"/>
      <c r="J612" s="104"/>
      <c r="K612" s="104"/>
      <c r="L612" s="105"/>
      <c r="M612" s="121"/>
      <c r="N612" s="122"/>
      <c r="O612" s="123"/>
      <c r="P612" s="124"/>
      <c r="Q612" s="125"/>
      <c r="R612" s="126"/>
      <c r="S612" s="92" t="str">
        <f>IFERROR(('Vstupní data 9_4'!$O612+'Vstupní data 9_4'!$R612)/'Vstupní data 9_4'!$I612,"")</f>
        <v/>
      </c>
      <c r="T612" s="93" t="str">
        <f>IF(J612+L612=0,"",ROUND((M612+'Vstupní data 9_4'!$P612)/(L612+J612)/12,0))</f>
        <v/>
      </c>
      <c r="U612" s="94" t="str">
        <f>IF(K612=0,"",ROUND(('Vstupní data 9_4'!$N612+'Vstupní data 9_4'!$Q612)/'Vstupní data 9_4'!$K612,0))</f>
        <v/>
      </c>
      <c r="V612" s="112"/>
      <c r="W612" s="113"/>
      <c r="X612" s="113"/>
      <c r="Y612" s="113"/>
      <c r="Z612" s="113"/>
      <c r="AA612" s="113"/>
    </row>
    <row r="613" spans="1:27" s="114" customFormat="1" ht="27.75" customHeight="1">
      <c r="A613" s="115"/>
      <c r="B613" s="116"/>
      <c r="C613" s="120"/>
      <c r="D613" s="70" t="str">
        <f>IFERROR(VLOOKUP(C613,NM06!$A$2:$B$176,2,0),"")</f>
        <v/>
      </c>
      <c r="E613" s="119"/>
      <c r="F613" s="70" t="str">
        <f>IFERROR(VLOOKUP('Vstupní data 9_4'!$E613,'Číselník nástrojů'!$A$2:$D$569,4,0),"")</f>
        <v/>
      </c>
      <c r="G613" s="117"/>
      <c r="H613" s="118"/>
      <c r="I613" s="127"/>
      <c r="J613" s="104"/>
      <c r="K613" s="104"/>
      <c r="L613" s="105"/>
      <c r="M613" s="121"/>
      <c r="N613" s="122"/>
      <c r="O613" s="123"/>
      <c r="P613" s="124"/>
      <c r="Q613" s="125"/>
      <c r="R613" s="126"/>
      <c r="S613" s="92" t="str">
        <f>IFERROR(('Vstupní data 9_4'!$O613+'Vstupní data 9_4'!$R613)/'Vstupní data 9_4'!$I613,"")</f>
        <v/>
      </c>
      <c r="T613" s="93" t="str">
        <f>IF(J613+L613=0,"",ROUND((M613+'Vstupní data 9_4'!$P613)/(L613+J613)/12,0))</f>
        <v/>
      </c>
      <c r="U613" s="94" t="str">
        <f>IF(K613=0,"",ROUND(('Vstupní data 9_4'!$N613+'Vstupní data 9_4'!$Q613)/'Vstupní data 9_4'!$K613,0))</f>
        <v/>
      </c>
      <c r="V613" s="112"/>
      <c r="W613" s="113"/>
      <c r="X613" s="113"/>
      <c r="Y613" s="113"/>
      <c r="Z613" s="113"/>
      <c r="AA613" s="113"/>
    </row>
    <row r="614" spans="1:27" s="114" customFormat="1" ht="27.75" customHeight="1">
      <c r="A614" s="115"/>
      <c r="B614" s="116"/>
      <c r="C614" s="120"/>
      <c r="D614" s="70" t="str">
        <f>IFERROR(VLOOKUP(C614,NM06!$A$2:$B$176,2,0),"")</f>
        <v/>
      </c>
      <c r="E614" s="119"/>
      <c r="F614" s="70" t="str">
        <f>IFERROR(VLOOKUP('Vstupní data 9_4'!$E614,'Číselník nástrojů'!$A$2:$D$569,4,0),"")</f>
        <v/>
      </c>
      <c r="G614" s="117"/>
      <c r="H614" s="118"/>
      <c r="I614" s="127"/>
      <c r="J614" s="104"/>
      <c r="K614" s="104"/>
      <c r="L614" s="105"/>
      <c r="M614" s="121"/>
      <c r="N614" s="122"/>
      <c r="O614" s="123"/>
      <c r="P614" s="124"/>
      <c r="Q614" s="125"/>
      <c r="R614" s="126"/>
      <c r="S614" s="92" t="str">
        <f>IFERROR(('Vstupní data 9_4'!$O614+'Vstupní data 9_4'!$R614)/'Vstupní data 9_4'!$I614,"")</f>
        <v/>
      </c>
      <c r="T614" s="93" t="str">
        <f>IF(J614+L614=0,"",ROUND((M614+'Vstupní data 9_4'!$P614)/(L614+J614)/12,0))</f>
        <v/>
      </c>
      <c r="U614" s="94" t="str">
        <f>IF(K614=0,"",ROUND(('Vstupní data 9_4'!$N614+'Vstupní data 9_4'!$Q614)/'Vstupní data 9_4'!$K614,0))</f>
        <v/>
      </c>
      <c r="V614" s="112"/>
      <c r="W614" s="113"/>
      <c r="X614" s="113"/>
      <c r="Y614" s="113"/>
      <c r="Z614" s="113"/>
      <c r="AA614" s="113"/>
    </row>
    <row r="615" spans="1:27" s="114" customFormat="1" ht="27.75" customHeight="1">
      <c r="A615" s="115"/>
      <c r="B615" s="116"/>
      <c r="C615" s="120"/>
      <c r="D615" s="70" t="str">
        <f>IFERROR(VLOOKUP(C615,NM06!$A$2:$B$176,2,0),"")</f>
        <v/>
      </c>
      <c r="E615" s="119"/>
      <c r="F615" s="70" t="str">
        <f>IFERROR(VLOOKUP('Vstupní data 9_4'!$E615,'Číselník nástrojů'!$A$2:$D$569,4,0),"")</f>
        <v/>
      </c>
      <c r="G615" s="117"/>
      <c r="H615" s="118"/>
      <c r="I615" s="127"/>
      <c r="J615" s="104"/>
      <c r="K615" s="104"/>
      <c r="L615" s="105"/>
      <c r="M615" s="121"/>
      <c r="N615" s="122"/>
      <c r="O615" s="123"/>
      <c r="P615" s="124"/>
      <c r="Q615" s="125"/>
      <c r="R615" s="126"/>
      <c r="S615" s="92" t="str">
        <f>IFERROR(('Vstupní data 9_4'!$O615+'Vstupní data 9_4'!$R615)/'Vstupní data 9_4'!$I615,"")</f>
        <v/>
      </c>
      <c r="T615" s="93" t="str">
        <f>IF(J615+L615=0,"",ROUND((M615+'Vstupní data 9_4'!$P615)/(L615+J615)/12,0))</f>
        <v/>
      </c>
      <c r="U615" s="94" t="str">
        <f>IF(K615=0,"",ROUND(('Vstupní data 9_4'!$N615+'Vstupní data 9_4'!$Q615)/'Vstupní data 9_4'!$K615,0))</f>
        <v/>
      </c>
      <c r="V615" s="112"/>
      <c r="W615" s="113"/>
      <c r="X615" s="113"/>
      <c r="Y615" s="113"/>
      <c r="Z615" s="113"/>
      <c r="AA615" s="113"/>
    </row>
    <row r="616" spans="1:27" s="114" customFormat="1" ht="27.75" customHeight="1">
      <c r="A616" s="115"/>
      <c r="B616" s="116"/>
      <c r="C616" s="120"/>
      <c r="D616" s="70" t="str">
        <f>IFERROR(VLOOKUP(C616,NM06!$A$2:$B$176,2,0),"")</f>
        <v/>
      </c>
      <c r="E616" s="119"/>
      <c r="F616" s="70" t="str">
        <f>IFERROR(VLOOKUP('Vstupní data 9_4'!$E616,'Číselník nástrojů'!$A$2:$D$569,4,0),"")</f>
        <v/>
      </c>
      <c r="G616" s="117"/>
      <c r="H616" s="118"/>
      <c r="I616" s="127"/>
      <c r="J616" s="104"/>
      <c r="K616" s="104"/>
      <c r="L616" s="105"/>
      <c r="M616" s="121"/>
      <c r="N616" s="122"/>
      <c r="O616" s="123"/>
      <c r="P616" s="124"/>
      <c r="Q616" s="125"/>
      <c r="R616" s="126"/>
      <c r="S616" s="92" t="str">
        <f>IFERROR(('Vstupní data 9_4'!$O616+'Vstupní data 9_4'!$R616)/'Vstupní data 9_4'!$I616,"")</f>
        <v/>
      </c>
      <c r="T616" s="93" t="str">
        <f>IF(J616+L616=0,"",ROUND((M616+'Vstupní data 9_4'!$P616)/(L616+J616)/12,0))</f>
        <v/>
      </c>
      <c r="U616" s="94" t="str">
        <f>IF(K616=0,"",ROUND(('Vstupní data 9_4'!$N616+'Vstupní data 9_4'!$Q616)/'Vstupní data 9_4'!$K616,0))</f>
        <v/>
      </c>
      <c r="V616" s="112"/>
      <c r="W616" s="113"/>
      <c r="X616" s="113"/>
      <c r="Y616" s="113"/>
      <c r="Z616" s="113"/>
      <c r="AA616" s="113"/>
    </row>
    <row r="617" spans="1:27" s="114" customFormat="1" ht="27.75" customHeight="1">
      <c r="A617" s="115"/>
      <c r="B617" s="116"/>
      <c r="C617" s="120"/>
      <c r="D617" s="70" t="str">
        <f>IFERROR(VLOOKUP(C617,NM06!$A$2:$B$176,2,0),"")</f>
        <v/>
      </c>
      <c r="E617" s="119"/>
      <c r="F617" s="70" t="str">
        <f>IFERROR(VLOOKUP('Vstupní data 9_4'!$E617,'Číselník nástrojů'!$A$2:$D$569,4,0),"")</f>
        <v/>
      </c>
      <c r="G617" s="117"/>
      <c r="H617" s="118"/>
      <c r="I617" s="127"/>
      <c r="J617" s="104"/>
      <c r="K617" s="104"/>
      <c r="L617" s="105"/>
      <c r="M617" s="121"/>
      <c r="N617" s="122"/>
      <c r="O617" s="123"/>
      <c r="P617" s="124"/>
      <c r="Q617" s="125"/>
      <c r="R617" s="126"/>
      <c r="S617" s="92" t="str">
        <f>IFERROR(('Vstupní data 9_4'!$O617+'Vstupní data 9_4'!$R617)/'Vstupní data 9_4'!$I617,"")</f>
        <v/>
      </c>
      <c r="T617" s="93" t="str">
        <f>IF(J617+L617=0,"",ROUND((M617+'Vstupní data 9_4'!$P617)/(L617+J617)/12,0))</f>
        <v/>
      </c>
      <c r="U617" s="94" t="str">
        <f>IF(K617=0,"",ROUND(('Vstupní data 9_4'!$N617+'Vstupní data 9_4'!$Q617)/'Vstupní data 9_4'!$K617,0))</f>
        <v/>
      </c>
      <c r="V617" s="112"/>
      <c r="W617" s="113"/>
      <c r="X617" s="113"/>
      <c r="Y617" s="113"/>
      <c r="Z617" s="113"/>
      <c r="AA617" s="113"/>
    </row>
    <row r="618" spans="1:27" s="114" customFormat="1" ht="27.75" customHeight="1">
      <c r="A618" s="115"/>
      <c r="B618" s="116"/>
      <c r="C618" s="120"/>
      <c r="D618" s="70" t="str">
        <f>IFERROR(VLOOKUP(C618,NM06!$A$2:$B$176,2,0),"")</f>
        <v/>
      </c>
      <c r="E618" s="119"/>
      <c r="F618" s="70" t="str">
        <f>IFERROR(VLOOKUP('Vstupní data 9_4'!$E618,'Číselník nástrojů'!$A$2:$D$569,4,0),"")</f>
        <v/>
      </c>
      <c r="G618" s="117"/>
      <c r="H618" s="118"/>
      <c r="I618" s="127"/>
      <c r="J618" s="104"/>
      <c r="K618" s="104"/>
      <c r="L618" s="105"/>
      <c r="M618" s="121"/>
      <c r="N618" s="122"/>
      <c r="O618" s="123"/>
      <c r="P618" s="124"/>
      <c r="Q618" s="125"/>
      <c r="R618" s="126"/>
      <c r="S618" s="92" t="str">
        <f>IFERROR(('Vstupní data 9_4'!$O618+'Vstupní data 9_4'!$R618)/'Vstupní data 9_4'!$I618,"")</f>
        <v/>
      </c>
      <c r="T618" s="93" t="str">
        <f>IF(J618+L618=0,"",ROUND((M618+'Vstupní data 9_4'!$P618)/(L618+J618)/12,0))</f>
        <v/>
      </c>
      <c r="U618" s="94" t="str">
        <f>IF(K618=0,"",ROUND(('Vstupní data 9_4'!$N618+'Vstupní data 9_4'!$Q618)/'Vstupní data 9_4'!$K618,0))</f>
        <v/>
      </c>
      <c r="V618" s="112"/>
      <c r="W618" s="113"/>
      <c r="X618" s="113"/>
      <c r="Y618" s="113"/>
      <c r="Z618" s="113"/>
      <c r="AA618" s="113"/>
    </row>
    <row r="619" spans="1:27" s="114" customFormat="1" ht="27.75" customHeight="1">
      <c r="A619" s="115"/>
      <c r="B619" s="116"/>
      <c r="C619" s="120"/>
      <c r="D619" s="70" t="str">
        <f>IFERROR(VLOOKUP(C619,NM06!$A$2:$B$176,2,0),"")</f>
        <v/>
      </c>
      <c r="E619" s="119"/>
      <c r="F619" s="70" t="str">
        <f>IFERROR(VLOOKUP('Vstupní data 9_4'!$E619,'Číselník nástrojů'!$A$2:$D$569,4,0),"")</f>
        <v/>
      </c>
      <c r="G619" s="117"/>
      <c r="H619" s="118"/>
      <c r="I619" s="127"/>
      <c r="J619" s="104"/>
      <c r="K619" s="104"/>
      <c r="L619" s="105"/>
      <c r="M619" s="121"/>
      <c r="N619" s="122"/>
      <c r="O619" s="123"/>
      <c r="P619" s="124"/>
      <c r="Q619" s="125"/>
      <c r="R619" s="126"/>
      <c r="S619" s="92" t="str">
        <f>IFERROR(('Vstupní data 9_4'!$O619+'Vstupní data 9_4'!$R619)/'Vstupní data 9_4'!$I619,"")</f>
        <v/>
      </c>
      <c r="T619" s="93" t="str">
        <f>IF(J619+L619=0,"",ROUND((M619+'Vstupní data 9_4'!$P619)/(L619+J619)/12,0))</f>
        <v/>
      </c>
      <c r="U619" s="94" t="str">
        <f>IF(K619=0,"",ROUND(('Vstupní data 9_4'!$N619+'Vstupní data 9_4'!$Q619)/'Vstupní data 9_4'!$K619,0))</f>
        <v/>
      </c>
      <c r="V619" s="112"/>
      <c r="W619" s="113"/>
      <c r="X619" s="113"/>
      <c r="Y619" s="113"/>
      <c r="Z619" s="113"/>
      <c r="AA619" s="113"/>
    </row>
    <row r="620" spans="1:27" s="114" customFormat="1" ht="27.75" customHeight="1">
      <c r="A620" s="115"/>
      <c r="B620" s="116"/>
      <c r="C620" s="120"/>
      <c r="D620" s="70" t="str">
        <f>IFERROR(VLOOKUP(C620,NM06!$A$2:$B$176,2,0),"")</f>
        <v/>
      </c>
      <c r="E620" s="119"/>
      <c r="F620" s="70" t="str">
        <f>IFERROR(VLOOKUP('Vstupní data 9_4'!$E620,'Číselník nástrojů'!$A$2:$D$569,4,0),"")</f>
        <v/>
      </c>
      <c r="G620" s="117"/>
      <c r="H620" s="118"/>
      <c r="I620" s="127"/>
      <c r="J620" s="104"/>
      <c r="K620" s="104"/>
      <c r="L620" s="105"/>
      <c r="M620" s="121"/>
      <c r="N620" s="122"/>
      <c r="O620" s="123"/>
      <c r="P620" s="124"/>
      <c r="Q620" s="125"/>
      <c r="R620" s="126"/>
      <c r="S620" s="92" t="str">
        <f>IFERROR(('Vstupní data 9_4'!$O620+'Vstupní data 9_4'!$R620)/'Vstupní data 9_4'!$I620,"")</f>
        <v/>
      </c>
      <c r="T620" s="93" t="str">
        <f>IF(J620+L620=0,"",ROUND((M620+'Vstupní data 9_4'!$P620)/(L620+J620)/12,0))</f>
        <v/>
      </c>
      <c r="U620" s="94" t="str">
        <f>IF(K620=0,"",ROUND(('Vstupní data 9_4'!$N620+'Vstupní data 9_4'!$Q620)/'Vstupní data 9_4'!$K620,0))</f>
        <v/>
      </c>
      <c r="V620" s="112"/>
      <c r="W620" s="113"/>
      <c r="X620" s="113"/>
      <c r="Y620" s="113"/>
      <c r="Z620" s="113"/>
      <c r="AA620" s="113"/>
    </row>
    <row r="621" spans="1:27" s="114" customFormat="1" ht="27.75" customHeight="1">
      <c r="A621" s="115"/>
      <c r="B621" s="116"/>
      <c r="C621" s="120"/>
      <c r="D621" s="70" t="str">
        <f>IFERROR(VLOOKUP(C621,NM06!$A$2:$B$176,2,0),"")</f>
        <v/>
      </c>
      <c r="E621" s="119"/>
      <c r="F621" s="70" t="str">
        <f>IFERROR(VLOOKUP('Vstupní data 9_4'!$E621,'Číselník nástrojů'!$A$2:$D$569,4,0),"")</f>
        <v/>
      </c>
      <c r="G621" s="117"/>
      <c r="H621" s="118"/>
      <c r="I621" s="127"/>
      <c r="J621" s="104"/>
      <c r="K621" s="104"/>
      <c r="L621" s="105"/>
      <c r="M621" s="121"/>
      <c r="N621" s="122"/>
      <c r="O621" s="123"/>
      <c r="P621" s="124"/>
      <c r="Q621" s="125"/>
      <c r="R621" s="126"/>
      <c r="S621" s="92" t="str">
        <f>IFERROR(('Vstupní data 9_4'!$O621+'Vstupní data 9_4'!$R621)/'Vstupní data 9_4'!$I621,"")</f>
        <v/>
      </c>
      <c r="T621" s="93" t="str">
        <f>IF(J621+L621=0,"",ROUND((M621+'Vstupní data 9_4'!$P621)/(L621+J621)/12,0))</f>
        <v/>
      </c>
      <c r="U621" s="94" t="str">
        <f>IF(K621=0,"",ROUND(('Vstupní data 9_4'!$N621+'Vstupní data 9_4'!$Q621)/'Vstupní data 9_4'!$K621,0))</f>
        <v/>
      </c>
      <c r="V621" s="112"/>
      <c r="W621" s="113"/>
      <c r="X621" s="113"/>
      <c r="Y621" s="113"/>
      <c r="Z621" s="113"/>
      <c r="AA621" s="113"/>
    </row>
    <row r="622" spans="1:27" s="114" customFormat="1" ht="27.75" customHeight="1">
      <c r="A622" s="115"/>
      <c r="B622" s="116"/>
      <c r="C622" s="120"/>
      <c r="D622" s="70" t="str">
        <f>IFERROR(VLOOKUP(C622,NM06!$A$2:$B$176,2,0),"")</f>
        <v/>
      </c>
      <c r="E622" s="119"/>
      <c r="F622" s="70" t="str">
        <f>IFERROR(VLOOKUP('Vstupní data 9_4'!$E622,'Číselník nástrojů'!$A$2:$D$569,4,0),"")</f>
        <v/>
      </c>
      <c r="G622" s="117"/>
      <c r="H622" s="118"/>
      <c r="I622" s="127"/>
      <c r="J622" s="104"/>
      <c r="K622" s="104"/>
      <c r="L622" s="105"/>
      <c r="M622" s="121"/>
      <c r="N622" s="122"/>
      <c r="O622" s="123"/>
      <c r="P622" s="124"/>
      <c r="Q622" s="125"/>
      <c r="R622" s="126"/>
      <c r="S622" s="92" t="str">
        <f>IFERROR(('Vstupní data 9_4'!$O622+'Vstupní data 9_4'!$R622)/'Vstupní data 9_4'!$I622,"")</f>
        <v/>
      </c>
      <c r="T622" s="93" t="str">
        <f>IF(J622+L622=0,"",ROUND((M622+'Vstupní data 9_4'!$P622)/(L622+J622)/12,0))</f>
        <v/>
      </c>
      <c r="U622" s="94" t="str">
        <f>IF(K622=0,"",ROUND(('Vstupní data 9_4'!$N622+'Vstupní data 9_4'!$Q622)/'Vstupní data 9_4'!$K622,0))</f>
        <v/>
      </c>
      <c r="V622" s="112"/>
      <c r="W622" s="113"/>
      <c r="X622" s="113"/>
      <c r="Y622" s="113"/>
      <c r="Z622" s="113"/>
      <c r="AA622" s="113"/>
    </row>
    <row r="623" spans="1:27" s="114" customFormat="1" ht="27.75" customHeight="1">
      <c r="A623" s="115"/>
      <c r="B623" s="116"/>
      <c r="C623" s="120"/>
      <c r="D623" s="70" t="str">
        <f>IFERROR(VLOOKUP(C623,NM06!$A$2:$B$176,2,0),"")</f>
        <v/>
      </c>
      <c r="E623" s="119"/>
      <c r="F623" s="70" t="str">
        <f>IFERROR(VLOOKUP('Vstupní data 9_4'!$E623,'Číselník nástrojů'!$A$2:$D$569,4,0),"")</f>
        <v/>
      </c>
      <c r="G623" s="117"/>
      <c r="H623" s="118"/>
      <c r="I623" s="127"/>
      <c r="J623" s="104"/>
      <c r="K623" s="104"/>
      <c r="L623" s="105"/>
      <c r="M623" s="121"/>
      <c r="N623" s="122"/>
      <c r="O623" s="123"/>
      <c r="P623" s="124"/>
      <c r="Q623" s="125"/>
      <c r="R623" s="126"/>
      <c r="S623" s="92" t="str">
        <f>IFERROR(('Vstupní data 9_4'!$O623+'Vstupní data 9_4'!$R623)/'Vstupní data 9_4'!$I623,"")</f>
        <v/>
      </c>
      <c r="T623" s="93" t="str">
        <f>IF(J623+L623=0,"",ROUND((M623+'Vstupní data 9_4'!$P623)/(L623+J623)/12,0))</f>
        <v/>
      </c>
      <c r="U623" s="94" t="str">
        <f>IF(K623=0,"",ROUND(('Vstupní data 9_4'!$N623+'Vstupní data 9_4'!$Q623)/'Vstupní data 9_4'!$K623,0))</f>
        <v/>
      </c>
      <c r="V623" s="112"/>
      <c r="W623" s="113"/>
      <c r="X623" s="113"/>
      <c r="Y623" s="113"/>
      <c r="Z623" s="113"/>
      <c r="AA623" s="113"/>
    </row>
    <row r="624" spans="1:27" s="114" customFormat="1" ht="27.75" customHeight="1">
      <c r="A624" s="115"/>
      <c r="B624" s="116"/>
      <c r="C624" s="120"/>
      <c r="D624" s="70" t="str">
        <f>IFERROR(VLOOKUP(C624,NM06!$A$2:$B$176,2,0),"")</f>
        <v/>
      </c>
      <c r="E624" s="119"/>
      <c r="F624" s="70" t="str">
        <f>IFERROR(VLOOKUP('Vstupní data 9_4'!$E624,'Číselník nástrojů'!$A$2:$D$569,4,0),"")</f>
        <v/>
      </c>
      <c r="G624" s="117"/>
      <c r="H624" s="118"/>
      <c r="I624" s="127"/>
      <c r="J624" s="104"/>
      <c r="K624" s="104"/>
      <c r="L624" s="105"/>
      <c r="M624" s="121"/>
      <c r="N624" s="122"/>
      <c r="O624" s="123"/>
      <c r="P624" s="124"/>
      <c r="Q624" s="125"/>
      <c r="R624" s="126"/>
      <c r="S624" s="92" t="str">
        <f>IFERROR(('Vstupní data 9_4'!$O624+'Vstupní data 9_4'!$R624)/'Vstupní data 9_4'!$I624,"")</f>
        <v/>
      </c>
      <c r="T624" s="93" t="str">
        <f>IF(J624+L624=0,"",ROUND((M624+'Vstupní data 9_4'!$P624)/(L624+J624)/12,0))</f>
        <v/>
      </c>
      <c r="U624" s="94" t="str">
        <f>IF(K624=0,"",ROUND(('Vstupní data 9_4'!$N624+'Vstupní data 9_4'!$Q624)/'Vstupní data 9_4'!$K624,0))</f>
        <v/>
      </c>
      <c r="V624" s="112"/>
      <c r="W624" s="113"/>
      <c r="X624" s="113"/>
      <c r="Y624" s="113"/>
      <c r="Z624" s="113"/>
      <c r="AA624" s="113"/>
    </row>
    <row r="625" spans="1:27" s="114" customFormat="1" ht="27.75" customHeight="1">
      <c r="A625" s="115"/>
      <c r="B625" s="116"/>
      <c r="C625" s="120"/>
      <c r="D625" s="70" t="str">
        <f>IFERROR(VLOOKUP(C625,NM06!$A$2:$B$176,2,0),"")</f>
        <v/>
      </c>
      <c r="E625" s="119"/>
      <c r="F625" s="70" t="str">
        <f>IFERROR(VLOOKUP('Vstupní data 9_4'!$E625,'Číselník nástrojů'!$A$2:$D$569,4,0),"")</f>
        <v/>
      </c>
      <c r="G625" s="117"/>
      <c r="H625" s="118"/>
      <c r="I625" s="127"/>
      <c r="J625" s="104"/>
      <c r="K625" s="104"/>
      <c r="L625" s="105"/>
      <c r="M625" s="121"/>
      <c r="N625" s="122"/>
      <c r="O625" s="123"/>
      <c r="P625" s="124"/>
      <c r="Q625" s="125"/>
      <c r="R625" s="126"/>
      <c r="S625" s="92" t="str">
        <f>IFERROR(('Vstupní data 9_4'!$O625+'Vstupní data 9_4'!$R625)/'Vstupní data 9_4'!$I625,"")</f>
        <v/>
      </c>
      <c r="T625" s="93" t="str">
        <f>IF(J625+L625=0,"",ROUND((M625+'Vstupní data 9_4'!$P625)/(L625+J625)/12,0))</f>
        <v/>
      </c>
      <c r="U625" s="94" t="str">
        <f>IF(K625=0,"",ROUND(('Vstupní data 9_4'!$N625+'Vstupní data 9_4'!$Q625)/'Vstupní data 9_4'!$K625,0))</f>
        <v/>
      </c>
      <c r="V625" s="112"/>
      <c r="W625" s="113"/>
      <c r="X625" s="113"/>
      <c r="Y625" s="113"/>
      <c r="Z625" s="113"/>
      <c r="AA625" s="113"/>
    </row>
    <row r="626" spans="1:27" s="114" customFormat="1" ht="27.75" customHeight="1">
      <c r="A626" s="115"/>
      <c r="B626" s="116"/>
      <c r="C626" s="120"/>
      <c r="D626" s="70" t="str">
        <f>IFERROR(VLOOKUP(C626,NM06!$A$2:$B$176,2,0),"")</f>
        <v/>
      </c>
      <c r="E626" s="119"/>
      <c r="F626" s="70" t="str">
        <f>IFERROR(VLOOKUP('Vstupní data 9_4'!$E626,'Číselník nástrojů'!$A$2:$D$569,4,0),"")</f>
        <v/>
      </c>
      <c r="G626" s="117"/>
      <c r="H626" s="118"/>
      <c r="I626" s="127"/>
      <c r="J626" s="104"/>
      <c r="K626" s="104"/>
      <c r="L626" s="105"/>
      <c r="M626" s="121"/>
      <c r="N626" s="122"/>
      <c r="O626" s="123"/>
      <c r="P626" s="124"/>
      <c r="Q626" s="125"/>
      <c r="R626" s="126"/>
      <c r="S626" s="92" t="str">
        <f>IFERROR(('Vstupní data 9_4'!$O626+'Vstupní data 9_4'!$R626)/'Vstupní data 9_4'!$I626,"")</f>
        <v/>
      </c>
      <c r="T626" s="93" t="str">
        <f>IF(J626+L626=0,"",ROUND((M626+'Vstupní data 9_4'!$P626)/(L626+J626)/12,0))</f>
        <v/>
      </c>
      <c r="U626" s="94" t="str">
        <f>IF(K626=0,"",ROUND(('Vstupní data 9_4'!$N626+'Vstupní data 9_4'!$Q626)/'Vstupní data 9_4'!$K626,0))</f>
        <v/>
      </c>
      <c r="V626" s="112"/>
      <c r="W626" s="113"/>
      <c r="X626" s="113"/>
      <c r="Y626" s="113"/>
      <c r="Z626" s="113"/>
      <c r="AA626" s="113"/>
    </row>
    <row r="627" spans="1:27" s="114" customFormat="1" ht="27.75" customHeight="1">
      <c r="A627" s="115"/>
      <c r="B627" s="116"/>
      <c r="C627" s="120"/>
      <c r="D627" s="70" t="str">
        <f>IFERROR(VLOOKUP(C627,NM06!$A$2:$B$176,2,0),"")</f>
        <v/>
      </c>
      <c r="E627" s="119"/>
      <c r="F627" s="70" t="str">
        <f>IFERROR(VLOOKUP('Vstupní data 9_4'!$E627,'Číselník nástrojů'!$A$2:$D$569,4,0),"")</f>
        <v/>
      </c>
      <c r="G627" s="117"/>
      <c r="H627" s="118"/>
      <c r="I627" s="127"/>
      <c r="J627" s="104"/>
      <c r="K627" s="104"/>
      <c r="L627" s="105"/>
      <c r="M627" s="121"/>
      <c r="N627" s="122"/>
      <c r="O627" s="123"/>
      <c r="P627" s="124"/>
      <c r="Q627" s="125"/>
      <c r="R627" s="126"/>
      <c r="S627" s="92" t="str">
        <f>IFERROR(('Vstupní data 9_4'!$O627+'Vstupní data 9_4'!$R627)/'Vstupní data 9_4'!$I627,"")</f>
        <v/>
      </c>
      <c r="T627" s="93" t="str">
        <f>IF(J627+L627=0,"",ROUND((M627+'Vstupní data 9_4'!$P627)/(L627+J627)/12,0))</f>
        <v/>
      </c>
      <c r="U627" s="94" t="str">
        <f>IF(K627=0,"",ROUND(('Vstupní data 9_4'!$N627+'Vstupní data 9_4'!$Q627)/'Vstupní data 9_4'!$K627,0))</f>
        <v/>
      </c>
      <c r="V627" s="112"/>
      <c r="W627" s="113"/>
      <c r="X627" s="113"/>
      <c r="Y627" s="113"/>
      <c r="Z627" s="113"/>
      <c r="AA627" s="113"/>
    </row>
    <row r="628" spans="1:27" s="114" customFormat="1" ht="27.75" customHeight="1">
      <c r="A628" s="115"/>
      <c r="B628" s="116"/>
      <c r="C628" s="120"/>
      <c r="D628" s="70" t="str">
        <f>IFERROR(VLOOKUP(C628,NM06!$A$2:$B$176,2,0),"")</f>
        <v/>
      </c>
      <c r="E628" s="119"/>
      <c r="F628" s="70" t="str">
        <f>IFERROR(VLOOKUP('Vstupní data 9_4'!$E628,'Číselník nástrojů'!$A$2:$D$569,4,0),"")</f>
        <v/>
      </c>
      <c r="G628" s="117"/>
      <c r="H628" s="118"/>
      <c r="I628" s="127"/>
      <c r="J628" s="104"/>
      <c r="K628" s="104"/>
      <c r="L628" s="105"/>
      <c r="M628" s="121"/>
      <c r="N628" s="122"/>
      <c r="O628" s="123"/>
      <c r="P628" s="124"/>
      <c r="Q628" s="125"/>
      <c r="R628" s="126"/>
      <c r="S628" s="92" t="str">
        <f>IFERROR(('Vstupní data 9_4'!$O628+'Vstupní data 9_4'!$R628)/'Vstupní data 9_4'!$I628,"")</f>
        <v/>
      </c>
      <c r="T628" s="93" t="str">
        <f>IF(J628+L628=0,"",ROUND((M628+'Vstupní data 9_4'!$P628)/(L628+J628)/12,0))</f>
        <v/>
      </c>
      <c r="U628" s="94" t="str">
        <f>IF(K628=0,"",ROUND(('Vstupní data 9_4'!$N628+'Vstupní data 9_4'!$Q628)/'Vstupní data 9_4'!$K628,0))</f>
        <v/>
      </c>
      <c r="V628" s="112"/>
      <c r="W628" s="113"/>
      <c r="X628" s="113"/>
      <c r="Y628" s="113"/>
      <c r="Z628" s="113"/>
      <c r="AA628" s="113"/>
    </row>
    <row r="629" spans="1:27" s="114" customFormat="1" ht="27.75" customHeight="1">
      <c r="A629" s="115"/>
      <c r="B629" s="116"/>
      <c r="C629" s="120"/>
      <c r="D629" s="70" t="str">
        <f>IFERROR(VLOOKUP(C629,NM06!$A$2:$B$176,2,0),"")</f>
        <v/>
      </c>
      <c r="E629" s="119"/>
      <c r="F629" s="70" t="str">
        <f>IFERROR(VLOOKUP('Vstupní data 9_4'!$E629,'Číselník nástrojů'!$A$2:$D$569,4,0),"")</f>
        <v/>
      </c>
      <c r="G629" s="117"/>
      <c r="H629" s="118"/>
      <c r="I629" s="127"/>
      <c r="J629" s="104"/>
      <c r="K629" s="104"/>
      <c r="L629" s="105"/>
      <c r="M629" s="121"/>
      <c r="N629" s="122"/>
      <c r="O629" s="123"/>
      <c r="P629" s="124"/>
      <c r="Q629" s="125"/>
      <c r="R629" s="126"/>
      <c r="S629" s="92" t="str">
        <f>IFERROR(('Vstupní data 9_4'!$O629+'Vstupní data 9_4'!$R629)/'Vstupní data 9_4'!$I629,"")</f>
        <v/>
      </c>
      <c r="T629" s="93" t="str">
        <f>IF(J629+L629=0,"",ROUND((M629+'Vstupní data 9_4'!$P629)/(L629+J629)/12,0))</f>
        <v/>
      </c>
      <c r="U629" s="94" t="str">
        <f>IF(K629=0,"",ROUND(('Vstupní data 9_4'!$N629+'Vstupní data 9_4'!$Q629)/'Vstupní data 9_4'!$K629,0))</f>
        <v/>
      </c>
      <c r="V629" s="112"/>
      <c r="W629" s="113"/>
      <c r="X629" s="113"/>
      <c r="Y629" s="113"/>
      <c r="Z629" s="113"/>
      <c r="AA629" s="113"/>
    </row>
    <row r="630" spans="1:27" s="114" customFormat="1" ht="27.75" customHeight="1">
      <c r="A630" s="115"/>
      <c r="B630" s="116"/>
      <c r="C630" s="120"/>
      <c r="D630" s="70" t="str">
        <f>IFERROR(VLOOKUP(C630,NM06!$A$2:$B$176,2,0),"")</f>
        <v/>
      </c>
      <c r="E630" s="119"/>
      <c r="F630" s="70" t="str">
        <f>IFERROR(VLOOKUP('Vstupní data 9_4'!$E630,'Číselník nástrojů'!$A$2:$D$569,4,0),"")</f>
        <v/>
      </c>
      <c r="G630" s="117"/>
      <c r="H630" s="118"/>
      <c r="I630" s="127"/>
      <c r="J630" s="104"/>
      <c r="K630" s="104"/>
      <c r="L630" s="105"/>
      <c r="M630" s="121"/>
      <c r="N630" s="122"/>
      <c r="O630" s="123"/>
      <c r="P630" s="124"/>
      <c r="Q630" s="125"/>
      <c r="R630" s="126"/>
      <c r="S630" s="92" t="str">
        <f>IFERROR(('Vstupní data 9_4'!$O630+'Vstupní data 9_4'!$R630)/'Vstupní data 9_4'!$I630,"")</f>
        <v/>
      </c>
      <c r="T630" s="93" t="str">
        <f>IF(J630+L630=0,"",ROUND((M630+'Vstupní data 9_4'!$P630)/(L630+J630)/12,0))</f>
        <v/>
      </c>
      <c r="U630" s="94" t="str">
        <f>IF(K630=0,"",ROUND(('Vstupní data 9_4'!$N630+'Vstupní data 9_4'!$Q630)/'Vstupní data 9_4'!$K630,0))</f>
        <v/>
      </c>
      <c r="V630" s="112"/>
      <c r="W630" s="113"/>
      <c r="X630" s="113"/>
      <c r="Y630" s="113"/>
      <c r="Z630" s="113"/>
      <c r="AA630" s="113"/>
    </row>
    <row r="631" spans="1:27" s="114" customFormat="1" ht="27.75" customHeight="1">
      <c r="A631" s="115"/>
      <c r="B631" s="116"/>
      <c r="C631" s="120"/>
      <c r="D631" s="70" t="str">
        <f>IFERROR(VLOOKUP(C631,NM06!$A$2:$B$176,2,0),"")</f>
        <v/>
      </c>
      <c r="E631" s="119"/>
      <c r="F631" s="70" t="str">
        <f>IFERROR(VLOOKUP('Vstupní data 9_4'!$E631,'Číselník nástrojů'!$A$2:$D$569,4,0),"")</f>
        <v/>
      </c>
      <c r="G631" s="117"/>
      <c r="H631" s="118"/>
      <c r="I631" s="127"/>
      <c r="J631" s="104"/>
      <c r="K631" s="104"/>
      <c r="L631" s="105"/>
      <c r="M631" s="121"/>
      <c r="N631" s="122"/>
      <c r="O631" s="123"/>
      <c r="P631" s="124"/>
      <c r="Q631" s="125"/>
      <c r="R631" s="126"/>
      <c r="S631" s="92" t="str">
        <f>IFERROR(('Vstupní data 9_4'!$O631+'Vstupní data 9_4'!$R631)/'Vstupní data 9_4'!$I631,"")</f>
        <v/>
      </c>
      <c r="T631" s="93" t="str">
        <f>IF(J631+L631=0,"",ROUND((M631+'Vstupní data 9_4'!$P631)/(L631+J631)/12,0))</f>
        <v/>
      </c>
      <c r="U631" s="94" t="str">
        <f>IF(K631=0,"",ROUND(('Vstupní data 9_4'!$N631+'Vstupní data 9_4'!$Q631)/'Vstupní data 9_4'!$K631,0))</f>
        <v/>
      </c>
      <c r="V631" s="112"/>
      <c r="W631" s="113"/>
      <c r="X631" s="113"/>
      <c r="Y631" s="113"/>
      <c r="Z631" s="113"/>
      <c r="AA631" s="113"/>
    </row>
    <row r="632" spans="1:27" s="114" customFormat="1" ht="27.75" customHeight="1">
      <c r="A632" s="115"/>
      <c r="B632" s="116"/>
      <c r="C632" s="120"/>
      <c r="D632" s="70" t="str">
        <f>IFERROR(VLOOKUP(C632,NM06!$A$2:$B$176,2,0),"")</f>
        <v/>
      </c>
      <c r="E632" s="119"/>
      <c r="F632" s="70" t="str">
        <f>IFERROR(VLOOKUP('Vstupní data 9_4'!$E632,'Číselník nástrojů'!$A$2:$D$569,4,0),"")</f>
        <v/>
      </c>
      <c r="G632" s="117"/>
      <c r="H632" s="118"/>
      <c r="I632" s="127"/>
      <c r="J632" s="104"/>
      <c r="K632" s="104"/>
      <c r="L632" s="105"/>
      <c r="M632" s="121"/>
      <c r="N632" s="122"/>
      <c r="O632" s="123"/>
      <c r="P632" s="124"/>
      <c r="Q632" s="125"/>
      <c r="R632" s="126"/>
      <c r="S632" s="92" t="str">
        <f>IFERROR(('Vstupní data 9_4'!$O632+'Vstupní data 9_4'!$R632)/'Vstupní data 9_4'!$I632,"")</f>
        <v/>
      </c>
      <c r="T632" s="93" t="str">
        <f>IF(J632+L632=0,"",ROUND((M632+'Vstupní data 9_4'!$P632)/(L632+J632)/12,0))</f>
        <v/>
      </c>
      <c r="U632" s="94" t="str">
        <f>IF(K632=0,"",ROUND(('Vstupní data 9_4'!$N632+'Vstupní data 9_4'!$Q632)/'Vstupní data 9_4'!$K632,0))</f>
        <v/>
      </c>
      <c r="V632" s="112"/>
      <c r="W632" s="113"/>
      <c r="X632" s="113"/>
      <c r="Y632" s="113"/>
      <c r="Z632" s="113"/>
      <c r="AA632" s="113"/>
    </row>
    <row r="633" spans="1:27" s="114" customFormat="1" ht="27.75" customHeight="1">
      <c r="A633" s="115"/>
      <c r="B633" s="116"/>
      <c r="C633" s="120"/>
      <c r="D633" s="70" t="str">
        <f>IFERROR(VLOOKUP(C633,NM06!$A$2:$B$176,2,0),"")</f>
        <v/>
      </c>
      <c r="E633" s="119"/>
      <c r="F633" s="70" t="str">
        <f>IFERROR(VLOOKUP('Vstupní data 9_4'!$E633,'Číselník nástrojů'!$A$2:$D$569,4,0),"")</f>
        <v/>
      </c>
      <c r="G633" s="117"/>
      <c r="H633" s="118"/>
      <c r="I633" s="127"/>
      <c r="J633" s="104"/>
      <c r="K633" s="104"/>
      <c r="L633" s="105"/>
      <c r="M633" s="121"/>
      <c r="N633" s="122"/>
      <c r="O633" s="123"/>
      <c r="P633" s="124"/>
      <c r="Q633" s="125"/>
      <c r="R633" s="126"/>
      <c r="S633" s="92" t="str">
        <f>IFERROR(('Vstupní data 9_4'!$O633+'Vstupní data 9_4'!$R633)/'Vstupní data 9_4'!$I633,"")</f>
        <v/>
      </c>
      <c r="T633" s="93" t="str">
        <f>IF(J633+L633=0,"",ROUND((M633+'Vstupní data 9_4'!$P633)/(L633+J633)/12,0))</f>
        <v/>
      </c>
      <c r="U633" s="94" t="str">
        <f>IF(K633=0,"",ROUND(('Vstupní data 9_4'!$N633+'Vstupní data 9_4'!$Q633)/'Vstupní data 9_4'!$K633,0))</f>
        <v/>
      </c>
      <c r="V633" s="112"/>
      <c r="W633" s="113"/>
      <c r="X633" s="113"/>
      <c r="Y633" s="113"/>
      <c r="Z633" s="113"/>
      <c r="AA633" s="113"/>
    </row>
    <row r="634" spans="1:27" s="114" customFormat="1" ht="27.75" customHeight="1">
      <c r="A634" s="115"/>
      <c r="B634" s="116"/>
      <c r="C634" s="120"/>
      <c r="D634" s="70" t="str">
        <f>IFERROR(VLOOKUP(C634,NM06!$A$2:$B$176,2,0),"")</f>
        <v/>
      </c>
      <c r="E634" s="119"/>
      <c r="F634" s="70" t="str">
        <f>IFERROR(VLOOKUP('Vstupní data 9_4'!$E634,'Číselník nástrojů'!$A$2:$D$569,4,0),"")</f>
        <v/>
      </c>
      <c r="G634" s="117"/>
      <c r="H634" s="118"/>
      <c r="I634" s="127"/>
      <c r="J634" s="104"/>
      <c r="K634" s="104"/>
      <c r="L634" s="105"/>
      <c r="M634" s="121"/>
      <c r="N634" s="122"/>
      <c r="O634" s="123"/>
      <c r="P634" s="124"/>
      <c r="Q634" s="125"/>
      <c r="R634" s="126"/>
      <c r="S634" s="92" t="str">
        <f>IFERROR(('Vstupní data 9_4'!$O634+'Vstupní data 9_4'!$R634)/'Vstupní data 9_4'!$I634,"")</f>
        <v/>
      </c>
      <c r="T634" s="93" t="str">
        <f>IF(J634+L634=0,"",ROUND((M634+'Vstupní data 9_4'!$P634)/(L634+J634)/12,0))</f>
        <v/>
      </c>
      <c r="U634" s="94" t="str">
        <f>IF(K634=0,"",ROUND(('Vstupní data 9_4'!$N634+'Vstupní data 9_4'!$Q634)/'Vstupní data 9_4'!$K634,0))</f>
        <v/>
      </c>
      <c r="V634" s="112"/>
      <c r="W634" s="113"/>
      <c r="X634" s="113"/>
      <c r="Y634" s="113"/>
      <c r="Z634" s="113"/>
      <c r="AA634" s="113"/>
    </row>
    <row r="635" spans="1:27" s="114" customFormat="1" ht="27.75" customHeight="1">
      <c r="A635" s="115"/>
      <c r="B635" s="116"/>
      <c r="C635" s="120"/>
      <c r="D635" s="70" t="str">
        <f>IFERROR(VLOOKUP(C635,NM06!$A$2:$B$176,2,0),"")</f>
        <v/>
      </c>
      <c r="E635" s="119"/>
      <c r="F635" s="70" t="str">
        <f>IFERROR(VLOOKUP('Vstupní data 9_4'!$E635,'Číselník nástrojů'!$A$2:$D$569,4,0),"")</f>
        <v/>
      </c>
      <c r="G635" s="117"/>
      <c r="H635" s="118"/>
      <c r="I635" s="127"/>
      <c r="J635" s="104"/>
      <c r="K635" s="104"/>
      <c r="L635" s="105"/>
      <c r="M635" s="121"/>
      <c r="N635" s="122"/>
      <c r="O635" s="123"/>
      <c r="P635" s="124"/>
      <c r="Q635" s="125"/>
      <c r="R635" s="126"/>
      <c r="S635" s="92" t="str">
        <f>IFERROR(('Vstupní data 9_4'!$O635+'Vstupní data 9_4'!$R635)/'Vstupní data 9_4'!$I635,"")</f>
        <v/>
      </c>
      <c r="T635" s="93" t="str">
        <f>IF(J635+L635=0,"",ROUND((M635+'Vstupní data 9_4'!$P635)/(L635+J635)/12,0))</f>
        <v/>
      </c>
      <c r="U635" s="94" t="str">
        <f>IF(K635=0,"",ROUND(('Vstupní data 9_4'!$N635+'Vstupní data 9_4'!$Q635)/'Vstupní data 9_4'!$K635,0))</f>
        <v/>
      </c>
      <c r="V635" s="112"/>
      <c r="W635" s="113"/>
      <c r="X635" s="113"/>
      <c r="Y635" s="113"/>
      <c r="Z635" s="113"/>
      <c r="AA635" s="113"/>
    </row>
    <row r="636" spans="1:27" s="114" customFormat="1" ht="27.75" customHeight="1">
      <c r="A636" s="115"/>
      <c r="B636" s="116"/>
      <c r="C636" s="120"/>
      <c r="D636" s="70" t="str">
        <f>IFERROR(VLOOKUP(C636,NM06!$A$2:$B$176,2,0),"")</f>
        <v/>
      </c>
      <c r="E636" s="119"/>
      <c r="F636" s="70" t="str">
        <f>IFERROR(VLOOKUP('Vstupní data 9_4'!$E636,'Číselník nástrojů'!$A$2:$D$569,4,0),"")</f>
        <v/>
      </c>
      <c r="G636" s="117"/>
      <c r="H636" s="118"/>
      <c r="I636" s="127"/>
      <c r="J636" s="104"/>
      <c r="K636" s="104"/>
      <c r="L636" s="105"/>
      <c r="M636" s="121"/>
      <c r="N636" s="122"/>
      <c r="O636" s="123"/>
      <c r="P636" s="124"/>
      <c r="Q636" s="125"/>
      <c r="R636" s="126"/>
      <c r="S636" s="92" t="str">
        <f>IFERROR(('Vstupní data 9_4'!$O636+'Vstupní data 9_4'!$R636)/'Vstupní data 9_4'!$I636,"")</f>
        <v/>
      </c>
      <c r="T636" s="93" t="str">
        <f>IF(J636+L636=0,"",ROUND((M636+'Vstupní data 9_4'!$P636)/(L636+J636)/12,0))</f>
        <v/>
      </c>
      <c r="U636" s="94" t="str">
        <f>IF(K636=0,"",ROUND(('Vstupní data 9_4'!$N636+'Vstupní data 9_4'!$Q636)/'Vstupní data 9_4'!$K636,0))</f>
        <v/>
      </c>
      <c r="V636" s="112"/>
      <c r="W636" s="113"/>
      <c r="X636" s="113"/>
      <c r="Y636" s="113"/>
      <c r="Z636" s="113"/>
      <c r="AA636" s="113"/>
    </row>
    <row r="637" spans="1:27" s="114" customFormat="1" ht="27.75" customHeight="1">
      <c r="A637" s="115"/>
      <c r="B637" s="116"/>
      <c r="C637" s="120"/>
      <c r="D637" s="70" t="str">
        <f>IFERROR(VLOOKUP(C637,NM06!$A$2:$B$176,2,0),"")</f>
        <v/>
      </c>
      <c r="E637" s="119"/>
      <c r="F637" s="70" t="str">
        <f>IFERROR(VLOOKUP('Vstupní data 9_4'!$E637,'Číselník nástrojů'!$A$2:$D$569,4,0),"")</f>
        <v/>
      </c>
      <c r="G637" s="117"/>
      <c r="H637" s="118"/>
      <c r="I637" s="127"/>
      <c r="J637" s="104"/>
      <c r="K637" s="104"/>
      <c r="L637" s="105"/>
      <c r="M637" s="121"/>
      <c r="N637" s="122"/>
      <c r="O637" s="123"/>
      <c r="P637" s="124"/>
      <c r="Q637" s="125"/>
      <c r="R637" s="126"/>
      <c r="S637" s="92" t="str">
        <f>IFERROR(('Vstupní data 9_4'!$O637+'Vstupní data 9_4'!$R637)/'Vstupní data 9_4'!$I637,"")</f>
        <v/>
      </c>
      <c r="T637" s="93" t="str">
        <f>IF(J637+L637=0,"",ROUND((M637+'Vstupní data 9_4'!$P637)/(L637+J637)/12,0))</f>
        <v/>
      </c>
      <c r="U637" s="94" t="str">
        <f>IF(K637=0,"",ROUND(('Vstupní data 9_4'!$N637+'Vstupní data 9_4'!$Q637)/'Vstupní data 9_4'!$K637,0))</f>
        <v/>
      </c>
      <c r="V637" s="112"/>
      <c r="W637" s="113"/>
      <c r="X637" s="113"/>
      <c r="Y637" s="113"/>
      <c r="Z637" s="113"/>
      <c r="AA637" s="113"/>
    </row>
    <row r="638" spans="1:27" s="114" customFormat="1" ht="27.75" customHeight="1">
      <c r="A638" s="115"/>
      <c r="B638" s="116"/>
      <c r="C638" s="120"/>
      <c r="D638" s="70" t="str">
        <f>IFERROR(VLOOKUP(C638,NM06!$A$2:$B$176,2,0),"")</f>
        <v/>
      </c>
      <c r="E638" s="119"/>
      <c r="F638" s="70" t="str">
        <f>IFERROR(VLOOKUP('Vstupní data 9_4'!$E638,'Číselník nástrojů'!$A$2:$D$569,4,0),"")</f>
        <v/>
      </c>
      <c r="G638" s="117"/>
      <c r="H638" s="118"/>
      <c r="I638" s="127"/>
      <c r="J638" s="104"/>
      <c r="K638" s="104"/>
      <c r="L638" s="105"/>
      <c r="M638" s="121"/>
      <c r="N638" s="122"/>
      <c r="O638" s="123"/>
      <c r="P638" s="124"/>
      <c r="Q638" s="125"/>
      <c r="R638" s="126"/>
      <c r="S638" s="92" t="str">
        <f>IFERROR(('Vstupní data 9_4'!$O638+'Vstupní data 9_4'!$R638)/'Vstupní data 9_4'!$I638,"")</f>
        <v/>
      </c>
      <c r="T638" s="93" t="str">
        <f>IF(J638+L638=0,"",ROUND((M638+'Vstupní data 9_4'!$P638)/(L638+J638)/12,0))</f>
        <v/>
      </c>
      <c r="U638" s="94" t="str">
        <f>IF(K638=0,"",ROUND(('Vstupní data 9_4'!$N638+'Vstupní data 9_4'!$Q638)/'Vstupní data 9_4'!$K638,0))</f>
        <v/>
      </c>
      <c r="V638" s="112"/>
      <c r="W638" s="113"/>
      <c r="X638" s="113"/>
      <c r="Y638" s="113"/>
      <c r="Z638" s="113"/>
      <c r="AA638" s="113"/>
    </row>
    <row r="639" spans="1:27" s="114" customFormat="1" ht="27.75" customHeight="1">
      <c r="A639" s="115"/>
      <c r="B639" s="116"/>
      <c r="C639" s="120"/>
      <c r="D639" s="70" t="str">
        <f>IFERROR(VLOOKUP(C639,NM06!$A$2:$B$176,2,0),"")</f>
        <v/>
      </c>
      <c r="E639" s="119"/>
      <c r="F639" s="70" t="str">
        <f>IFERROR(VLOOKUP('Vstupní data 9_4'!$E639,'Číselník nástrojů'!$A$2:$D$569,4,0),"")</f>
        <v/>
      </c>
      <c r="G639" s="117"/>
      <c r="H639" s="118"/>
      <c r="I639" s="127"/>
      <c r="J639" s="104"/>
      <c r="K639" s="104"/>
      <c r="L639" s="105"/>
      <c r="M639" s="121"/>
      <c r="N639" s="122"/>
      <c r="O639" s="123"/>
      <c r="P639" s="124"/>
      <c r="Q639" s="125"/>
      <c r="R639" s="126"/>
      <c r="S639" s="92" t="str">
        <f>IFERROR(('Vstupní data 9_4'!$O639+'Vstupní data 9_4'!$R639)/'Vstupní data 9_4'!$I639,"")</f>
        <v/>
      </c>
      <c r="T639" s="93" t="str">
        <f>IF(J639+L639=0,"",ROUND((M639+'Vstupní data 9_4'!$P639)/(L639+J639)/12,0))</f>
        <v/>
      </c>
      <c r="U639" s="94" t="str">
        <f>IF(K639=0,"",ROUND(('Vstupní data 9_4'!$N639+'Vstupní data 9_4'!$Q639)/'Vstupní data 9_4'!$K639,0))</f>
        <v/>
      </c>
      <c r="V639" s="112"/>
      <c r="W639" s="113"/>
      <c r="X639" s="113"/>
      <c r="Y639" s="113"/>
      <c r="Z639" s="113"/>
      <c r="AA639" s="113"/>
    </row>
    <row r="640" spans="1:27" s="114" customFormat="1" ht="27.75" customHeight="1">
      <c r="A640" s="115"/>
      <c r="B640" s="116"/>
      <c r="C640" s="120"/>
      <c r="D640" s="70" t="str">
        <f>IFERROR(VLOOKUP(C640,NM06!$A$2:$B$176,2,0),"")</f>
        <v/>
      </c>
      <c r="E640" s="119"/>
      <c r="F640" s="70" t="str">
        <f>IFERROR(VLOOKUP('Vstupní data 9_4'!$E640,'Číselník nástrojů'!$A$2:$D$569,4,0),"")</f>
        <v/>
      </c>
      <c r="G640" s="117"/>
      <c r="H640" s="118"/>
      <c r="I640" s="127"/>
      <c r="J640" s="104"/>
      <c r="K640" s="104"/>
      <c r="L640" s="105"/>
      <c r="M640" s="121"/>
      <c r="N640" s="122"/>
      <c r="O640" s="123"/>
      <c r="P640" s="124"/>
      <c r="Q640" s="125"/>
      <c r="R640" s="126"/>
      <c r="S640" s="92" t="str">
        <f>IFERROR(('Vstupní data 9_4'!$O640+'Vstupní data 9_4'!$R640)/'Vstupní data 9_4'!$I640,"")</f>
        <v/>
      </c>
      <c r="T640" s="93" t="str">
        <f>IF(J640+L640=0,"",ROUND((M640+'Vstupní data 9_4'!$P640)/(L640+J640)/12,0))</f>
        <v/>
      </c>
      <c r="U640" s="94" t="str">
        <f>IF(K640=0,"",ROUND(('Vstupní data 9_4'!$N640+'Vstupní data 9_4'!$Q640)/'Vstupní data 9_4'!$K640,0))</f>
        <v/>
      </c>
      <c r="V640" s="112"/>
      <c r="W640" s="113"/>
      <c r="X640" s="113"/>
      <c r="Y640" s="113"/>
      <c r="Z640" s="113"/>
      <c r="AA640" s="113"/>
    </row>
    <row r="641" spans="1:27" s="114" customFormat="1" ht="27.75" customHeight="1">
      <c r="A641" s="115"/>
      <c r="B641" s="116"/>
      <c r="C641" s="120"/>
      <c r="D641" s="70" t="str">
        <f>IFERROR(VLOOKUP(C641,NM06!$A$2:$B$176,2,0),"")</f>
        <v/>
      </c>
      <c r="E641" s="119"/>
      <c r="F641" s="70" t="str">
        <f>IFERROR(VLOOKUP('Vstupní data 9_4'!$E641,'Číselník nástrojů'!$A$2:$D$569,4,0),"")</f>
        <v/>
      </c>
      <c r="G641" s="117"/>
      <c r="H641" s="118"/>
      <c r="I641" s="127"/>
      <c r="J641" s="104"/>
      <c r="K641" s="104"/>
      <c r="L641" s="105"/>
      <c r="M641" s="121"/>
      <c r="N641" s="122"/>
      <c r="O641" s="123"/>
      <c r="P641" s="124"/>
      <c r="Q641" s="125"/>
      <c r="R641" s="126"/>
      <c r="S641" s="92" t="str">
        <f>IFERROR(('Vstupní data 9_4'!$O641+'Vstupní data 9_4'!$R641)/'Vstupní data 9_4'!$I641,"")</f>
        <v/>
      </c>
      <c r="T641" s="93" t="str">
        <f>IF(J641+L641=0,"",ROUND((M641+'Vstupní data 9_4'!$P641)/(L641+J641)/12,0))</f>
        <v/>
      </c>
      <c r="U641" s="94" t="str">
        <f>IF(K641=0,"",ROUND(('Vstupní data 9_4'!$N641+'Vstupní data 9_4'!$Q641)/'Vstupní data 9_4'!$K641,0))</f>
        <v/>
      </c>
      <c r="V641" s="112"/>
      <c r="W641" s="113"/>
      <c r="X641" s="113"/>
      <c r="Y641" s="113"/>
      <c r="Z641" s="113"/>
      <c r="AA641" s="113"/>
    </row>
    <row r="642" spans="1:27" s="114" customFormat="1" ht="27.75" customHeight="1">
      <c r="A642" s="115"/>
      <c r="B642" s="116"/>
      <c r="C642" s="120"/>
      <c r="D642" s="70" t="str">
        <f>IFERROR(VLOOKUP(C642,NM06!$A$2:$B$176,2,0),"")</f>
        <v/>
      </c>
      <c r="E642" s="119"/>
      <c r="F642" s="70" t="str">
        <f>IFERROR(VLOOKUP('Vstupní data 9_4'!$E642,'Číselník nástrojů'!$A$2:$D$569,4,0),"")</f>
        <v/>
      </c>
      <c r="G642" s="117"/>
      <c r="H642" s="118"/>
      <c r="I642" s="127"/>
      <c r="J642" s="104"/>
      <c r="K642" s="104"/>
      <c r="L642" s="105"/>
      <c r="M642" s="121"/>
      <c r="N642" s="122"/>
      <c r="O642" s="123"/>
      <c r="P642" s="124"/>
      <c r="Q642" s="125"/>
      <c r="R642" s="126"/>
      <c r="S642" s="92" t="str">
        <f>IFERROR(('Vstupní data 9_4'!$O642+'Vstupní data 9_4'!$R642)/'Vstupní data 9_4'!$I642,"")</f>
        <v/>
      </c>
      <c r="T642" s="93" t="str">
        <f>IF(J642+L642=0,"",ROUND((M642+'Vstupní data 9_4'!$P642)/(L642+J642)/12,0))</f>
        <v/>
      </c>
      <c r="U642" s="94" t="str">
        <f>IF(K642=0,"",ROUND(('Vstupní data 9_4'!$N642+'Vstupní data 9_4'!$Q642)/'Vstupní data 9_4'!$K642,0))</f>
        <v/>
      </c>
      <c r="V642" s="112"/>
      <c r="W642" s="113"/>
      <c r="X642" s="113"/>
      <c r="Y642" s="113"/>
      <c r="Z642" s="113"/>
      <c r="AA642" s="113"/>
    </row>
    <row r="643" spans="1:27" s="114" customFormat="1" ht="27.75" customHeight="1">
      <c r="A643" s="115"/>
      <c r="B643" s="116"/>
      <c r="C643" s="120"/>
      <c r="D643" s="70" t="str">
        <f>IFERROR(VLOOKUP(C643,NM06!$A$2:$B$176,2,0),"")</f>
        <v/>
      </c>
      <c r="E643" s="119"/>
      <c r="F643" s="70" t="str">
        <f>IFERROR(VLOOKUP('Vstupní data 9_4'!$E643,'Číselník nástrojů'!$A$2:$D$569,4,0),"")</f>
        <v/>
      </c>
      <c r="G643" s="117"/>
      <c r="H643" s="118"/>
      <c r="I643" s="127"/>
      <c r="J643" s="104"/>
      <c r="K643" s="104"/>
      <c r="L643" s="105"/>
      <c r="M643" s="121"/>
      <c r="N643" s="122"/>
      <c r="O643" s="123"/>
      <c r="P643" s="124"/>
      <c r="Q643" s="125"/>
      <c r="R643" s="126"/>
      <c r="S643" s="92" t="str">
        <f>IFERROR(('Vstupní data 9_4'!$O643+'Vstupní data 9_4'!$R643)/'Vstupní data 9_4'!$I643,"")</f>
        <v/>
      </c>
      <c r="T643" s="93" t="str">
        <f>IF(J643+L643=0,"",ROUND((M643+'Vstupní data 9_4'!$P643)/(L643+J643)/12,0))</f>
        <v/>
      </c>
      <c r="U643" s="94" t="str">
        <f>IF(K643=0,"",ROUND(('Vstupní data 9_4'!$N643+'Vstupní data 9_4'!$Q643)/'Vstupní data 9_4'!$K643,0))</f>
        <v/>
      </c>
      <c r="V643" s="112"/>
      <c r="W643" s="113"/>
      <c r="X643" s="113"/>
      <c r="Y643" s="113"/>
      <c r="Z643" s="113"/>
      <c r="AA643" s="113"/>
    </row>
    <row r="644" spans="1:27" s="114" customFormat="1" ht="27.75" customHeight="1">
      <c r="A644" s="115"/>
      <c r="B644" s="116"/>
      <c r="C644" s="120"/>
      <c r="D644" s="70" t="str">
        <f>IFERROR(VLOOKUP(C644,NM06!$A$2:$B$176,2,0),"")</f>
        <v/>
      </c>
      <c r="E644" s="119"/>
      <c r="F644" s="70" t="str">
        <f>IFERROR(VLOOKUP('Vstupní data 9_4'!$E644,'Číselník nástrojů'!$A$2:$D$569,4,0),"")</f>
        <v/>
      </c>
      <c r="G644" s="117"/>
      <c r="H644" s="118"/>
      <c r="I644" s="127"/>
      <c r="J644" s="104"/>
      <c r="K644" s="104"/>
      <c r="L644" s="105"/>
      <c r="M644" s="121"/>
      <c r="N644" s="122"/>
      <c r="O644" s="123"/>
      <c r="P644" s="124"/>
      <c r="Q644" s="125"/>
      <c r="R644" s="126"/>
      <c r="S644" s="92" t="str">
        <f>IFERROR(('Vstupní data 9_4'!$O644+'Vstupní data 9_4'!$R644)/'Vstupní data 9_4'!$I644,"")</f>
        <v/>
      </c>
      <c r="T644" s="93" t="str">
        <f>IF(J644+L644=0,"",ROUND((M644+'Vstupní data 9_4'!$P644)/(L644+J644)/12,0))</f>
        <v/>
      </c>
      <c r="U644" s="94" t="str">
        <f>IF(K644=0,"",ROUND(('Vstupní data 9_4'!$N644+'Vstupní data 9_4'!$Q644)/'Vstupní data 9_4'!$K644,0))</f>
        <v/>
      </c>
      <c r="V644" s="112"/>
      <c r="W644" s="113"/>
      <c r="X644" s="113"/>
      <c r="Y644" s="113"/>
      <c r="Z644" s="113"/>
      <c r="AA644" s="113"/>
    </row>
    <row r="645" spans="1:27" s="114" customFormat="1" ht="27.75" customHeight="1">
      <c r="A645" s="115"/>
      <c r="B645" s="116"/>
      <c r="C645" s="120"/>
      <c r="D645" s="70" t="str">
        <f>IFERROR(VLOOKUP(C645,NM06!$A$2:$B$176,2,0),"")</f>
        <v/>
      </c>
      <c r="E645" s="119"/>
      <c r="F645" s="70" t="str">
        <f>IFERROR(VLOOKUP('Vstupní data 9_4'!$E645,'Číselník nástrojů'!$A$2:$D$569,4,0),"")</f>
        <v/>
      </c>
      <c r="G645" s="117"/>
      <c r="H645" s="118"/>
      <c r="I645" s="127"/>
      <c r="J645" s="104"/>
      <c r="K645" s="104"/>
      <c r="L645" s="105"/>
      <c r="M645" s="121"/>
      <c r="N645" s="122"/>
      <c r="O645" s="123"/>
      <c r="P645" s="124"/>
      <c r="Q645" s="125"/>
      <c r="R645" s="126"/>
      <c r="S645" s="92" t="str">
        <f>IFERROR(('Vstupní data 9_4'!$O645+'Vstupní data 9_4'!$R645)/'Vstupní data 9_4'!$I645,"")</f>
        <v/>
      </c>
      <c r="T645" s="93" t="str">
        <f>IF(J645+L645=0,"",ROUND((M645+'Vstupní data 9_4'!$P645)/(L645+J645)/12,0))</f>
        <v/>
      </c>
      <c r="U645" s="94" t="str">
        <f>IF(K645=0,"",ROUND(('Vstupní data 9_4'!$N645+'Vstupní data 9_4'!$Q645)/'Vstupní data 9_4'!$K645,0))</f>
        <v/>
      </c>
      <c r="V645" s="112"/>
      <c r="W645" s="113"/>
      <c r="X645" s="113"/>
      <c r="Y645" s="113"/>
      <c r="Z645" s="113"/>
      <c r="AA645" s="113"/>
    </row>
    <row r="646" spans="1:27" s="114" customFormat="1" ht="27.75" customHeight="1">
      <c r="A646" s="115"/>
      <c r="B646" s="116"/>
      <c r="C646" s="120"/>
      <c r="D646" s="70" t="str">
        <f>IFERROR(VLOOKUP(C646,NM06!$A$2:$B$176,2,0),"")</f>
        <v/>
      </c>
      <c r="E646" s="119"/>
      <c r="F646" s="70" t="str">
        <f>IFERROR(VLOOKUP('Vstupní data 9_4'!$E646,'Číselník nástrojů'!$A$2:$D$569,4,0),"")</f>
        <v/>
      </c>
      <c r="G646" s="117"/>
      <c r="H646" s="118"/>
      <c r="I646" s="127"/>
      <c r="J646" s="104"/>
      <c r="K646" s="104"/>
      <c r="L646" s="105"/>
      <c r="M646" s="121"/>
      <c r="N646" s="122"/>
      <c r="O646" s="123"/>
      <c r="P646" s="124"/>
      <c r="Q646" s="125"/>
      <c r="R646" s="126"/>
      <c r="S646" s="92" t="str">
        <f>IFERROR(('Vstupní data 9_4'!$O646+'Vstupní data 9_4'!$R646)/'Vstupní data 9_4'!$I646,"")</f>
        <v/>
      </c>
      <c r="T646" s="93" t="str">
        <f>IF(J646+L646=0,"",ROUND((M646+'Vstupní data 9_4'!$P646)/(L646+J646)/12,0))</f>
        <v/>
      </c>
      <c r="U646" s="94" t="str">
        <f>IF(K646=0,"",ROUND(('Vstupní data 9_4'!$N646+'Vstupní data 9_4'!$Q646)/'Vstupní data 9_4'!$K646,0))</f>
        <v/>
      </c>
      <c r="V646" s="112"/>
      <c r="W646" s="113"/>
      <c r="X646" s="113"/>
      <c r="Y646" s="113"/>
      <c r="Z646" s="113"/>
      <c r="AA646" s="113"/>
    </row>
    <row r="647" spans="1:27" s="114" customFormat="1" ht="27.75" customHeight="1">
      <c r="A647" s="115"/>
      <c r="B647" s="116"/>
      <c r="C647" s="120"/>
      <c r="D647" s="70" t="str">
        <f>IFERROR(VLOOKUP(C647,NM06!$A$2:$B$176,2,0),"")</f>
        <v/>
      </c>
      <c r="E647" s="119"/>
      <c r="F647" s="70" t="str">
        <f>IFERROR(VLOOKUP('Vstupní data 9_4'!$E647,'Číselník nástrojů'!$A$2:$D$569,4,0),"")</f>
        <v/>
      </c>
      <c r="G647" s="117"/>
      <c r="H647" s="118"/>
      <c r="I647" s="127"/>
      <c r="J647" s="104"/>
      <c r="K647" s="104"/>
      <c r="L647" s="105"/>
      <c r="M647" s="121"/>
      <c r="N647" s="122"/>
      <c r="O647" s="123"/>
      <c r="P647" s="124"/>
      <c r="Q647" s="125"/>
      <c r="R647" s="126"/>
      <c r="S647" s="92" t="str">
        <f>IFERROR(('Vstupní data 9_4'!$O647+'Vstupní data 9_4'!$R647)/'Vstupní data 9_4'!$I647,"")</f>
        <v/>
      </c>
      <c r="T647" s="93" t="str">
        <f>IF(J647+L647=0,"",ROUND((M647+'Vstupní data 9_4'!$P647)/(L647+J647)/12,0))</f>
        <v/>
      </c>
      <c r="U647" s="94" t="str">
        <f>IF(K647=0,"",ROUND(('Vstupní data 9_4'!$N647+'Vstupní data 9_4'!$Q647)/'Vstupní data 9_4'!$K647,0))</f>
        <v/>
      </c>
      <c r="V647" s="112"/>
      <c r="W647" s="113"/>
      <c r="X647" s="113"/>
      <c r="Y647" s="113"/>
      <c r="Z647" s="113"/>
      <c r="AA647" s="113"/>
    </row>
    <row r="648" spans="1:27" s="114" customFormat="1" ht="27.75" customHeight="1">
      <c r="A648" s="115"/>
      <c r="B648" s="116"/>
      <c r="C648" s="120"/>
      <c r="D648" s="70" t="str">
        <f>IFERROR(VLOOKUP(C648,NM06!$A$2:$B$176,2,0),"")</f>
        <v/>
      </c>
      <c r="E648" s="119"/>
      <c r="F648" s="70" t="str">
        <f>IFERROR(VLOOKUP('Vstupní data 9_4'!$E648,'Číselník nástrojů'!$A$2:$D$569,4,0),"")</f>
        <v/>
      </c>
      <c r="G648" s="117"/>
      <c r="H648" s="118"/>
      <c r="I648" s="127"/>
      <c r="J648" s="104"/>
      <c r="K648" s="104"/>
      <c r="L648" s="105"/>
      <c r="M648" s="121"/>
      <c r="N648" s="122"/>
      <c r="O648" s="123"/>
      <c r="P648" s="124"/>
      <c r="Q648" s="125"/>
      <c r="R648" s="126"/>
      <c r="S648" s="92" t="str">
        <f>IFERROR(('Vstupní data 9_4'!$O648+'Vstupní data 9_4'!$R648)/'Vstupní data 9_4'!$I648,"")</f>
        <v/>
      </c>
      <c r="T648" s="93" t="str">
        <f>IF(J648+L648=0,"",ROUND((M648+'Vstupní data 9_4'!$P648)/(L648+J648)/12,0))</f>
        <v/>
      </c>
      <c r="U648" s="94" t="str">
        <f>IF(K648=0,"",ROUND(('Vstupní data 9_4'!$N648+'Vstupní data 9_4'!$Q648)/'Vstupní data 9_4'!$K648,0))</f>
        <v/>
      </c>
      <c r="V648" s="112"/>
      <c r="W648" s="113"/>
      <c r="X648" s="113"/>
      <c r="Y648" s="113"/>
      <c r="Z648" s="113"/>
      <c r="AA648" s="113"/>
    </row>
    <row r="649" spans="1:27" s="114" customFormat="1" ht="27.75" customHeight="1">
      <c r="A649" s="115"/>
      <c r="B649" s="116"/>
      <c r="C649" s="120"/>
      <c r="D649" s="70" t="str">
        <f>IFERROR(VLOOKUP(C649,NM06!$A$2:$B$176,2,0),"")</f>
        <v/>
      </c>
      <c r="E649" s="119"/>
      <c r="F649" s="70" t="str">
        <f>IFERROR(VLOOKUP('Vstupní data 9_4'!$E649,'Číselník nástrojů'!$A$2:$D$569,4,0),"")</f>
        <v/>
      </c>
      <c r="G649" s="117"/>
      <c r="H649" s="118"/>
      <c r="I649" s="127"/>
      <c r="J649" s="104"/>
      <c r="K649" s="104"/>
      <c r="L649" s="105"/>
      <c r="M649" s="121"/>
      <c r="N649" s="122"/>
      <c r="O649" s="123"/>
      <c r="P649" s="124"/>
      <c r="Q649" s="125"/>
      <c r="R649" s="126"/>
      <c r="S649" s="92" t="str">
        <f>IFERROR(('Vstupní data 9_4'!$O649+'Vstupní data 9_4'!$R649)/'Vstupní data 9_4'!$I649,"")</f>
        <v/>
      </c>
      <c r="T649" s="93" t="str">
        <f>IF(J649+L649=0,"",ROUND((M649+'Vstupní data 9_4'!$P649)/(L649+J649)/12,0))</f>
        <v/>
      </c>
      <c r="U649" s="94" t="str">
        <f>IF(K649=0,"",ROUND(('Vstupní data 9_4'!$N649+'Vstupní data 9_4'!$Q649)/'Vstupní data 9_4'!$K649,0))</f>
        <v/>
      </c>
      <c r="V649" s="112"/>
      <c r="W649" s="113"/>
      <c r="X649" s="113"/>
      <c r="Y649" s="113"/>
      <c r="Z649" s="113"/>
      <c r="AA649" s="113"/>
    </row>
    <row r="650" spans="1:27" s="114" customFormat="1" ht="27.75" customHeight="1">
      <c r="A650" s="115"/>
      <c r="B650" s="116"/>
      <c r="C650" s="120"/>
      <c r="D650" s="70" t="str">
        <f>IFERROR(VLOOKUP(C650,NM06!$A$2:$B$176,2,0),"")</f>
        <v/>
      </c>
      <c r="E650" s="119"/>
      <c r="F650" s="70" t="str">
        <f>IFERROR(VLOOKUP('Vstupní data 9_4'!$E650,'Číselník nástrojů'!$A$2:$D$569,4,0),"")</f>
        <v/>
      </c>
      <c r="G650" s="117"/>
      <c r="H650" s="118"/>
      <c r="I650" s="127"/>
      <c r="J650" s="104"/>
      <c r="K650" s="104"/>
      <c r="L650" s="105"/>
      <c r="M650" s="121"/>
      <c r="N650" s="122"/>
      <c r="O650" s="123"/>
      <c r="P650" s="124"/>
      <c r="Q650" s="125"/>
      <c r="R650" s="126"/>
      <c r="S650" s="92" t="str">
        <f>IFERROR(('Vstupní data 9_4'!$O650+'Vstupní data 9_4'!$R650)/'Vstupní data 9_4'!$I650,"")</f>
        <v/>
      </c>
      <c r="T650" s="93" t="str">
        <f>IF(J650+L650=0,"",ROUND((M650+'Vstupní data 9_4'!$P650)/(L650+J650)/12,0))</f>
        <v/>
      </c>
      <c r="U650" s="94" t="str">
        <f>IF(K650=0,"",ROUND(('Vstupní data 9_4'!$N650+'Vstupní data 9_4'!$Q650)/'Vstupní data 9_4'!$K650,0))</f>
        <v/>
      </c>
      <c r="V650" s="112"/>
      <c r="W650" s="113"/>
      <c r="X650" s="113"/>
      <c r="Y650" s="113"/>
      <c r="Z650" s="113"/>
      <c r="AA650" s="113"/>
    </row>
    <row r="651" spans="1:27" s="114" customFormat="1" ht="27.75" customHeight="1">
      <c r="A651" s="115"/>
      <c r="B651" s="116"/>
      <c r="C651" s="120"/>
      <c r="D651" s="70" t="str">
        <f>IFERROR(VLOOKUP(C651,NM06!$A$2:$B$176,2,0),"")</f>
        <v/>
      </c>
      <c r="E651" s="119"/>
      <c r="F651" s="70" t="str">
        <f>IFERROR(VLOOKUP('Vstupní data 9_4'!$E651,'Číselník nástrojů'!$A$2:$D$569,4,0),"")</f>
        <v/>
      </c>
      <c r="G651" s="117"/>
      <c r="H651" s="118"/>
      <c r="I651" s="127"/>
      <c r="J651" s="104"/>
      <c r="K651" s="104"/>
      <c r="L651" s="105"/>
      <c r="M651" s="121"/>
      <c r="N651" s="122"/>
      <c r="O651" s="123"/>
      <c r="P651" s="124"/>
      <c r="Q651" s="125"/>
      <c r="R651" s="126"/>
      <c r="S651" s="92" t="str">
        <f>IFERROR(('Vstupní data 9_4'!$O651+'Vstupní data 9_4'!$R651)/'Vstupní data 9_4'!$I651,"")</f>
        <v/>
      </c>
      <c r="T651" s="93" t="str">
        <f>IF(J651+L651=0,"",ROUND((M651+'Vstupní data 9_4'!$P651)/(L651+J651)/12,0))</f>
        <v/>
      </c>
      <c r="U651" s="94" t="str">
        <f>IF(K651=0,"",ROUND(('Vstupní data 9_4'!$N651+'Vstupní data 9_4'!$Q651)/'Vstupní data 9_4'!$K651,0))</f>
        <v/>
      </c>
      <c r="V651" s="112"/>
      <c r="W651" s="113"/>
      <c r="X651" s="113"/>
      <c r="Y651" s="113"/>
      <c r="Z651" s="113"/>
      <c r="AA651" s="113"/>
    </row>
    <row r="652" spans="1:27" s="114" customFormat="1" ht="27.75" customHeight="1">
      <c r="A652" s="115"/>
      <c r="B652" s="116"/>
      <c r="C652" s="120"/>
      <c r="D652" s="70" t="str">
        <f>IFERROR(VLOOKUP(C652,NM06!$A$2:$B$176,2,0),"")</f>
        <v/>
      </c>
      <c r="E652" s="119"/>
      <c r="F652" s="70" t="str">
        <f>IFERROR(VLOOKUP('Vstupní data 9_4'!$E652,'Číselník nástrojů'!$A$2:$D$569,4,0),"")</f>
        <v/>
      </c>
      <c r="G652" s="117"/>
      <c r="H652" s="118"/>
      <c r="I652" s="127"/>
      <c r="J652" s="104"/>
      <c r="K652" s="104"/>
      <c r="L652" s="105"/>
      <c r="M652" s="121"/>
      <c r="N652" s="122"/>
      <c r="O652" s="123"/>
      <c r="P652" s="124"/>
      <c r="Q652" s="125"/>
      <c r="R652" s="126"/>
      <c r="S652" s="92" t="str">
        <f>IFERROR(('Vstupní data 9_4'!$O652+'Vstupní data 9_4'!$R652)/'Vstupní data 9_4'!$I652,"")</f>
        <v/>
      </c>
      <c r="T652" s="93" t="str">
        <f>IF(J652+L652=0,"",ROUND((M652+'Vstupní data 9_4'!$P652)/(L652+J652)/12,0))</f>
        <v/>
      </c>
      <c r="U652" s="94" t="str">
        <f>IF(K652=0,"",ROUND(('Vstupní data 9_4'!$N652+'Vstupní data 9_4'!$Q652)/'Vstupní data 9_4'!$K652,0))</f>
        <v/>
      </c>
      <c r="V652" s="112"/>
      <c r="W652" s="113"/>
      <c r="X652" s="113"/>
      <c r="Y652" s="113"/>
      <c r="Z652" s="113"/>
      <c r="AA652" s="113"/>
    </row>
    <row r="653" spans="1:27" s="114" customFormat="1" ht="27.75" customHeight="1">
      <c r="A653" s="115"/>
      <c r="B653" s="116"/>
      <c r="C653" s="120"/>
      <c r="D653" s="70" t="str">
        <f>IFERROR(VLOOKUP(C653,NM06!$A$2:$B$176,2,0),"")</f>
        <v/>
      </c>
      <c r="E653" s="119"/>
      <c r="F653" s="70" t="str">
        <f>IFERROR(VLOOKUP('Vstupní data 9_4'!$E653,'Číselník nástrojů'!$A$2:$D$569,4,0),"")</f>
        <v/>
      </c>
      <c r="G653" s="117"/>
      <c r="H653" s="118"/>
      <c r="I653" s="127"/>
      <c r="J653" s="104"/>
      <c r="K653" s="104"/>
      <c r="L653" s="105"/>
      <c r="M653" s="121"/>
      <c r="N653" s="122"/>
      <c r="O653" s="123"/>
      <c r="P653" s="124"/>
      <c r="Q653" s="125"/>
      <c r="R653" s="126"/>
      <c r="S653" s="92" t="str">
        <f>IFERROR(('Vstupní data 9_4'!$O653+'Vstupní data 9_4'!$R653)/'Vstupní data 9_4'!$I653,"")</f>
        <v/>
      </c>
      <c r="T653" s="93" t="str">
        <f>IF(J653+L653=0,"",ROUND((M653+'Vstupní data 9_4'!$P653)/(L653+J653)/12,0))</f>
        <v/>
      </c>
      <c r="U653" s="94" t="str">
        <f>IF(K653=0,"",ROUND(('Vstupní data 9_4'!$N653+'Vstupní data 9_4'!$Q653)/'Vstupní data 9_4'!$K653,0))</f>
        <v/>
      </c>
      <c r="V653" s="112"/>
      <c r="W653" s="113"/>
      <c r="X653" s="113"/>
      <c r="Y653" s="113"/>
      <c r="Z653" s="113"/>
      <c r="AA653" s="113"/>
    </row>
    <row r="654" spans="1:27" s="114" customFormat="1" ht="27.75" customHeight="1">
      <c r="A654" s="115"/>
      <c r="B654" s="116"/>
      <c r="C654" s="120"/>
      <c r="D654" s="70" t="str">
        <f>IFERROR(VLOOKUP(C654,NM06!$A$2:$B$176,2,0),"")</f>
        <v/>
      </c>
      <c r="E654" s="119"/>
      <c r="F654" s="70" t="str">
        <f>IFERROR(VLOOKUP('Vstupní data 9_4'!$E654,'Číselník nástrojů'!$A$2:$D$569,4,0),"")</f>
        <v/>
      </c>
      <c r="G654" s="117"/>
      <c r="H654" s="118"/>
      <c r="I654" s="127"/>
      <c r="J654" s="104"/>
      <c r="K654" s="104"/>
      <c r="L654" s="105"/>
      <c r="M654" s="121"/>
      <c r="N654" s="122"/>
      <c r="O654" s="123"/>
      <c r="P654" s="124"/>
      <c r="Q654" s="125"/>
      <c r="R654" s="126"/>
      <c r="S654" s="92" t="str">
        <f>IFERROR(('Vstupní data 9_4'!$O654+'Vstupní data 9_4'!$R654)/'Vstupní data 9_4'!$I654,"")</f>
        <v/>
      </c>
      <c r="T654" s="93" t="str">
        <f>IF(J654+L654=0,"",ROUND((M654+'Vstupní data 9_4'!$P654)/(L654+J654)/12,0))</f>
        <v/>
      </c>
      <c r="U654" s="94" t="str">
        <f>IF(K654=0,"",ROUND(('Vstupní data 9_4'!$N654+'Vstupní data 9_4'!$Q654)/'Vstupní data 9_4'!$K654,0))</f>
        <v/>
      </c>
      <c r="V654" s="112"/>
      <c r="W654" s="113"/>
      <c r="X654" s="113"/>
      <c r="Y654" s="113"/>
      <c r="Z654" s="113"/>
      <c r="AA654" s="113"/>
    </row>
    <row r="655" spans="1:27" s="114" customFormat="1" ht="27.75" customHeight="1">
      <c r="A655" s="115"/>
      <c r="B655" s="116"/>
      <c r="C655" s="120"/>
      <c r="D655" s="70" t="str">
        <f>IFERROR(VLOOKUP(C655,NM06!$A$2:$B$176,2,0),"")</f>
        <v/>
      </c>
      <c r="E655" s="119"/>
      <c r="F655" s="70" t="str">
        <f>IFERROR(VLOOKUP('Vstupní data 9_4'!$E655,'Číselník nástrojů'!$A$2:$D$569,4,0),"")</f>
        <v/>
      </c>
      <c r="G655" s="117"/>
      <c r="H655" s="118"/>
      <c r="I655" s="127"/>
      <c r="J655" s="104"/>
      <c r="K655" s="104"/>
      <c r="L655" s="105"/>
      <c r="M655" s="121"/>
      <c r="N655" s="122"/>
      <c r="O655" s="123"/>
      <c r="P655" s="124"/>
      <c r="Q655" s="125"/>
      <c r="R655" s="126"/>
      <c r="S655" s="92" t="str">
        <f>IFERROR(('Vstupní data 9_4'!$O655+'Vstupní data 9_4'!$R655)/'Vstupní data 9_4'!$I655,"")</f>
        <v/>
      </c>
      <c r="T655" s="93" t="str">
        <f>IF(J655+L655=0,"",ROUND((M655+'Vstupní data 9_4'!$P655)/(L655+J655)/12,0))</f>
        <v/>
      </c>
      <c r="U655" s="94" t="str">
        <f>IF(K655=0,"",ROUND(('Vstupní data 9_4'!$N655+'Vstupní data 9_4'!$Q655)/'Vstupní data 9_4'!$K655,0))</f>
        <v/>
      </c>
      <c r="V655" s="112"/>
      <c r="W655" s="113"/>
      <c r="X655" s="113"/>
      <c r="Y655" s="113"/>
      <c r="Z655" s="113"/>
      <c r="AA655" s="113"/>
    </row>
    <row r="656" spans="1:27" s="114" customFormat="1" ht="27.75" customHeight="1">
      <c r="A656" s="115"/>
      <c r="B656" s="116"/>
      <c r="C656" s="120"/>
      <c r="D656" s="70" t="str">
        <f>IFERROR(VLOOKUP(C656,NM06!$A$2:$B$176,2,0),"")</f>
        <v/>
      </c>
      <c r="E656" s="119"/>
      <c r="F656" s="70" t="str">
        <f>IFERROR(VLOOKUP('Vstupní data 9_4'!$E656,'Číselník nástrojů'!$A$2:$D$569,4,0),"")</f>
        <v/>
      </c>
      <c r="G656" s="117"/>
      <c r="H656" s="118"/>
      <c r="I656" s="127"/>
      <c r="J656" s="104"/>
      <c r="K656" s="104"/>
      <c r="L656" s="105"/>
      <c r="M656" s="121"/>
      <c r="N656" s="122"/>
      <c r="O656" s="123"/>
      <c r="P656" s="124"/>
      <c r="Q656" s="125"/>
      <c r="R656" s="126"/>
      <c r="S656" s="92" t="str">
        <f>IFERROR(('Vstupní data 9_4'!$O656+'Vstupní data 9_4'!$R656)/'Vstupní data 9_4'!$I656,"")</f>
        <v/>
      </c>
      <c r="T656" s="93" t="str">
        <f>IF(J656+L656=0,"",ROUND((M656+'Vstupní data 9_4'!$P656)/(L656+J656)/12,0))</f>
        <v/>
      </c>
      <c r="U656" s="94" t="str">
        <f>IF(K656=0,"",ROUND(('Vstupní data 9_4'!$N656+'Vstupní data 9_4'!$Q656)/'Vstupní data 9_4'!$K656,0))</f>
        <v/>
      </c>
      <c r="V656" s="112"/>
      <c r="W656" s="113"/>
      <c r="X656" s="113"/>
      <c r="Y656" s="113"/>
      <c r="Z656" s="113"/>
      <c r="AA656" s="113"/>
    </row>
    <row r="657" spans="1:27" s="114" customFormat="1" ht="27.75" customHeight="1">
      <c r="A657" s="115"/>
      <c r="B657" s="116"/>
      <c r="C657" s="120"/>
      <c r="D657" s="70" t="str">
        <f>IFERROR(VLOOKUP(C657,NM06!$A$2:$B$176,2,0),"")</f>
        <v/>
      </c>
      <c r="E657" s="119"/>
      <c r="F657" s="70" t="str">
        <f>IFERROR(VLOOKUP('Vstupní data 9_4'!$E657,'Číselník nástrojů'!$A$2:$D$569,4,0),"")</f>
        <v/>
      </c>
      <c r="G657" s="117"/>
      <c r="H657" s="118"/>
      <c r="I657" s="127"/>
      <c r="J657" s="104"/>
      <c r="K657" s="104"/>
      <c r="L657" s="105"/>
      <c r="M657" s="121"/>
      <c r="N657" s="122"/>
      <c r="O657" s="123"/>
      <c r="P657" s="124"/>
      <c r="Q657" s="125"/>
      <c r="R657" s="126"/>
      <c r="S657" s="92" t="str">
        <f>IFERROR(('Vstupní data 9_4'!$O657+'Vstupní data 9_4'!$R657)/'Vstupní data 9_4'!$I657,"")</f>
        <v/>
      </c>
      <c r="T657" s="93" t="str">
        <f>IF(J657+L657=0,"",ROUND((M657+'Vstupní data 9_4'!$P657)/(L657+J657)/12,0))</f>
        <v/>
      </c>
      <c r="U657" s="94" t="str">
        <f>IF(K657=0,"",ROUND(('Vstupní data 9_4'!$N657+'Vstupní data 9_4'!$Q657)/'Vstupní data 9_4'!$K657,0))</f>
        <v/>
      </c>
      <c r="V657" s="112"/>
      <c r="W657" s="113"/>
      <c r="X657" s="113"/>
      <c r="Y657" s="113"/>
      <c r="Z657" s="113"/>
      <c r="AA657" s="113"/>
    </row>
    <row r="658" spans="1:27" s="114" customFormat="1" ht="27.75" customHeight="1">
      <c r="A658" s="115"/>
      <c r="B658" s="116"/>
      <c r="C658" s="120"/>
      <c r="D658" s="70" t="str">
        <f>IFERROR(VLOOKUP(C658,NM06!$A$2:$B$176,2,0),"")</f>
        <v/>
      </c>
      <c r="E658" s="119"/>
      <c r="F658" s="70" t="str">
        <f>IFERROR(VLOOKUP('Vstupní data 9_4'!$E658,'Číselník nástrojů'!$A$2:$D$569,4,0),"")</f>
        <v/>
      </c>
      <c r="G658" s="117"/>
      <c r="H658" s="118"/>
      <c r="I658" s="127"/>
      <c r="J658" s="104"/>
      <c r="K658" s="104"/>
      <c r="L658" s="105"/>
      <c r="M658" s="121"/>
      <c r="N658" s="122"/>
      <c r="O658" s="123"/>
      <c r="P658" s="124"/>
      <c r="Q658" s="125"/>
      <c r="R658" s="126"/>
      <c r="S658" s="92" t="str">
        <f>IFERROR(('Vstupní data 9_4'!$O658+'Vstupní data 9_4'!$R658)/'Vstupní data 9_4'!$I658,"")</f>
        <v/>
      </c>
      <c r="T658" s="93" t="str">
        <f>IF(J658+L658=0,"",ROUND((M658+'Vstupní data 9_4'!$P658)/(L658+J658)/12,0))</f>
        <v/>
      </c>
      <c r="U658" s="94" t="str">
        <f>IF(K658=0,"",ROUND(('Vstupní data 9_4'!$N658+'Vstupní data 9_4'!$Q658)/'Vstupní data 9_4'!$K658,0))</f>
        <v/>
      </c>
      <c r="V658" s="112"/>
      <c r="W658" s="113"/>
      <c r="X658" s="113"/>
      <c r="Y658" s="113"/>
      <c r="Z658" s="113"/>
      <c r="AA658" s="113"/>
    </row>
    <row r="659" spans="1:27" s="114" customFormat="1" ht="27.75" customHeight="1">
      <c r="A659" s="115"/>
      <c r="B659" s="116"/>
      <c r="C659" s="120"/>
      <c r="D659" s="70" t="str">
        <f>IFERROR(VLOOKUP(C659,NM06!$A$2:$B$176,2,0),"")</f>
        <v/>
      </c>
      <c r="E659" s="119"/>
      <c r="F659" s="70" t="str">
        <f>IFERROR(VLOOKUP('Vstupní data 9_4'!$E659,'Číselník nástrojů'!$A$2:$D$569,4,0),"")</f>
        <v/>
      </c>
      <c r="G659" s="117"/>
      <c r="H659" s="118"/>
      <c r="I659" s="127"/>
      <c r="J659" s="104"/>
      <c r="K659" s="104"/>
      <c r="L659" s="105"/>
      <c r="M659" s="121"/>
      <c r="N659" s="122"/>
      <c r="O659" s="123"/>
      <c r="P659" s="124"/>
      <c r="Q659" s="125"/>
      <c r="R659" s="126"/>
      <c r="S659" s="92" t="str">
        <f>IFERROR(('Vstupní data 9_4'!$O659+'Vstupní data 9_4'!$R659)/'Vstupní data 9_4'!$I659,"")</f>
        <v/>
      </c>
      <c r="T659" s="93" t="str">
        <f>IF(J659+L659=0,"",ROUND((M659+'Vstupní data 9_4'!$P659)/(L659+J659)/12,0))</f>
        <v/>
      </c>
      <c r="U659" s="94" t="str">
        <f>IF(K659=0,"",ROUND(('Vstupní data 9_4'!$N659+'Vstupní data 9_4'!$Q659)/'Vstupní data 9_4'!$K659,0))</f>
        <v/>
      </c>
      <c r="V659" s="112"/>
      <c r="W659" s="113"/>
      <c r="X659" s="113"/>
      <c r="Y659" s="113"/>
      <c r="Z659" s="113"/>
      <c r="AA659" s="113"/>
    </row>
    <row r="660" spans="1:27" s="114" customFormat="1" ht="27.75" customHeight="1">
      <c r="A660" s="115"/>
      <c r="B660" s="116"/>
      <c r="C660" s="120"/>
      <c r="D660" s="70" t="str">
        <f>IFERROR(VLOOKUP(C660,NM06!$A$2:$B$176,2,0),"")</f>
        <v/>
      </c>
      <c r="E660" s="119"/>
      <c r="F660" s="70" t="str">
        <f>IFERROR(VLOOKUP('Vstupní data 9_4'!$E660,'Číselník nástrojů'!$A$2:$D$569,4,0),"")</f>
        <v/>
      </c>
      <c r="G660" s="117"/>
      <c r="H660" s="118"/>
      <c r="I660" s="127"/>
      <c r="J660" s="104"/>
      <c r="K660" s="104"/>
      <c r="L660" s="105"/>
      <c r="M660" s="121"/>
      <c r="N660" s="122"/>
      <c r="O660" s="123"/>
      <c r="P660" s="124"/>
      <c r="Q660" s="125"/>
      <c r="R660" s="126"/>
      <c r="S660" s="92" t="str">
        <f>IFERROR(('Vstupní data 9_4'!$O660+'Vstupní data 9_4'!$R660)/'Vstupní data 9_4'!$I660,"")</f>
        <v/>
      </c>
      <c r="T660" s="93" t="str">
        <f>IF(J660+L660=0,"",ROUND((M660+'Vstupní data 9_4'!$P660)/(L660+J660)/12,0))</f>
        <v/>
      </c>
      <c r="U660" s="94" t="str">
        <f>IF(K660=0,"",ROUND(('Vstupní data 9_4'!$N660+'Vstupní data 9_4'!$Q660)/'Vstupní data 9_4'!$K660,0))</f>
        <v/>
      </c>
      <c r="V660" s="112"/>
      <c r="W660" s="113"/>
      <c r="X660" s="113"/>
      <c r="Y660" s="113"/>
      <c r="Z660" s="113"/>
      <c r="AA660" s="113"/>
    </row>
    <row r="661" spans="1:27" s="114" customFormat="1" ht="27.75" customHeight="1">
      <c r="A661" s="115"/>
      <c r="B661" s="116"/>
      <c r="C661" s="120"/>
      <c r="D661" s="70" t="str">
        <f>IFERROR(VLOOKUP(C661,NM06!$A$2:$B$176,2,0),"")</f>
        <v/>
      </c>
      <c r="E661" s="119"/>
      <c r="F661" s="70" t="str">
        <f>IFERROR(VLOOKUP('Vstupní data 9_4'!$E661,'Číselník nástrojů'!$A$2:$D$569,4,0),"")</f>
        <v/>
      </c>
      <c r="G661" s="117"/>
      <c r="H661" s="118"/>
      <c r="I661" s="127"/>
      <c r="J661" s="104"/>
      <c r="K661" s="104"/>
      <c r="L661" s="105"/>
      <c r="M661" s="121"/>
      <c r="N661" s="122"/>
      <c r="O661" s="123"/>
      <c r="P661" s="124"/>
      <c r="Q661" s="125"/>
      <c r="R661" s="126"/>
      <c r="S661" s="92" t="str">
        <f>IFERROR(('Vstupní data 9_4'!$O661+'Vstupní data 9_4'!$R661)/'Vstupní data 9_4'!$I661,"")</f>
        <v/>
      </c>
      <c r="T661" s="93" t="str">
        <f>IF(J661+L661=0,"",ROUND((M661+'Vstupní data 9_4'!$P661)/(L661+J661)/12,0))</f>
        <v/>
      </c>
      <c r="U661" s="94" t="str">
        <f>IF(K661=0,"",ROUND(('Vstupní data 9_4'!$N661+'Vstupní data 9_4'!$Q661)/'Vstupní data 9_4'!$K661,0))</f>
        <v/>
      </c>
      <c r="V661" s="112"/>
      <c r="W661" s="113"/>
      <c r="X661" s="113"/>
      <c r="Y661" s="113"/>
      <c r="Z661" s="113"/>
      <c r="AA661" s="113"/>
    </row>
    <row r="662" spans="1:27" s="114" customFormat="1" ht="27.75" customHeight="1">
      <c r="A662" s="115"/>
      <c r="B662" s="116"/>
      <c r="C662" s="120"/>
      <c r="D662" s="70" t="str">
        <f>IFERROR(VLOOKUP(C662,NM06!$A$2:$B$176,2,0),"")</f>
        <v/>
      </c>
      <c r="E662" s="119"/>
      <c r="F662" s="70" t="str">
        <f>IFERROR(VLOOKUP('Vstupní data 9_4'!$E662,'Číselník nástrojů'!$A$2:$D$569,4,0),"")</f>
        <v/>
      </c>
      <c r="G662" s="117"/>
      <c r="H662" s="118"/>
      <c r="I662" s="127"/>
      <c r="J662" s="104"/>
      <c r="K662" s="104"/>
      <c r="L662" s="105"/>
      <c r="M662" s="121"/>
      <c r="N662" s="122"/>
      <c r="O662" s="123"/>
      <c r="P662" s="124"/>
      <c r="Q662" s="125"/>
      <c r="R662" s="126"/>
      <c r="S662" s="92" t="str">
        <f>IFERROR(('Vstupní data 9_4'!$O662+'Vstupní data 9_4'!$R662)/'Vstupní data 9_4'!$I662,"")</f>
        <v/>
      </c>
      <c r="T662" s="93" t="str">
        <f>IF(J662+L662=0,"",ROUND((M662+'Vstupní data 9_4'!$P662)/(L662+J662)/12,0))</f>
        <v/>
      </c>
      <c r="U662" s="94" t="str">
        <f>IF(K662=0,"",ROUND(('Vstupní data 9_4'!$N662+'Vstupní data 9_4'!$Q662)/'Vstupní data 9_4'!$K662,0))</f>
        <v/>
      </c>
      <c r="V662" s="112"/>
      <c r="W662" s="113"/>
      <c r="X662" s="113"/>
      <c r="Y662" s="113"/>
      <c r="Z662" s="113"/>
      <c r="AA662" s="113"/>
    </row>
    <row r="663" spans="1:27" s="114" customFormat="1" ht="27.75" customHeight="1">
      <c r="A663" s="115"/>
      <c r="B663" s="116"/>
      <c r="C663" s="120"/>
      <c r="D663" s="70" t="str">
        <f>IFERROR(VLOOKUP(C663,NM06!$A$2:$B$176,2,0),"")</f>
        <v/>
      </c>
      <c r="E663" s="119"/>
      <c r="F663" s="70" t="str">
        <f>IFERROR(VLOOKUP('Vstupní data 9_4'!$E663,'Číselník nástrojů'!$A$2:$D$569,4,0),"")</f>
        <v/>
      </c>
      <c r="G663" s="117"/>
      <c r="H663" s="118"/>
      <c r="I663" s="127"/>
      <c r="J663" s="104"/>
      <c r="K663" s="104"/>
      <c r="L663" s="105"/>
      <c r="M663" s="121"/>
      <c r="N663" s="122"/>
      <c r="O663" s="123"/>
      <c r="P663" s="124"/>
      <c r="Q663" s="125"/>
      <c r="R663" s="126"/>
      <c r="S663" s="92" t="str">
        <f>IFERROR(('Vstupní data 9_4'!$O663+'Vstupní data 9_4'!$R663)/'Vstupní data 9_4'!$I663,"")</f>
        <v/>
      </c>
      <c r="T663" s="93" t="str">
        <f>IF(J663+L663=0,"",ROUND((M663+'Vstupní data 9_4'!$P663)/(L663+J663)/12,0))</f>
        <v/>
      </c>
      <c r="U663" s="94" t="str">
        <f>IF(K663=0,"",ROUND(('Vstupní data 9_4'!$N663+'Vstupní data 9_4'!$Q663)/'Vstupní data 9_4'!$K663,0))</f>
        <v/>
      </c>
      <c r="V663" s="112"/>
      <c r="W663" s="113"/>
      <c r="X663" s="113"/>
      <c r="Y663" s="113"/>
      <c r="Z663" s="113"/>
      <c r="AA663" s="113"/>
    </row>
    <row r="664" spans="1:27" s="114" customFormat="1" ht="27.75" customHeight="1">
      <c r="A664" s="115"/>
      <c r="B664" s="116"/>
      <c r="C664" s="120"/>
      <c r="D664" s="70" t="str">
        <f>IFERROR(VLOOKUP(C664,NM06!$A$2:$B$176,2,0),"")</f>
        <v/>
      </c>
      <c r="E664" s="119"/>
      <c r="F664" s="70" t="str">
        <f>IFERROR(VLOOKUP('Vstupní data 9_4'!$E664,'Číselník nástrojů'!$A$2:$D$569,4,0),"")</f>
        <v/>
      </c>
      <c r="G664" s="117"/>
      <c r="H664" s="118"/>
      <c r="I664" s="127"/>
      <c r="J664" s="104"/>
      <c r="K664" s="104"/>
      <c r="L664" s="105"/>
      <c r="M664" s="121"/>
      <c r="N664" s="122"/>
      <c r="O664" s="123"/>
      <c r="P664" s="124"/>
      <c r="Q664" s="125"/>
      <c r="R664" s="126"/>
      <c r="S664" s="92" t="str">
        <f>IFERROR(('Vstupní data 9_4'!$O664+'Vstupní data 9_4'!$R664)/'Vstupní data 9_4'!$I664,"")</f>
        <v/>
      </c>
      <c r="T664" s="93" t="str">
        <f>IF(J664+L664=0,"",ROUND((M664+'Vstupní data 9_4'!$P664)/(L664+J664)/12,0))</f>
        <v/>
      </c>
      <c r="U664" s="94" t="str">
        <f>IF(K664=0,"",ROUND(('Vstupní data 9_4'!$N664+'Vstupní data 9_4'!$Q664)/'Vstupní data 9_4'!$K664,0))</f>
        <v/>
      </c>
      <c r="V664" s="112"/>
      <c r="W664" s="113"/>
      <c r="X664" s="113"/>
      <c r="Y664" s="113"/>
      <c r="Z664" s="113"/>
      <c r="AA664" s="113"/>
    </row>
    <row r="665" spans="1:27" s="114" customFormat="1" ht="27.75" customHeight="1">
      <c r="A665" s="115"/>
      <c r="B665" s="116"/>
      <c r="C665" s="120"/>
      <c r="D665" s="70" t="str">
        <f>IFERROR(VLOOKUP(C665,NM06!$A$2:$B$176,2,0),"")</f>
        <v/>
      </c>
      <c r="E665" s="119"/>
      <c r="F665" s="70" t="str">
        <f>IFERROR(VLOOKUP('Vstupní data 9_4'!$E665,'Číselník nástrojů'!$A$2:$D$569,4,0),"")</f>
        <v/>
      </c>
      <c r="G665" s="117"/>
      <c r="H665" s="118"/>
      <c r="I665" s="127"/>
      <c r="J665" s="104"/>
      <c r="K665" s="104"/>
      <c r="L665" s="105"/>
      <c r="M665" s="121"/>
      <c r="N665" s="122"/>
      <c r="O665" s="123"/>
      <c r="P665" s="124"/>
      <c r="Q665" s="125"/>
      <c r="R665" s="126"/>
      <c r="S665" s="92" t="str">
        <f>IFERROR(('Vstupní data 9_4'!$O665+'Vstupní data 9_4'!$R665)/'Vstupní data 9_4'!$I665,"")</f>
        <v/>
      </c>
      <c r="T665" s="93" t="str">
        <f>IF(J665+L665=0,"",ROUND((M665+'Vstupní data 9_4'!$P665)/(L665+J665)/12,0))</f>
        <v/>
      </c>
      <c r="U665" s="94" t="str">
        <f>IF(K665=0,"",ROUND(('Vstupní data 9_4'!$N665+'Vstupní data 9_4'!$Q665)/'Vstupní data 9_4'!$K665,0))</f>
        <v/>
      </c>
      <c r="V665" s="112"/>
      <c r="W665" s="113"/>
      <c r="X665" s="113"/>
      <c r="Y665" s="113"/>
      <c r="Z665" s="113"/>
      <c r="AA665" s="113"/>
    </row>
    <row r="666" spans="1:27" s="114" customFormat="1" ht="27.75" customHeight="1">
      <c r="A666" s="115"/>
      <c r="B666" s="116"/>
      <c r="C666" s="120"/>
      <c r="D666" s="70" t="str">
        <f>IFERROR(VLOOKUP(C666,NM06!$A$2:$B$176,2,0),"")</f>
        <v/>
      </c>
      <c r="E666" s="119"/>
      <c r="F666" s="70" t="str">
        <f>IFERROR(VLOOKUP('Vstupní data 9_4'!$E666,'Číselník nástrojů'!$A$2:$D$569,4,0),"")</f>
        <v/>
      </c>
      <c r="G666" s="117"/>
      <c r="H666" s="118"/>
      <c r="I666" s="127"/>
      <c r="J666" s="104"/>
      <c r="K666" s="104"/>
      <c r="L666" s="105"/>
      <c r="M666" s="121"/>
      <c r="N666" s="122"/>
      <c r="O666" s="123"/>
      <c r="P666" s="124"/>
      <c r="Q666" s="125"/>
      <c r="R666" s="126"/>
      <c r="S666" s="92" t="str">
        <f>IFERROR(('Vstupní data 9_4'!$O666+'Vstupní data 9_4'!$R666)/'Vstupní data 9_4'!$I666,"")</f>
        <v/>
      </c>
      <c r="T666" s="93" t="str">
        <f>IF(J666+L666=0,"",ROUND((M666+'Vstupní data 9_4'!$P666)/(L666+J666)/12,0))</f>
        <v/>
      </c>
      <c r="U666" s="94" t="str">
        <f>IF(K666=0,"",ROUND(('Vstupní data 9_4'!$N666+'Vstupní data 9_4'!$Q666)/'Vstupní data 9_4'!$K666,0))</f>
        <v/>
      </c>
      <c r="V666" s="112"/>
      <c r="W666" s="113"/>
      <c r="X666" s="113"/>
      <c r="Y666" s="113"/>
      <c r="Z666" s="113"/>
      <c r="AA666" s="113"/>
    </row>
    <row r="667" spans="1:27" s="114" customFormat="1" ht="27.75" customHeight="1">
      <c r="A667" s="115"/>
      <c r="B667" s="116"/>
      <c r="C667" s="120"/>
      <c r="D667" s="70" t="str">
        <f>IFERROR(VLOOKUP(C667,NM06!$A$2:$B$176,2,0),"")</f>
        <v/>
      </c>
      <c r="E667" s="119"/>
      <c r="F667" s="70" t="str">
        <f>IFERROR(VLOOKUP('Vstupní data 9_4'!$E667,'Číselník nástrojů'!$A$2:$D$569,4,0),"")</f>
        <v/>
      </c>
      <c r="G667" s="117"/>
      <c r="H667" s="118"/>
      <c r="I667" s="127"/>
      <c r="J667" s="104"/>
      <c r="K667" s="104"/>
      <c r="L667" s="105"/>
      <c r="M667" s="121"/>
      <c r="N667" s="122"/>
      <c r="O667" s="123"/>
      <c r="P667" s="124"/>
      <c r="Q667" s="125"/>
      <c r="R667" s="126"/>
      <c r="S667" s="92" t="str">
        <f>IFERROR(('Vstupní data 9_4'!$O667+'Vstupní data 9_4'!$R667)/'Vstupní data 9_4'!$I667,"")</f>
        <v/>
      </c>
      <c r="T667" s="93" t="str">
        <f>IF(J667+L667=0,"",ROUND((M667+'Vstupní data 9_4'!$P667)/(L667+J667)/12,0))</f>
        <v/>
      </c>
      <c r="U667" s="94" t="str">
        <f>IF(K667=0,"",ROUND(('Vstupní data 9_4'!$N667+'Vstupní data 9_4'!$Q667)/'Vstupní data 9_4'!$K667,0))</f>
        <v/>
      </c>
      <c r="V667" s="112"/>
      <c r="W667" s="113"/>
      <c r="X667" s="113"/>
      <c r="Y667" s="113"/>
      <c r="Z667" s="113"/>
      <c r="AA667" s="113"/>
    </row>
    <row r="668" spans="1:27" s="114" customFormat="1" ht="27.75" customHeight="1">
      <c r="A668" s="115"/>
      <c r="B668" s="116"/>
      <c r="C668" s="120"/>
      <c r="D668" s="70" t="str">
        <f>IFERROR(VLOOKUP(C668,NM06!$A$2:$B$176,2,0),"")</f>
        <v/>
      </c>
      <c r="E668" s="119"/>
      <c r="F668" s="70" t="str">
        <f>IFERROR(VLOOKUP('Vstupní data 9_4'!$E668,'Číselník nástrojů'!$A$2:$D$569,4,0),"")</f>
        <v/>
      </c>
      <c r="G668" s="117"/>
      <c r="H668" s="118"/>
      <c r="I668" s="127"/>
      <c r="J668" s="104"/>
      <c r="K668" s="104"/>
      <c r="L668" s="105"/>
      <c r="M668" s="121"/>
      <c r="N668" s="122"/>
      <c r="O668" s="123"/>
      <c r="P668" s="124"/>
      <c r="Q668" s="125"/>
      <c r="R668" s="126"/>
      <c r="S668" s="92" t="str">
        <f>IFERROR(('Vstupní data 9_4'!$O668+'Vstupní data 9_4'!$R668)/'Vstupní data 9_4'!$I668,"")</f>
        <v/>
      </c>
      <c r="T668" s="93" t="str">
        <f>IF(J668+L668=0,"",ROUND((M668+'Vstupní data 9_4'!$P668)/(L668+J668)/12,0))</f>
        <v/>
      </c>
      <c r="U668" s="94" t="str">
        <f>IF(K668=0,"",ROUND(('Vstupní data 9_4'!$N668+'Vstupní data 9_4'!$Q668)/'Vstupní data 9_4'!$K668,0))</f>
        <v/>
      </c>
      <c r="V668" s="112"/>
      <c r="W668" s="113"/>
      <c r="X668" s="113"/>
      <c r="Y668" s="113"/>
      <c r="Z668" s="113"/>
      <c r="AA668" s="113"/>
    </row>
    <row r="669" spans="1:27" s="114" customFormat="1" ht="27.75" customHeight="1">
      <c r="A669" s="115"/>
      <c r="B669" s="116"/>
      <c r="C669" s="120"/>
      <c r="D669" s="70" t="str">
        <f>IFERROR(VLOOKUP(C669,NM06!$A$2:$B$176,2,0),"")</f>
        <v/>
      </c>
      <c r="E669" s="119"/>
      <c r="F669" s="70" t="str">
        <f>IFERROR(VLOOKUP('Vstupní data 9_4'!$E669,'Číselník nástrojů'!$A$2:$D$569,4,0),"")</f>
        <v/>
      </c>
      <c r="G669" s="117"/>
      <c r="H669" s="118"/>
      <c r="I669" s="127"/>
      <c r="J669" s="104"/>
      <c r="K669" s="104"/>
      <c r="L669" s="105"/>
      <c r="M669" s="121"/>
      <c r="N669" s="122"/>
      <c r="O669" s="123"/>
      <c r="P669" s="124"/>
      <c r="Q669" s="125"/>
      <c r="R669" s="126"/>
      <c r="S669" s="92" t="str">
        <f>IFERROR(('Vstupní data 9_4'!$O669+'Vstupní data 9_4'!$R669)/'Vstupní data 9_4'!$I669,"")</f>
        <v/>
      </c>
      <c r="T669" s="93" t="str">
        <f>IF(J669+L669=0,"",ROUND((M669+'Vstupní data 9_4'!$P669)/(L669+J669)/12,0))</f>
        <v/>
      </c>
      <c r="U669" s="94" t="str">
        <f>IF(K669=0,"",ROUND(('Vstupní data 9_4'!$N669+'Vstupní data 9_4'!$Q669)/'Vstupní data 9_4'!$K669,0))</f>
        <v/>
      </c>
      <c r="V669" s="112"/>
      <c r="W669" s="113"/>
      <c r="X669" s="113"/>
      <c r="Y669" s="113"/>
      <c r="Z669" s="113"/>
      <c r="AA669" s="113"/>
    </row>
    <row r="670" spans="1:27" s="114" customFormat="1" ht="27.75" customHeight="1">
      <c r="A670" s="115"/>
      <c r="B670" s="116"/>
      <c r="C670" s="120"/>
      <c r="D670" s="70" t="str">
        <f>IFERROR(VLOOKUP(C670,NM06!$A$2:$B$176,2,0),"")</f>
        <v/>
      </c>
      <c r="E670" s="119"/>
      <c r="F670" s="70" t="str">
        <f>IFERROR(VLOOKUP('Vstupní data 9_4'!$E670,'Číselník nástrojů'!$A$2:$D$569,4,0),"")</f>
        <v/>
      </c>
      <c r="G670" s="117"/>
      <c r="H670" s="118"/>
      <c r="I670" s="127"/>
      <c r="J670" s="104"/>
      <c r="K670" s="104"/>
      <c r="L670" s="105"/>
      <c r="M670" s="121"/>
      <c r="N670" s="122"/>
      <c r="O670" s="123"/>
      <c r="P670" s="124"/>
      <c r="Q670" s="125"/>
      <c r="R670" s="126"/>
      <c r="S670" s="92" t="str">
        <f>IFERROR(('Vstupní data 9_4'!$O670+'Vstupní data 9_4'!$R670)/'Vstupní data 9_4'!$I670,"")</f>
        <v/>
      </c>
      <c r="T670" s="93" t="str">
        <f>IF(J670+L670=0,"",ROUND((M670+'Vstupní data 9_4'!$P670)/(L670+J670)/12,0))</f>
        <v/>
      </c>
      <c r="U670" s="94" t="str">
        <f>IF(K670=0,"",ROUND(('Vstupní data 9_4'!$N670+'Vstupní data 9_4'!$Q670)/'Vstupní data 9_4'!$K670,0))</f>
        <v/>
      </c>
      <c r="V670" s="112"/>
      <c r="W670" s="113"/>
      <c r="X670" s="113"/>
      <c r="Y670" s="113"/>
      <c r="Z670" s="113"/>
      <c r="AA670" s="113"/>
    </row>
    <row r="671" spans="1:27" s="114" customFormat="1" ht="27.75" customHeight="1">
      <c r="A671" s="115"/>
      <c r="B671" s="116"/>
      <c r="C671" s="120"/>
      <c r="D671" s="70" t="str">
        <f>IFERROR(VLOOKUP(C671,NM06!$A$2:$B$176,2,0),"")</f>
        <v/>
      </c>
      <c r="E671" s="119"/>
      <c r="F671" s="70" t="str">
        <f>IFERROR(VLOOKUP('Vstupní data 9_4'!$E671,'Číselník nástrojů'!$A$2:$D$569,4,0),"")</f>
        <v/>
      </c>
      <c r="G671" s="117"/>
      <c r="H671" s="118"/>
      <c r="I671" s="127"/>
      <c r="J671" s="104"/>
      <c r="K671" s="104"/>
      <c r="L671" s="105"/>
      <c r="M671" s="121"/>
      <c r="N671" s="122"/>
      <c r="O671" s="123"/>
      <c r="P671" s="124"/>
      <c r="Q671" s="125"/>
      <c r="R671" s="126"/>
      <c r="S671" s="92" t="str">
        <f>IFERROR(('Vstupní data 9_4'!$O671+'Vstupní data 9_4'!$R671)/'Vstupní data 9_4'!$I671,"")</f>
        <v/>
      </c>
      <c r="T671" s="93" t="str">
        <f>IF(J671+L671=0,"",ROUND((M671+'Vstupní data 9_4'!$P671)/(L671+J671)/12,0))</f>
        <v/>
      </c>
      <c r="U671" s="94" t="str">
        <f>IF(K671=0,"",ROUND(('Vstupní data 9_4'!$N671+'Vstupní data 9_4'!$Q671)/'Vstupní data 9_4'!$K671,0))</f>
        <v/>
      </c>
      <c r="V671" s="112"/>
      <c r="W671" s="113"/>
      <c r="X671" s="113"/>
      <c r="Y671" s="113"/>
      <c r="Z671" s="113"/>
      <c r="AA671" s="113"/>
    </row>
    <row r="672" spans="1:27" s="114" customFormat="1" ht="27.75" customHeight="1">
      <c r="A672" s="115"/>
      <c r="B672" s="116"/>
      <c r="C672" s="120"/>
      <c r="D672" s="70" t="str">
        <f>IFERROR(VLOOKUP(C672,NM06!$A$2:$B$176,2,0),"")</f>
        <v/>
      </c>
      <c r="E672" s="119"/>
      <c r="F672" s="70" t="str">
        <f>IFERROR(VLOOKUP('Vstupní data 9_4'!$E672,'Číselník nástrojů'!$A$2:$D$569,4,0),"")</f>
        <v/>
      </c>
      <c r="G672" s="117"/>
      <c r="H672" s="118"/>
      <c r="I672" s="127"/>
      <c r="J672" s="104"/>
      <c r="K672" s="104"/>
      <c r="L672" s="105"/>
      <c r="M672" s="121"/>
      <c r="N672" s="122"/>
      <c r="O672" s="123"/>
      <c r="P672" s="124"/>
      <c r="Q672" s="125"/>
      <c r="R672" s="126"/>
      <c r="S672" s="92" t="str">
        <f>IFERROR(('Vstupní data 9_4'!$O672+'Vstupní data 9_4'!$R672)/'Vstupní data 9_4'!$I672,"")</f>
        <v/>
      </c>
      <c r="T672" s="93" t="str">
        <f>IF(J672+L672=0,"",ROUND((M672+'Vstupní data 9_4'!$P672)/(L672+J672)/12,0))</f>
        <v/>
      </c>
      <c r="U672" s="94" t="str">
        <f>IF(K672=0,"",ROUND(('Vstupní data 9_4'!$N672+'Vstupní data 9_4'!$Q672)/'Vstupní data 9_4'!$K672,0))</f>
        <v/>
      </c>
      <c r="V672" s="112"/>
      <c r="W672" s="113"/>
      <c r="X672" s="113"/>
      <c r="Y672" s="113"/>
      <c r="Z672" s="113"/>
      <c r="AA672" s="113"/>
    </row>
    <row r="673" spans="1:27" s="114" customFormat="1" ht="27.75" customHeight="1">
      <c r="A673" s="115"/>
      <c r="B673" s="116"/>
      <c r="C673" s="120"/>
      <c r="D673" s="70" t="str">
        <f>IFERROR(VLOOKUP(C673,NM06!$A$2:$B$176,2,0),"")</f>
        <v/>
      </c>
      <c r="E673" s="119"/>
      <c r="F673" s="70" t="str">
        <f>IFERROR(VLOOKUP('Vstupní data 9_4'!$E673,'Číselník nástrojů'!$A$2:$D$569,4,0),"")</f>
        <v/>
      </c>
      <c r="G673" s="117"/>
      <c r="H673" s="118"/>
      <c r="I673" s="127"/>
      <c r="J673" s="104"/>
      <c r="K673" s="104"/>
      <c r="L673" s="105"/>
      <c r="M673" s="121"/>
      <c r="N673" s="122"/>
      <c r="O673" s="123"/>
      <c r="P673" s="124"/>
      <c r="Q673" s="125"/>
      <c r="R673" s="126"/>
      <c r="S673" s="92" t="str">
        <f>IFERROR(('Vstupní data 9_4'!$O673+'Vstupní data 9_4'!$R673)/'Vstupní data 9_4'!$I673,"")</f>
        <v/>
      </c>
      <c r="T673" s="93" t="str">
        <f>IF(J673+L673=0,"",ROUND((M673+'Vstupní data 9_4'!$P673)/(L673+J673)/12,0))</f>
        <v/>
      </c>
      <c r="U673" s="94" t="str">
        <f>IF(K673=0,"",ROUND(('Vstupní data 9_4'!$N673+'Vstupní data 9_4'!$Q673)/'Vstupní data 9_4'!$K673,0))</f>
        <v/>
      </c>
      <c r="V673" s="112"/>
      <c r="W673" s="113"/>
      <c r="X673" s="113"/>
      <c r="Y673" s="113"/>
      <c r="Z673" s="113"/>
      <c r="AA673" s="113"/>
    </row>
    <row r="674" spans="1:27" s="114" customFormat="1" ht="27.75" customHeight="1">
      <c r="A674" s="115"/>
      <c r="B674" s="116"/>
      <c r="C674" s="120"/>
      <c r="D674" s="70" t="str">
        <f>IFERROR(VLOOKUP(C674,NM06!$A$2:$B$176,2,0),"")</f>
        <v/>
      </c>
      <c r="E674" s="119"/>
      <c r="F674" s="70" t="str">
        <f>IFERROR(VLOOKUP('Vstupní data 9_4'!$E674,'Číselník nástrojů'!$A$2:$D$569,4,0),"")</f>
        <v/>
      </c>
      <c r="G674" s="117"/>
      <c r="H674" s="118"/>
      <c r="I674" s="127"/>
      <c r="J674" s="104"/>
      <c r="K674" s="104"/>
      <c r="L674" s="105"/>
      <c r="M674" s="121"/>
      <c r="N674" s="122"/>
      <c r="O674" s="123"/>
      <c r="P674" s="124"/>
      <c r="Q674" s="125"/>
      <c r="R674" s="126"/>
      <c r="S674" s="92" t="str">
        <f>IFERROR(('Vstupní data 9_4'!$O674+'Vstupní data 9_4'!$R674)/'Vstupní data 9_4'!$I674,"")</f>
        <v/>
      </c>
      <c r="T674" s="93" t="str">
        <f>IF(J674+L674=0,"",ROUND((M674+'Vstupní data 9_4'!$P674)/(L674+J674)/12,0))</f>
        <v/>
      </c>
      <c r="U674" s="94" t="str">
        <f>IF(K674=0,"",ROUND(('Vstupní data 9_4'!$N674+'Vstupní data 9_4'!$Q674)/'Vstupní data 9_4'!$K674,0))</f>
        <v/>
      </c>
      <c r="V674" s="112"/>
      <c r="W674" s="113"/>
      <c r="X674" s="113"/>
      <c r="Y674" s="113"/>
      <c r="Z674" s="113"/>
      <c r="AA674" s="113"/>
    </row>
    <row r="675" spans="1:27" s="114" customFormat="1" ht="27.75" customHeight="1">
      <c r="A675" s="115"/>
      <c r="B675" s="116"/>
      <c r="C675" s="120"/>
      <c r="D675" s="70" t="str">
        <f>IFERROR(VLOOKUP(C675,NM06!$A$2:$B$176,2,0),"")</f>
        <v/>
      </c>
      <c r="E675" s="119"/>
      <c r="F675" s="70" t="str">
        <f>IFERROR(VLOOKUP('Vstupní data 9_4'!$E675,'Číselník nástrojů'!$A$2:$D$569,4,0),"")</f>
        <v/>
      </c>
      <c r="G675" s="117"/>
      <c r="H675" s="118"/>
      <c r="I675" s="127"/>
      <c r="J675" s="104"/>
      <c r="K675" s="104"/>
      <c r="L675" s="105"/>
      <c r="M675" s="121"/>
      <c r="N675" s="122"/>
      <c r="O675" s="123"/>
      <c r="P675" s="124"/>
      <c r="Q675" s="125"/>
      <c r="R675" s="126"/>
      <c r="S675" s="92" t="str">
        <f>IFERROR(('Vstupní data 9_4'!$O675+'Vstupní data 9_4'!$R675)/'Vstupní data 9_4'!$I675,"")</f>
        <v/>
      </c>
      <c r="T675" s="93" t="str">
        <f>IF(J675+L675=0,"",ROUND((M675+'Vstupní data 9_4'!$P675)/(L675+J675)/12,0))</f>
        <v/>
      </c>
      <c r="U675" s="94" t="str">
        <f>IF(K675=0,"",ROUND(('Vstupní data 9_4'!$N675+'Vstupní data 9_4'!$Q675)/'Vstupní data 9_4'!$K675,0))</f>
        <v/>
      </c>
      <c r="V675" s="112"/>
      <c r="W675" s="113"/>
      <c r="X675" s="113"/>
      <c r="Y675" s="113"/>
      <c r="Z675" s="113"/>
      <c r="AA675" s="113"/>
    </row>
    <row r="676" spans="1:27" s="114" customFormat="1" ht="27.75" customHeight="1">
      <c r="A676" s="115"/>
      <c r="B676" s="116"/>
      <c r="C676" s="120"/>
      <c r="D676" s="70" t="str">
        <f>IFERROR(VLOOKUP(C676,NM06!$A$2:$B$176,2,0),"")</f>
        <v/>
      </c>
      <c r="E676" s="119"/>
      <c r="F676" s="70" t="str">
        <f>IFERROR(VLOOKUP('Vstupní data 9_4'!$E676,'Číselník nástrojů'!$A$2:$D$569,4,0),"")</f>
        <v/>
      </c>
      <c r="G676" s="117"/>
      <c r="H676" s="118"/>
      <c r="I676" s="127"/>
      <c r="J676" s="104"/>
      <c r="K676" s="104"/>
      <c r="L676" s="105"/>
      <c r="M676" s="121"/>
      <c r="N676" s="122"/>
      <c r="O676" s="123"/>
      <c r="P676" s="124"/>
      <c r="Q676" s="125"/>
      <c r="R676" s="126"/>
      <c r="S676" s="92" t="str">
        <f>IFERROR(('Vstupní data 9_4'!$O676+'Vstupní data 9_4'!$R676)/'Vstupní data 9_4'!$I676,"")</f>
        <v/>
      </c>
      <c r="T676" s="93" t="str">
        <f>IF(J676+L676=0,"",ROUND((M676+'Vstupní data 9_4'!$P676)/(L676+J676)/12,0))</f>
        <v/>
      </c>
      <c r="U676" s="94" t="str">
        <f>IF(K676=0,"",ROUND(('Vstupní data 9_4'!$N676+'Vstupní data 9_4'!$Q676)/'Vstupní data 9_4'!$K676,0))</f>
        <v/>
      </c>
      <c r="V676" s="112"/>
      <c r="W676" s="113"/>
      <c r="X676" s="113"/>
      <c r="Y676" s="113"/>
      <c r="Z676" s="113"/>
      <c r="AA676" s="113"/>
    </row>
    <row r="677" spans="1:27" s="114" customFormat="1" ht="27.75" customHeight="1">
      <c r="A677" s="115"/>
      <c r="B677" s="116"/>
      <c r="C677" s="120"/>
      <c r="D677" s="70" t="str">
        <f>IFERROR(VLOOKUP(C677,NM06!$A$2:$B$176,2,0),"")</f>
        <v/>
      </c>
      <c r="E677" s="119"/>
      <c r="F677" s="70" t="str">
        <f>IFERROR(VLOOKUP('Vstupní data 9_4'!$E677,'Číselník nástrojů'!$A$2:$D$569,4,0),"")</f>
        <v/>
      </c>
      <c r="G677" s="117"/>
      <c r="H677" s="118"/>
      <c r="I677" s="127"/>
      <c r="J677" s="104"/>
      <c r="K677" s="104"/>
      <c r="L677" s="105"/>
      <c r="M677" s="121"/>
      <c r="N677" s="122"/>
      <c r="O677" s="123"/>
      <c r="P677" s="124"/>
      <c r="Q677" s="125"/>
      <c r="R677" s="126"/>
      <c r="S677" s="92" t="str">
        <f>IFERROR(('Vstupní data 9_4'!$O677+'Vstupní data 9_4'!$R677)/'Vstupní data 9_4'!$I677,"")</f>
        <v/>
      </c>
      <c r="T677" s="93" t="str">
        <f>IF(J677+L677=0,"",ROUND((M677+'Vstupní data 9_4'!$P677)/(L677+J677)/12,0))</f>
        <v/>
      </c>
      <c r="U677" s="94" t="str">
        <f>IF(K677=0,"",ROUND(('Vstupní data 9_4'!$N677+'Vstupní data 9_4'!$Q677)/'Vstupní data 9_4'!$K677,0))</f>
        <v/>
      </c>
      <c r="V677" s="112"/>
      <c r="W677" s="113"/>
      <c r="X677" s="113"/>
      <c r="Y677" s="113"/>
      <c r="Z677" s="113"/>
      <c r="AA677" s="113"/>
    </row>
    <row r="678" spans="1:27" s="114" customFormat="1" ht="27.75" customHeight="1">
      <c r="A678" s="115"/>
      <c r="B678" s="116"/>
      <c r="C678" s="120"/>
      <c r="D678" s="70" t="str">
        <f>IFERROR(VLOOKUP(C678,NM06!$A$2:$B$176,2,0),"")</f>
        <v/>
      </c>
      <c r="E678" s="119"/>
      <c r="F678" s="70" t="str">
        <f>IFERROR(VLOOKUP('Vstupní data 9_4'!$E678,'Číselník nástrojů'!$A$2:$D$569,4,0),"")</f>
        <v/>
      </c>
      <c r="G678" s="117"/>
      <c r="H678" s="118"/>
      <c r="I678" s="127"/>
      <c r="J678" s="104"/>
      <c r="K678" s="104"/>
      <c r="L678" s="105"/>
      <c r="M678" s="121"/>
      <c r="N678" s="122"/>
      <c r="O678" s="123"/>
      <c r="P678" s="124"/>
      <c r="Q678" s="125"/>
      <c r="R678" s="126"/>
      <c r="S678" s="92" t="str">
        <f>IFERROR(('Vstupní data 9_4'!$O678+'Vstupní data 9_4'!$R678)/'Vstupní data 9_4'!$I678,"")</f>
        <v/>
      </c>
      <c r="T678" s="93" t="str">
        <f>IF(J678+L678=0,"",ROUND((M678+'Vstupní data 9_4'!$P678)/(L678+J678)/12,0))</f>
        <v/>
      </c>
      <c r="U678" s="94" t="str">
        <f>IF(K678=0,"",ROUND(('Vstupní data 9_4'!$N678+'Vstupní data 9_4'!$Q678)/'Vstupní data 9_4'!$K678,0))</f>
        <v/>
      </c>
      <c r="V678" s="112"/>
      <c r="W678" s="113"/>
      <c r="X678" s="113"/>
      <c r="Y678" s="113"/>
      <c r="Z678" s="113"/>
      <c r="AA678" s="113"/>
    </row>
    <row r="679" spans="1:27" s="114" customFormat="1" ht="27.75" customHeight="1">
      <c r="A679" s="115"/>
      <c r="B679" s="116"/>
      <c r="C679" s="120"/>
      <c r="D679" s="70" t="str">
        <f>IFERROR(VLOOKUP(C679,NM06!$A$2:$B$176,2,0),"")</f>
        <v/>
      </c>
      <c r="E679" s="119"/>
      <c r="F679" s="70" t="str">
        <f>IFERROR(VLOOKUP('Vstupní data 9_4'!$E679,'Číselník nástrojů'!$A$2:$D$569,4,0),"")</f>
        <v/>
      </c>
      <c r="G679" s="117"/>
      <c r="H679" s="118"/>
      <c r="I679" s="127"/>
      <c r="J679" s="104"/>
      <c r="K679" s="104"/>
      <c r="L679" s="105"/>
      <c r="M679" s="121"/>
      <c r="N679" s="122"/>
      <c r="O679" s="123"/>
      <c r="P679" s="124"/>
      <c r="Q679" s="125"/>
      <c r="R679" s="126"/>
      <c r="S679" s="92" t="str">
        <f>IFERROR(('Vstupní data 9_4'!$O679+'Vstupní data 9_4'!$R679)/'Vstupní data 9_4'!$I679,"")</f>
        <v/>
      </c>
      <c r="T679" s="93" t="str">
        <f>IF(J679+L679=0,"",ROUND((M679+'Vstupní data 9_4'!$P679)/(L679+J679)/12,0))</f>
        <v/>
      </c>
      <c r="U679" s="94" t="str">
        <f>IF(K679=0,"",ROUND(('Vstupní data 9_4'!$N679+'Vstupní data 9_4'!$Q679)/'Vstupní data 9_4'!$K679,0))</f>
        <v/>
      </c>
      <c r="V679" s="112"/>
      <c r="W679" s="113"/>
      <c r="X679" s="113"/>
      <c r="Y679" s="113"/>
      <c r="Z679" s="113"/>
      <c r="AA679" s="113"/>
    </row>
    <row r="680" spans="1:27" s="114" customFormat="1" ht="27.75" customHeight="1">
      <c r="A680" s="115"/>
      <c r="B680" s="116"/>
      <c r="C680" s="120"/>
      <c r="D680" s="70" t="str">
        <f>IFERROR(VLOOKUP(C680,NM06!$A$2:$B$176,2,0),"")</f>
        <v/>
      </c>
      <c r="E680" s="119"/>
      <c r="F680" s="70" t="str">
        <f>IFERROR(VLOOKUP('Vstupní data 9_4'!$E680,'Číselník nástrojů'!$A$2:$D$569,4,0),"")</f>
        <v/>
      </c>
      <c r="G680" s="117"/>
      <c r="H680" s="118"/>
      <c r="I680" s="127"/>
      <c r="J680" s="104"/>
      <c r="K680" s="104"/>
      <c r="L680" s="105"/>
      <c r="M680" s="121"/>
      <c r="N680" s="122"/>
      <c r="O680" s="123"/>
      <c r="P680" s="124"/>
      <c r="Q680" s="125"/>
      <c r="R680" s="126"/>
      <c r="S680" s="92" t="str">
        <f>IFERROR(('Vstupní data 9_4'!$O680+'Vstupní data 9_4'!$R680)/'Vstupní data 9_4'!$I680,"")</f>
        <v/>
      </c>
      <c r="T680" s="93" t="str">
        <f>IF(J680+L680=0,"",ROUND((M680+'Vstupní data 9_4'!$P680)/(L680+J680)/12,0))</f>
        <v/>
      </c>
      <c r="U680" s="94" t="str">
        <f>IF(K680=0,"",ROUND(('Vstupní data 9_4'!$N680+'Vstupní data 9_4'!$Q680)/'Vstupní data 9_4'!$K680,0))</f>
        <v/>
      </c>
      <c r="V680" s="112"/>
      <c r="W680" s="113"/>
      <c r="X680" s="113"/>
      <c r="Y680" s="113"/>
      <c r="Z680" s="113"/>
      <c r="AA680" s="113"/>
    </row>
    <row r="681" spans="1:27" s="114" customFormat="1" ht="27.75" customHeight="1">
      <c r="A681" s="115"/>
      <c r="B681" s="116"/>
      <c r="C681" s="120"/>
      <c r="D681" s="70" t="str">
        <f>IFERROR(VLOOKUP(C681,NM06!$A$2:$B$176,2,0),"")</f>
        <v/>
      </c>
      <c r="E681" s="119"/>
      <c r="F681" s="70" t="str">
        <f>IFERROR(VLOOKUP('Vstupní data 9_4'!$E681,'Číselník nástrojů'!$A$2:$D$569,4,0),"")</f>
        <v/>
      </c>
      <c r="G681" s="117"/>
      <c r="H681" s="118"/>
      <c r="I681" s="127"/>
      <c r="J681" s="104"/>
      <c r="K681" s="104"/>
      <c r="L681" s="105"/>
      <c r="M681" s="121"/>
      <c r="N681" s="122"/>
      <c r="O681" s="123"/>
      <c r="P681" s="124"/>
      <c r="Q681" s="125"/>
      <c r="R681" s="126"/>
      <c r="S681" s="92" t="str">
        <f>IFERROR(('Vstupní data 9_4'!$O681+'Vstupní data 9_4'!$R681)/'Vstupní data 9_4'!$I681,"")</f>
        <v/>
      </c>
      <c r="T681" s="93" t="str">
        <f>IF(J681+L681=0,"",ROUND((M681+'Vstupní data 9_4'!$P681)/(L681+J681)/12,0))</f>
        <v/>
      </c>
      <c r="U681" s="94" t="str">
        <f>IF(K681=0,"",ROUND(('Vstupní data 9_4'!$N681+'Vstupní data 9_4'!$Q681)/'Vstupní data 9_4'!$K681,0))</f>
        <v/>
      </c>
      <c r="V681" s="112"/>
      <c r="W681" s="113"/>
      <c r="X681" s="113"/>
      <c r="Y681" s="113"/>
      <c r="Z681" s="113"/>
      <c r="AA681" s="113"/>
    </row>
    <row r="682" spans="1:27" s="114" customFormat="1" ht="27.75" customHeight="1">
      <c r="A682" s="115"/>
      <c r="B682" s="116"/>
      <c r="C682" s="120"/>
      <c r="D682" s="70" t="str">
        <f>IFERROR(VLOOKUP(C682,NM06!$A$2:$B$176,2,0),"")</f>
        <v/>
      </c>
      <c r="E682" s="119"/>
      <c r="F682" s="70" t="str">
        <f>IFERROR(VLOOKUP('Vstupní data 9_4'!$E682,'Číselník nástrojů'!$A$2:$D$569,4,0),"")</f>
        <v/>
      </c>
      <c r="G682" s="117"/>
      <c r="H682" s="118"/>
      <c r="I682" s="127"/>
      <c r="J682" s="104"/>
      <c r="K682" s="104"/>
      <c r="L682" s="105"/>
      <c r="M682" s="121"/>
      <c r="N682" s="122"/>
      <c r="O682" s="123"/>
      <c r="P682" s="124"/>
      <c r="Q682" s="125"/>
      <c r="R682" s="126"/>
      <c r="S682" s="92" t="str">
        <f>IFERROR(('Vstupní data 9_4'!$O682+'Vstupní data 9_4'!$R682)/'Vstupní data 9_4'!$I682,"")</f>
        <v/>
      </c>
      <c r="T682" s="93" t="str">
        <f>IF(J682+L682=0,"",ROUND((M682+'Vstupní data 9_4'!$P682)/(L682+J682)/12,0))</f>
        <v/>
      </c>
      <c r="U682" s="94" t="str">
        <f>IF(K682=0,"",ROUND(('Vstupní data 9_4'!$N682+'Vstupní data 9_4'!$Q682)/'Vstupní data 9_4'!$K682,0))</f>
        <v/>
      </c>
      <c r="V682" s="112"/>
      <c r="W682" s="113"/>
      <c r="X682" s="113"/>
      <c r="Y682" s="113"/>
      <c r="Z682" s="113"/>
      <c r="AA682" s="113"/>
    </row>
    <row r="683" spans="1:27" s="114" customFormat="1" ht="27.75" customHeight="1">
      <c r="A683" s="115"/>
      <c r="B683" s="116"/>
      <c r="C683" s="120"/>
      <c r="D683" s="70" t="str">
        <f>IFERROR(VLOOKUP(C683,NM06!$A$2:$B$176,2,0),"")</f>
        <v/>
      </c>
      <c r="E683" s="119"/>
      <c r="F683" s="70" t="str">
        <f>IFERROR(VLOOKUP('Vstupní data 9_4'!$E683,'Číselník nástrojů'!$A$2:$D$569,4,0),"")</f>
        <v/>
      </c>
      <c r="G683" s="117"/>
      <c r="H683" s="118"/>
      <c r="I683" s="127"/>
      <c r="J683" s="104"/>
      <c r="K683" s="104"/>
      <c r="L683" s="105"/>
      <c r="M683" s="121"/>
      <c r="N683" s="122"/>
      <c r="O683" s="123"/>
      <c r="P683" s="124"/>
      <c r="Q683" s="125"/>
      <c r="R683" s="126"/>
      <c r="S683" s="92" t="str">
        <f>IFERROR(('Vstupní data 9_4'!$O683+'Vstupní data 9_4'!$R683)/'Vstupní data 9_4'!$I683,"")</f>
        <v/>
      </c>
      <c r="T683" s="93" t="str">
        <f>IF(J683+L683=0,"",ROUND((M683+'Vstupní data 9_4'!$P683)/(L683+J683)/12,0))</f>
        <v/>
      </c>
      <c r="U683" s="94" t="str">
        <f>IF(K683=0,"",ROUND(('Vstupní data 9_4'!$N683+'Vstupní data 9_4'!$Q683)/'Vstupní data 9_4'!$K683,0))</f>
        <v/>
      </c>
      <c r="V683" s="112"/>
      <c r="W683" s="113"/>
      <c r="X683" s="113"/>
      <c r="Y683" s="113"/>
      <c r="Z683" s="113"/>
      <c r="AA683" s="113"/>
    </row>
    <row r="684" spans="1:27" s="114" customFormat="1" ht="27.75" customHeight="1">
      <c r="A684" s="115"/>
      <c r="B684" s="116"/>
      <c r="C684" s="120"/>
      <c r="D684" s="70" t="str">
        <f>IFERROR(VLOOKUP(C684,NM06!$A$2:$B$176,2,0),"")</f>
        <v/>
      </c>
      <c r="E684" s="119"/>
      <c r="F684" s="70" t="str">
        <f>IFERROR(VLOOKUP('Vstupní data 9_4'!$E684,'Číselník nástrojů'!$A$2:$D$569,4,0),"")</f>
        <v/>
      </c>
      <c r="G684" s="117"/>
      <c r="H684" s="118"/>
      <c r="I684" s="127"/>
      <c r="J684" s="104"/>
      <c r="K684" s="104"/>
      <c r="L684" s="105"/>
      <c r="M684" s="121"/>
      <c r="N684" s="122"/>
      <c r="O684" s="123"/>
      <c r="P684" s="124"/>
      <c r="Q684" s="125"/>
      <c r="R684" s="126"/>
      <c r="S684" s="92" t="str">
        <f>IFERROR(('Vstupní data 9_4'!$O684+'Vstupní data 9_4'!$R684)/'Vstupní data 9_4'!$I684,"")</f>
        <v/>
      </c>
      <c r="T684" s="93" t="str">
        <f>IF(J684+L684=0,"",ROUND((M684+'Vstupní data 9_4'!$P684)/(L684+J684)/12,0))</f>
        <v/>
      </c>
      <c r="U684" s="94" t="str">
        <f>IF(K684=0,"",ROUND(('Vstupní data 9_4'!$N684+'Vstupní data 9_4'!$Q684)/'Vstupní data 9_4'!$K684,0))</f>
        <v/>
      </c>
      <c r="V684" s="112"/>
      <c r="W684" s="113"/>
      <c r="X684" s="113"/>
      <c r="Y684" s="113"/>
      <c r="Z684" s="113"/>
      <c r="AA684" s="113"/>
    </row>
    <row r="685" spans="1:27" s="114" customFormat="1" ht="27.75" customHeight="1">
      <c r="A685" s="115"/>
      <c r="B685" s="116"/>
      <c r="C685" s="120"/>
      <c r="D685" s="70" t="str">
        <f>IFERROR(VLOOKUP(C685,NM06!$A$2:$B$176,2,0),"")</f>
        <v/>
      </c>
      <c r="E685" s="119"/>
      <c r="F685" s="70" t="str">
        <f>IFERROR(VLOOKUP('Vstupní data 9_4'!$E685,'Číselník nástrojů'!$A$2:$D$569,4,0),"")</f>
        <v/>
      </c>
      <c r="G685" s="117"/>
      <c r="H685" s="118"/>
      <c r="I685" s="127"/>
      <c r="J685" s="104"/>
      <c r="K685" s="104"/>
      <c r="L685" s="105"/>
      <c r="M685" s="121"/>
      <c r="N685" s="122"/>
      <c r="O685" s="123"/>
      <c r="P685" s="124"/>
      <c r="Q685" s="125"/>
      <c r="R685" s="126"/>
      <c r="S685" s="92" t="str">
        <f>IFERROR(('Vstupní data 9_4'!$O685+'Vstupní data 9_4'!$R685)/'Vstupní data 9_4'!$I685,"")</f>
        <v/>
      </c>
      <c r="T685" s="93" t="str">
        <f>IF(J685+L685=0,"",ROUND((M685+'Vstupní data 9_4'!$P685)/(L685+J685)/12,0))</f>
        <v/>
      </c>
      <c r="U685" s="94" t="str">
        <f>IF(K685=0,"",ROUND(('Vstupní data 9_4'!$N685+'Vstupní data 9_4'!$Q685)/'Vstupní data 9_4'!$K685,0))</f>
        <v/>
      </c>
      <c r="V685" s="112"/>
      <c r="W685" s="113"/>
      <c r="X685" s="113"/>
      <c r="Y685" s="113"/>
      <c r="Z685" s="113"/>
      <c r="AA685" s="113"/>
    </row>
    <row r="686" spans="1:27" s="114" customFormat="1" ht="27.75" customHeight="1">
      <c r="A686" s="115"/>
      <c r="B686" s="116"/>
      <c r="C686" s="120"/>
      <c r="D686" s="70" t="str">
        <f>IFERROR(VLOOKUP(C686,NM06!$A$2:$B$176,2,0),"")</f>
        <v/>
      </c>
      <c r="E686" s="119"/>
      <c r="F686" s="70" t="str">
        <f>IFERROR(VLOOKUP('Vstupní data 9_4'!$E686,'Číselník nástrojů'!$A$2:$D$569,4,0),"")</f>
        <v/>
      </c>
      <c r="G686" s="117"/>
      <c r="H686" s="118"/>
      <c r="I686" s="127"/>
      <c r="J686" s="104"/>
      <c r="K686" s="104"/>
      <c r="L686" s="105"/>
      <c r="M686" s="121"/>
      <c r="N686" s="122"/>
      <c r="O686" s="123"/>
      <c r="P686" s="124"/>
      <c r="Q686" s="125"/>
      <c r="R686" s="126"/>
      <c r="S686" s="92" t="str">
        <f>IFERROR(('Vstupní data 9_4'!$O686+'Vstupní data 9_4'!$R686)/'Vstupní data 9_4'!$I686,"")</f>
        <v/>
      </c>
      <c r="T686" s="93" t="str">
        <f>IF(J686+L686=0,"",ROUND((M686+'Vstupní data 9_4'!$P686)/(L686+J686)/12,0))</f>
        <v/>
      </c>
      <c r="U686" s="94" t="str">
        <f>IF(K686=0,"",ROUND(('Vstupní data 9_4'!$N686+'Vstupní data 9_4'!$Q686)/'Vstupní data 9_4'!$K686,0))</f>
        <v/>
      </c>
      <c r="V686" s="112"/>
      <c r="W686" s="113"/>
      <c r="X686" s="113"/>
      <c r="Y686" s="113"/>
      <c r="Z686" s="113"/>
      <c r="AA686" s="113"/>
    </row>
    <row r="687" spans="1:27" s="114" customFormat="1" ht="27.75" customHeight="1">
      <c r="A687" s="115"/>
      <c r="B687" s="116"/>
      <c r="C687" s="120"/>
      <c r="D687" s="70" t="str">
        <f>IFERROR(VLOOKUP(C687,NM06!$A$2:$B$176,2,0),"")</f>
        <v/>
      </c>
      <c r="E687" s="119"/>
      <c r="F687" s="70" t="str">
        <f>IFERROR(VLOOKUP('Vstupní data 9_4'!$E687,'Číselník nástrojů'!$A$2:$D$569,4,0),"")</f>
        <v/>
      </c>
      <c r="G687" s="117"/>
      <c r="H687" s="118"/>
      <c r="I687" s="127"/>
      <c r="J687" s="104"/>
      <c r="K687" s="104"/>
      <c r="L687" s="105"/>
      <c r="M687" s="121"/>
      <c r="N687" s="122"/>
      <c r="O687" s="123"/>
      <c r="P687" s="124"/>
      <c r="Q687" s="125"/>
      <c r="R687" s="126"/>
      <c r="S687" s="92" t="str">
        <f>IFERROR(('Vstupní data 9_4'!$O687+'Vstupní data 9_4'!$R687)/'Vstupní data 9_4'!$I687,"")</f>
        <v/>
      </c>
      <c r="T687" s="93" t="str">
        <f>IF(J687+L687=0,"",ROUND((M687+'Vstupní data 9_4'!$P687)/(L687+J687)/12,0))</f>
        <v/>
      </c>
      <c r="U687" s="94" t="str">
        <f>IF(K687=0,"",ROUND(('Vstupní data 9_4'!$N687+'Vstupní data 9_4'!$Q687)/'Vstupní data 9_4'!$K687,0))</f>
        <v/>
      </c>
      <c r="V687" s="112"/>
      <c r="W687" s="113"/>
      <c r="X687" s="113"/>
      <c r="Y687" s="113"/>
      <c r="Z687" s="113"/>
      <c r="AA687" s="113"/>
    </row>
    <row r="688" spans="1:27" s="114" customFormat="1" ht="27.75" customHeight="1">
      <c r="A688" s="115"/>
      <c r="B688" s="116"/>
      <c r="C688" s="120"/>
      <c r="D688" s="70" t="str">
        <f>IFERROR(VLOOKUP(C688,NM06!$A$2:$B$176,2,0),"")</f>
        <v/>
      </c>
      <c r="E688" s="119"/>
      <c r="F688" s="70" t="str">
        <f>IFERROR(VLOOKUP('Vstupní data 9_4'!$E688,'Číselník nástrojů'!$A$2:$D$569,4,0),"")</f>
        <v/>
      </c>
      <c r="G688" s="117"/>
      <c r="H688" s="118"/>
      <c r="I688" s="127"/>
      <c r="J688" s="104"/>
      <c r="K688" s="104"/>
      <c r="L688" s="105"/>
      <c r="M688" s="121"/>
      <c r="N688" s="122"/>
      <c r="O688" s="123"/>
      <c r="P688" s="124"/>
      <c r="Q688" s="125"/>
      <c r="R688" s="126"/>
      <c r="S688" s="92" t="str">
        <f>IFERROR(('Vstupní data 9_4'!$O688+'Vstupní data 9_4'!$R688)/'Vstupní data 9_4'!$I688,"")</f>
        <v/>
      </c>
      <c r="T688" s="93" t="str">
        <f>IF(J688+L688=0,"",ROUND((M688+'Vstupní data 9_4'!$P688)/(L688+J688)/12,0))</f>
        <v/>
      </c>
      <c r="U688" s="94" t="str">
        <f>IF(K688=0,"",ROUND(('Vstupní data 9_4'!$N688+'Vstupní data 9_4'!$Q688)/'Vstupní data 9_4'!$K688,0))</f>
        <v/>
      </c>
      <c r="V688" s="112"/>
      <c r="W688" s="113"/>
      <c r="X688" s="113"/>
      <c r="Y688" s="113"/>
      <c r="Z688" s="113"/>
      <c r="AA688" s="113"/>
    </row>
    <row r="689" spans="1:27" s="114" customFormat="1" ht="27.75" customHeight="1">
      <c r="A689" s="115"/>
      <c r="B689" s="116"/>
      <c r="C689" s="120"/>
      <c r="D689" s="70" t="str">
        <f>IFERROR(VLOOKUP(C689,NM06!$A$2:$B$176,2,0),"")</f>
        <v/>
      </c>
      <c r="E689" s="119"/>
      <c r="F689" s="70" t="str">
        <f>IFERROR(VLOOKUP('Vstupní data 9_4'!$E689,'Číselník nástrojů'!$A$2:$D$569,4,0),"")</f>
        <v/>
      </c>
      <c r="G689" s="117"/>
      <c r="H689" s="118"/>
      <c r="I689" s="127"/>
      <c r="J689" s="104"/>
      <c r="K689" s="104"/>
      <c r="L689" s="105"/>
      <c r="M689" s="121"/>
      <c r="N689" s="122"/>
      <c r="O689" s="123"/>
      <c r="P689" s="124"/>
      <c r="Q689" s="125"/>
      <c r="R689" s="126"/>
      <c r="S689" s="92" t="str">
        <f>IFERROR(('Vstupní data 9_4'!$O689+'Vstupní data 9_4'!$R689)/'Vstupní data 9_4'!$I689,"")</f>
        <v/>
      </c>
      <c r="T689" s="93" t="str">
        <f>IF(J689+L689=0,"",ROUND((M689+'Vstupní data 9_4'!$P689)/(L689+J689)/12,0))</f>
        <v/>
      </c>
      <c r="U689" s="94" t="str">
        <f>IF(K689=0,"",ROUND(('Vstupní data 9_4'!$N689+'Vstupní data 9_4'!$Q689)/'Vstupní data 9_4'!$K689,0))</f>
        <v/>
      </c>
      <c r="V689" s="112"/>
      <c r="W689" s="113"/>
      <c r="X689" s="113"/>
      <c r="Y689" s="113"/>
      <c r="Z689" s="113"/>
      <c r="AA689" s="113"/>
    </row>
    <row r="690" spans="1:27" s="114" customFormat="1" ht="27.75" customHeight="1">
      <c r="A690" s="115"/>
      <c r="B690" s="116"/>
      <c r="C690" s="120"/>
      <c r="D690" s="70" t="str">
        <f>IFERROR(VLOOKUP(C690,NM06!$A$2:$B$176,2,0),"")</f>
        <v/>
      </c>
      <c r="E690" s="119"/>
      <c r="F690" s="70" t="str">
        <f>IFERROR(VLOOKUP('Vstupní data 9_4'!$E690,'Číselník nástrojů'!$A$2:$D$569,4,0),"")</f>
        <v/>
      </c>
      <c r="G690" s="117"/>
      <c r="H690" s="118"/>
      <c r="I690" s="127"/>
      <c r="J690" s="104"/>
      <c r="K690" s="104"/>
      <c r="L690" s="105"/>
      <c r="M690" s="121"/>
      <c r="N690" s="122"/>
      <c r="O690" s="123"/>
      <c r="P690" s="124"/>
      <c r="Q690" s="125"/>
      <c r="R690" s="126"/>
      <c r="S690" s="92" t="str">
        <f>IFERROR(('Vstupní data 9_4'!$O690+'Vstupní data 9_4'!$R690)/'Vstupní data 9_4'!$I690,"")</f>
        <v/>
      </c>
      <c r="T690" s="93" t="str">
        <f>IF(J690+L690=0,"",ROUND((M690+'Vstupní data 9_4'!$P690)/(L690+J690)/12,0))</f>
        <v/>
      </c>
      <c r="U690" s="94" t="str">
        <f>IF(K690=0,"",ROUND(('Vstupní data 9_4'!$N690+'Vstupní data 9_4'!$Q690)/'Vstupní data 9_4'!$K690,0))</f>
        <v/>
      </c>
      <c r="V690" s="112"/>
      <c r="W690" s="113"/>
      <c r="X690" s="113"/>
      <c r="Y690" s="113"/>
      <c r="Z690" s="113"/>
      <c r="AA690" s="113"/>
    </row>
    <row r="691" spans="1:27" s="114" customFormat="1" ht="27.75" customHeight="1">
      <c r="A691" s="115"/>
      <c r="B691" s="116"/>
      <c r="C691" s="120"/>
      <c r="D691" s="70" t="str">
        <f>IFERROR(VLOOKUP(C691,NM06!$A$2:$B$176,2,0),"")</f>
        <v/>
      </c>
      <c r="E691" s="119"/>
      <c r="F691" s="70" t="str">
        <f>IFERROR(VLOOKUP('Vstupní data 9_4'!$E691,'Číselník nástrojů'!$A$2:$D$569,4,0),"")</f>
        <v/>
      </c>
      <c r="G691" s="117"/>
      <c r="H691" s="118"/>
      <c r="I691" s="127"/>
      <c r="J691" s="104"/>
      <c r="K691" s="104"/>
      <c r="L691" s="105"/>
      <c r="M691" s="121"/>
      <c r="N691" s="122"/>
      <c r="O691" s="123"/>
      <c r="P691" s="124"/>
      <c r="Q691" s="125"/>
      <c r="R691" s="126"/>
      <c r="S691" s="92" t="str">
        <f>IFERROR(('Vstupní data 9_4'!$O691+'Vstupní data 9_4'!$R691)/'Vstupní data 9_4'!$I691,"")</f>
        <v/>
      </c>
      <c r="T691" s="93" t="str">
        <f>IF(J691+L691=0,"",ROUND((M691+'Vstupní data 9_4'!$P691)/(L691+J691)/12,0))</f>
        <v/>
      </c>
      <c r="U691" s="94" t="str">
        <f>IF(K691=0,"",ROUND(('Vstupní data 9_4'!$N691+'Vstupní data 9_4'!$Q691)/'Vstupní data 9_4'!$K691,0))</f>
        <v/>
      </c>
      <c r="V691" s="112"/>
      <c r="W691" s="113"/>
      <c r="X691" s="113"/>
      <c r="Y691" s="113"/>
      <c r="Z691" s="113"/>
      <c r="AA691" s="113"/>
    </row>
    <row r="692" spans="1:27" s="114" customFormat="1" ht="27.75" customHeight="1">
      <c r="A692" s="115"/>
      <c r="B692" s="116"/>
      <c r="C692" s="120"/>
      <c r="D692" s="70" t="str">
        <f>IFERROR(VLOOKUP(C692,NM06!$A$2:$B$176,2,0),"")</f>
        <v/>
      </c>
      <c r="E692" s="119"/>
      <c r="F692" s="70" t="str">
        <f>IFERROR(VLOOKUP('Vstupní data 9_4'!$E692,'Číselník nástrojů'!$A$2:$D$569,4,0),"")</f>
        <v/>
      </c>
      <c r="G692" s="117"/>
      <c r="H692" s="118"/>
      <c r="I692" s="127"/>
      <c r="J692" s="104"/>
      <c r="K692" s="104"/>
      <c r="L692" s="105"/>
      <c r="M692" s="121"/>
      <c r="N692" s="122"/>
      <c r="O692" s="123"/>
      <c r="P692" s="124"/>
      <c r="Q692" s="125"/>
      <c r="R692" s="126"/>
      <c r="S692" s="92" t="str">
        <f>IFERROR(('Vstupní data 9_4'!$O692+'Vstupní data 9_4'!$R692)/'Vstupní data 9_4'!$I692,"")</f>
        <v/>
      </c>
      <c r="T692" s="93" t="str">
        <f>IF(J692+L692=0,"",ROUND((M692+'Vstupní data 9_4'!$P692)/(L692+J692)/12,0))</f>
        <v/>
      </c>
      <c r="U692" s="94" t="str">
        <f>IF(K692=0,"",ROUND(('Vstupní data 9_4'!$N692+'Vstupní data 9_4'!$Q692)/'Vstupní data 9_4'!$K692,0))</f>
        <v/>
      </c>
      <c r="V692" s="112"/>
      <c r="W692" s="113"/>
      <c r="X692" s="113"/>
      <c r="Y692" s="113"/>
      <c r="Z692" s="113"/>
      <c r="AA692" s="113"/>
    </row>
    <row r="693" spans="1:27" s="114" customFormat="1" ht="27.75" customHeight="1">
      <c r="A693" s="115"/>
      <c r="B693" s="116"/>
      <c r="C693" s="120"/>
      <c r="D693" s="70" t="str">
        <f>IFERROR(VLOOKUP(C693,NM06!$A$2:$B$176,2,0),"")</f>
        <v/>
      </c>
      <c r="E693" s="119"/>
      <c r="F693" s="70" t="str">
        <f>IFERROR(VLOOKUP('Vstupní data 9_4'!$E693,'Číselník nástrojů'!$A$2:$D$569,4,0),"")</f>
        <v/>
      </c>
      <c r="G693" s="117"/>
      <c r="H693" s="118"/>
      <c r="I693" s="127"/>
      <c r="J693" s="104"/>
      <c r="K693" s="104"/>
      <c r="L693" s="105"/>
      <c r="M693" s="121"/>
      <c r="N693" s="122"/>
      <c r="O693" s="123"/>
      <c r="P693" s="124"/>
      <c r="Q693" s="125"/>
      <c r="R693" s="126"/>
      <c r="S693" s="92" t="str">
        <f>IFERROR(('Vstupní data 9_4'!$O693+'Vstupní data 9_4'!$R693)/'Vstupní data 9_4'!$I693,"")</f>
        <v/>
      </c>
      <c r="T693" s="93" t="str">
        <f>IF(J693+L693=0,"",ROUND((M693+'Vstupní data 9_4'!$P693)/(L693+J693)/12,0))</f>
        <v/>
      </c>
      <c r="U693" s="94" t="str">
        <f>IF(K693=0,"",ROUND(('Vstupní data 9_4'!$N693+'Vstupní data 9_4'!$Q693)/'Vstupní data 9_4'!$K693,0))</f>
        <v/>
      </c>
      <c r="V693" s="112"/>
      <c r="W693" s="113"/>
      <c r="X693" s="113"/>
      <c r="Y693" s="113"/>
      <c r="Z693" s="113"/>
      <c r="AA693" s="113"/>
    </row>
    <row r="694" spans="1:27" s="114" customFormat="1" ht="27.75" customHeight="1">
      <c r="A694" s="115"/>
      <c r="B694" s="116"/>
      <c r="C694" s="120"/>
      <c r="D694" s="70" t="str">
        <f>IFERROR(VLOOKUP(C694,NM06!$A$2:$B$176,2,0),"")</f>
        <v/>
      </c>
      <c r="E694" s="119"/>
      <c r="F694" s="70" t="str">
        <f>IFERROR(VLOOKUP('Vstupní data 9_4'!$E694,'Číselník nástrojů'!$A$2:$D$569,4,0),"")</f>
        <v/>
      </c>
      <c r="G694" s="117"/>
      <c r="H694" s="118"/>
      <c r="I694" s="127"/>
      <c r="J694" s="104"/>
      <c r="K694" s="104"/>
      <c r="L694" s="105"/>
      <c r="M694" s="121"/>
      <c r="N694" s="122"/>
      <c r="O694" s="123"/>
      <c r="P694" s="124"/>
      <c r="Q694" s="125"/>
      <c r="R694" s="126"/>
      <c r="S694" s="92" t="str">
        <f>IFERROR(('Vstupní data 9_4'!$O694+'Vstupní data 9_4'!$R694)/'Vstupní data 9_4'!$I694,"")</f>
        <v/>
      </c>
      <c r="T694" s="93" t="str">
        <f>IF(J694+L694=0,"",ROUND((M694+'Vstupní data 9_4'!$P694)/(L694+J694)/12,0))</f>
        <v/>
      </c>
      <c r="U694" s="94" t="str">
        <f>IF(K694=0,"",ROUND(('Vstupní data 9_4'!$N694+'Vstupní data 9_4'!$Q694)/'Vstupní data 9_4'!$K694,0))</f>
        <v/>
      </c>
      <c r="V694" s="112"/>
      <c r="W694" s="113"/>
      <c r="X694" s="113"/>
      <c r="Y694" s="113"/>
      <c r="Z694" s="113"/>
      <c r="AA694" s="113"/>
    </row>
    <row r="695" spans="1:27" s="114" customFormat="1" ht="27.75" customHeight="1">
      <c r="A695" s="115"/>
      <c r="B695" s="116"/>
      <c r="C695" s="120"/>
      <c r="D695" s="70" t="str">
        <f>IFERROR(VLOOKUP(C695,NM06!$A$2:$B$176,2,0),"")</f>
        <v/>
      </c>
      <c r="E695" s="119"/>
      <c r="F695" s="70" t="str">
        <f>IFERROR(VLOOKUP('Vstupní data 9_4'!$E695,'Číselník nástrojů'!$A$2:$D$569,4,0),"")</f>
        <v/>
      </c>
      <c r="G695" s="117"/>
      <c r="H695" s="118"/>
      <c r="I695" s="127"/>
      <c r="J695" s="104"/>
      <c r="K695" s="104"/>
      <c r="L695" s="105"/>
      <c r="M695" s="121"/>
      <c r="N695" s="122"/>
      <c r="O695" s="123"/>
      <c r="P695" s="124"/>
      <c r="Q695" s="125"/>
      <c r="R695" s="126"/>
      <c r="S695" s="92" t="str">
        <f>IFERROR(('Vstupní data 9_4'!$O695+'Vstupní data 9_4'!$R695)/'Vstupní data 9_4'!$I695,"")</f>
        <v/>
      </c>
      <c r="T695" s="93" t="str">
        <f>IF(J695+L695=0,"",ROUND((M695+'Vstupní data 9_4'!$P695)/(L695+J695)/12,0))</f>
        <v/>
      </c>
      <c r="U695" s="94" t="str">
        <f>IF(K695=0,"",ROUND(('Vstupní data 9_4'!$N695+'Vstupní data 9_4'!$Q695)/'Vstupní data 9_4'!$K695,0))</f>
        <v/>
      </c>
      <c r="V695" s="112"/>
      <c r="W695" s="113"/>
      <c r="X695" s="113"/>
      <c r="Y695" s="113"/>
      <c r="Z695" s="113"/>
      <c r="AA695" s="113"/>
    </row>
    <row r="696" spans="1:27" s="114" customFormat="1" ht="27.75" customHeight="1">
      <c r="A696" s="115"/>
      <c r="B696" s="116"/>
      <c r="C696" s="120"/>
      <c r="D696" s="70" t="str">
        <f>IFERROR(VLOOKUP(C696,NM06!$A$2:$B$176,2,0),"")</f>
        <v/>
      </c>
      <c r="E696" s="119"/>
      <c r="F696" s="70" t="str">
        <f>IFERROR(VLOOKUP('Vstupní data 9_4'!$E696,'Číselník nástrojů'!$A$2:$D$569,4,0),"")</f>
        <v/>
      </c>
      <c r="G696" s="117"/>
      <c r="H696" s="118"/>
      <c r="I696" s="127"/>
      <c r="J696" s="104"/>
      <c r="K696" s="104"/>
      <c r="L696" s="105"/>
      <c r="M696" s="121"/>
      <c r="N696" s="122"/>
      <c r="O696" s="123"/>
      <c r="P696" s="124"/>
      <c r="Q696" s="125"/>
      <c r="R696" s="126"/>
      <c r="S696" s="92" t="str">
        <f>IFERROR(('Vstupní data 9_4'!$O696+'Vstupní data 9_4'!$R696)/'Vstupní data 9_4'!$I696,"")</f>
        <v/>
      </c>
      <c r="T696" s="93" t="str">
        <f>IF(J696+L696=0,"",ROUND((M696+'Vstupní data 9_4'!$P696)/(L696+J696)/12,0))</f>
        <v/>
      </c>
      <c r="U696" s="94" t="str">
        <f>IF(K696=0,"",ROUND(('Vstupní data 9_4'!$N696+'Vstupní data 9_4'!$Q696)/'Vstupní data 9_4'!$K696,0))</f>
        <v/>
      </c>
      <c r="V696" s="112"/>
      <c r="W696" s="113"/>
      <c r="X696" s="113"/>
      <c r="Y696" s="113"/>
      <c r="Z696" s="113"/>
      <c r="AA696" s="113"/>
    </row>
    <row r="697" spans="1:27" s="114" customFormat="1" ht="27.75" customHeight="1">
      <c r="A697" s="115"/>
      <c r="B697" s="116"/>
      <c r="C697" s="120"/>
      <c r="D697" s="70" t="str">
        <f>IFERROR(VLOOKUP(C697,NM06!$A$2:$B$176,2,0),"")</f>
        <v/>
      </c>
      <c r="E697" s="119"/>
      <c r="F697" s="70" t="str">
        <f>IFERROR(VLOOKUP('Vstupní data 9_4'!$E697,'Číselník nástrojů'!$A$2:$D$569,4,0),"")</f>
        <v/>
      </c>
      <c r="G697" s="117"/>
      <c r="H697" s="118"/>
      <c r="I697" s="127"/>
      <c r="J697" s="104"/>
      <c r="K697" s="104"/>
      <c r="L697" s="105"/>
      <c r="M697" s="121"/>
      <c r="N697" s="122"/>
      <c r="O697" s="123"/>
      <c r="P697" s="124"/>
      <c r="Q697" s="125"/>
      <c r="R697" s="126"/>
      <c r="S697" s="92" t="str">
        <f>IFERROR(('Vstupní data 9_4'!$O697+'Vstupní data 9_4'!$R697)/'Vstupní data 9_4'!$I697,"")</f>
        <v/>
      </c>
      <c r="T697" s="93" t="str">
        <f>IF(J697+L697=0,"",ROUND((M697+'Vstupní data 9_4'!$P697)/(L697+J697)/12,0))</f>
        <v/>
      </c>
      <c r="U697" s="94" t="str">
        <f>IF(K697=0,"",ROUND(('Vstupní data 9_4'!$N697+'Vstupní data 9_4'!$Q697)/'Vstupní data 9_4'!$K697,0))</f>
        <v/>
      </c>
      <c r="V697" s="112"/>
      <c r="W697" s="113"/>
      <c r="X697" s="113"/>
      <c r="Y697" s="113"/>
      <c r="Z697" s="113"/>
      <c r="AA697" s="113"/>
    </row>
    <row r="698" spans="1:27" s="114" customFormat="1" ht="27.75" customHeight="1">
      <c r="A698" s="115"/>
      <c r="B698" s="116"/>
      <c r="C698" s="120"/>
      <c r="D698" s="70" t="str">
        <f>IFERROR(VLOOKUP(C698,NM06!$A$2:$B$176,2,0),"")</f>
        <v/>
      </c>
      <c r="E698" s="119"/>
      <c r="F698" s="70" t="str">
        <f>IFERROR(VLOOKUP('Vstupní data 9_4'!$E698,'Číselník nástrojů'!$A$2:$D$569,4,0),"")</f>
        <v/>
      </c>
      <c r="G698" s="117"/>
      <c r="H698" s="118"/>
      <c r="I698" s="127"/>
      <c r="J698" s="104"/>
      <c r="K698" s="104"/>
      <c r="L698" s="105"/>
      <c r="M698" s="121"/>
      <c r="N698" s="122"/>
      <c r="O698" s="123"/>
      <c r="P698" s="124"/>
      <c r="Q698" s="125"/>
      <c r="R698" s="126"/>
      <c r="S698" s="92" t="str">
        <f>IFERROR(('Vstupní data 9_4'!$O698+'Vstupní data 9_4'!$R698)/'Vstupní data 9_4'!$I698,"")</f>
        <v/>
      </c>
      <c r="T698" s="93" t="str">
        <f>IF(J698+L698=0,"",ROUND((M698+'Vstupní data 9_4'!$P698)/(L698+J698)/12,0))</f>
        <v/>
      </c>
      <c r="U698" s="94" t="str">
        <f>IF(K698=0,"",ROUND(('Vstupní data 9_4'!$N698+'Vstupní data 9_4'!$Q698)/'Vstupní data 9_4'!$K698,0))</f>
        <v/>
      </c>
      <c r="V698" s="112"/>
      <c r="W698" s="113"/>
      <c r="X698" s="113"/>
      <c r="Y698" s="113"/>
      <c r="Z698" s="113"/>
      <c r="AA698" s="113"/>
    </row>
    <row r="699" spans="1:27" s="114" customFormat="1" ht="27.75" customHeight="1">
      <c r="A699" s="115"/>
      <c r="B699" s="116"/>
      <c r="C699" s="120"/>
      <c r="D699" s="70" t="str">
        <f>IFERROR(VLOOKUP(C699,NM06!$A$2:$B$176,2,0),"")</f>
        <v/>
      </c>
      <c r="E699" s="119"/>
      <c r="F699" s="70" t="str">
        <f>IFERROR(VLOOKUP('Vstupní data 9_4'!$E699,'Číselník nástrojů'!$A$2:$D$569,4,0),"")</f>
        <v/>
      </c>
      <c r="G699" s="117"/>
      <c r="H699" s="118"/>
      <c r="I699" s="127"/>
      <c r="J699" s="104"/>
      <c r="K699" s="104"/>
      <c r="L699" s="105"/>
      <c r="M699" s="121"/>
      <c r="N699" s="122"/>
      <c r="O699" s="123"/>
      <c r="P699" s="124"/>
      <c r="Q699" s="125"/>
      <c r="R699" s="126"/>
      <c r="S699" s="92" t="str">
        <f>IFERROR(('Vstupní data 9_4'!$O699+'Vstupní data 9_4'!$R699)/'Vstupní data 9_4'!$I699,"")</f>
        <v/>
      </c>
      <c r="T699" s="93" t="str">
        <f>IF(J699+L699=0,"",ROUND((M699+'Vstupní data 9_4'!$P699)/(L699+J699)/12,0))</f>
        <v/>
      </c>
      <c r="U699" s="94" t="str">
        <f>IF(K699=0,"",ROUND(('Vstupní data 9_4'!$N699+'Vstupní data 9_4'!$Q699)/'Vstupní data 9_4'!$K699,0))</f>
        <v/>
      </c>
      <c r="V699" s="112"/>
      <c r="W699" s="113"/>
      <c r="X699" s="113"/>
      <c r="Y699" s="113"/>
      <c r="Z699" s="113"/>
      <c r="AA699" s="113"/>
    </row>
    <row r="700" spans="1:27" s="114" customFormat="1" ht="27.75" customHeight="1">
      <c r="A700" s="115"/>
      <c r="B700" s="116"/>
      <c r="C700" s="120"/>
      <c r="D700" s="70" t="str">
        <f>IFERROR(VLOOKUP(C700,NM06!$A$2:$B$176,2,0),"")</f>
        <v/>
      </c>
      <c r="E700" s="119"/>
      <c r="F700" s="70" t="str">
        <f>IFERROR(VLOOKUP('Vstupní data 9_4'!$E700,'Číselník nástrojů'!$A$2:$D$569,4,0),"")</f>
        <v/>
      </c>
      <c r="G700" s="117"/>
      <c r="H700" s="118"/>
      <c r="I700" s="127"/>
      <c r="J700" s="104"/>
      <c r="K700" s="104"/>
      <c r="L700" s="105"/>
      <c r="M700" s="121"/>
      <c r="N700" s="122"/>
      <c r="O700" s="123"/>
      <c r="P700" s="124"/>
      <c r="Q700" s="125"/>
      <c r="R700" s="126"/>
      <c r="S700" s="92" t="str">
        <f>IFERROR(('Vstupní data 9_4'!$O700+'Vstupní data 9_4'!$R700)/'Vstupní data 9_4'!$I700,"")</f>
        <v/>
      </c>
      <c r="T700" s="93" t="str">
        <f>IF(J700+L700=0,"",ROUND((M700+'Vstupní data 9_4'!$P700)/(L700+J700)/12,0))</f>
        <v/>
      </c>
      <c r="U700" s="94" t="str">
        <f>IF(K700=0,"",ROUND(('Vstupní data 9_4'!$N700+'Vstupní data 9_4'!$Q700)/'Vstupní data 9_4'!$K700,0))</f>
        <v/>
      </c>
      <c r="V700" s="112"/>
      <c r="W700" s="113"/>
      <c r="X700" s="113"/>
      <c r="Y700" s="113"/>
      <c r="Z700" s="113"/>
      <c r="AA700" s="113"/>
    </row>
    <row r="701" spans="1:27" s="114" customFormat="1" ht="27.75" customHeight="1">
      <c r="A701" s="115"/>
      <c r="B701" s="116"/>
      <c r="C701" s="120"/>
      <c r="D701" s="70" t="str">
        <f>IFERROR(VLOOKUP(C701,NM06!$A$2:$B$176,2,0),"")</f>
        <v/>
      </c>
      <c r="E701" s="119"/>
      <c r="F701" s="70" t="str">
        <f>IFERROR(VLOOKUP('Vstupní data 9_4'!$E701,'Číselník nástrojů'!$A$2:$D$569,4,0),"")</f>
        <v/>
      </c>
      <c r="G701" s="117"/>
      <c r="H701" s="118"/>
      <c r="I701" s="127"/>
      <c r="J701" s="104"/>
      <c r="K701" s="104"/>
      <c r="L701" s="105"/>
      <c r="M701" s="121"/>
      <c r="N701" s="122"/>
      <c r="O701" s="123"/>
      <c r="P701" s="124"/>
      <c r="Q701" s="125"/>
      <c r="R701" s="126"/>
      <c r="S701" s="92" t="str">
        <f>IFERROR(('Vstupní data 9_4'!$O701+'Vstupní data 9_4'!$R701)/'Vstupní data 9_4'!$I701,"")</f>
        <v/>
      </c>
      <c r="T701" s="93" t="str">
        <f>IF(J701+L701=0,"",ROUND((M701+'Vstupní data 9_4'!$P701)/(L701+J701)/12,0))</f>
        <v/>
      </c>
      <c r="U701" s="94" t="str">
        <f>IF(K701=0,"",ROUND(('Vstupní data 9_4'!$N701+'Vstupní data 9_4'!$Q701)/'Vstupní data 9_4'!$K701,0))</f>
        <v/>
      </c>
      <c r="V701" s="112"/>
      <c r="W701" s="113"/>
      <c r="X701" s="113"/>
      <c r="Y701" s="113"/>
      <c r="Z701" s="113"/>
      <c r="AA701" s="113"/>
    </row>
    <row r="702" spans="1:27" s="114" customFormat="1" ht="27.75" customHeight="1">
      <c r="A702" s="115"/>
      <c r="B702" s="116"/>
      <c r="C702" s="120"/>
      <c r="D702" s="70" t="str">
        <f>IFERROR(VLOOKUP(C702,NM06!$A$2:$B$176,2,0),"")</f>
        <v/>
      </c>
      <c r="E702" s="119"/>
      <c r="F702" s="70" t="str">
        <f>IFERROR(VLOOKUP('Vstupní data 9_4'!$E702,'Číselník nástrojů'!$A$2:$D$569,4,0),"")</f>
        <v/>
      </c>
      <c r="G702" s="117"/>
      <c r="H702" s="118"/>
      <c r="I702" s="127"/>
      <c r="J702" s="104"/>
      <c r="K702" s="104"/>
      <c r="L702" s="105"/>
      <c r="M702" s="121"/>
      <c r="N702" s="122"/>
      <c r="O702" s="123"/>
      <c r="P702" s="124"/>
      <c r="Q702" s="125"/>
      <c r="R702" s="126"/>
      <c r="S702" s="92" t="str">
        <f>IFERROR(('Vstupní data 9_4'!$O702+'Vstupní data 9_4'!$R702)/'Vstupní data 9_4'!$I702,"")</f>
        <v/>
      </c>
      <c r="T702" s="93" t="str">
        <f>IF(J702+L702=0,"",ROUND((M702+'Vstupní data 9_4'!$P702)/(L702+J702)/12,0))</f>
        <v/>
      </c>
      <c r="U702" s="94" t="str">
        <f>IF(K702=0,"",ROUND(('Vstupní data 9_4'!$N702+'Vstupní data 9_4'!$Q702)/'Vstupní data 9_4'!$K702,0))</f>
        <v/>
      </c>
      <c r="V702" s="112"/>
      <c r="W702" s="113"/>
      <c r="X702" s="113"/>
      <c r="Y702" s="113"/>
      <c r="Z702" s="113"/>
      <c r="AA702" s="113"/>
    </row>
    <row r="703" spans="1:27" s="114" customFormat="1" ht="27.75" customHeight="1">
      <c r="A703" s="115"/>
      <c r="B703" s="116"/>
      <c r="C703" s="120"/>
      <c r="D703" s="70" t="str">
        <f>IFERROR(VLOOKUP(C703,NM06!$A$2:$B$176,2,0),"")</f>
        <v/>
      </c>
      <c r="E703" s="119"/>
      <c r="F703" s="70" t="str">
        <f>IFERROR(VLOOKUP('Vstupní data 9_4'!$E703,'Číselník nástrojů'!$A$2:$D$569,4,0),"")</f>
        <v/>
      </c>
      <c r="G703" s="117"/>
      <c r="H703" s="118"/>
      <c r="I703" s="127"/>
      <c r="J703" s="104"/>
      <c r="K703" s="104"/>
      <c r="L703" s="105"/>
      <c r="M703" s="121"/>
      <c r="N703" s="122"/>
      <c r="O703" s="123"/>
      <c r="P703" s="124"/>
      <c r="Q703" s="125"/>
      <c r="R703" s="126"/>
      <c r="S703" s="92" t="str">
        <f>IFERROR(('Vstupní data 9_4'!$O703+'Vstupní data 9_4'!$R703)/'Vstupní data 9_4'!$I703,"")</f>
        <v/>
      </c>
      <c r="T703" s="93" t="str">
        <f>IF(J703+L703=0,"",ROUND((M703+'Vstupní data 9_4'!$P703)/(L703+J703)/12,0))</f>
        <v/>
      </c>
      <c r="U703" s="94" t="str">
        <f>IF(K703=0,"",ROUND(('Vstupní data 9_4'!$N703+'Vstupní data 9_4'!$Q703)/'Vstupní data 9_4'!$K703,0))</f>
        <v/>
      </c>
      <c r="V703" s="112"/>
      <c r="W703" s="113"/>
      <c r="X703" s="113"/>
      <c r="Y703" s="113"/>
      <c r="Z703" s="113"/>
      <c r="AA703" s="113"/>
    </row>
    <row r="704" spans="1:27" s="114" customFormat="1" ht="27.75" customHeight="1" thickBot="1">
      <c r="A704" s="128"/>
      <c r="B704" s="129"/>
      <c r="C704" s="130"/>
      <c r="D704" s="97" t="str">
        <f>IFERROR(VLOOKUP(C704,NM06!$A$2:$B$176,2,0),"")</f>
        <v/>
      </c>
      <c r="E704" s="131"/>
      <c r="F704" s="97" t="str">
        <f>IFERROR(VLOOKUP('Vstupní data 9_4'!$E704,'Číselník nástrojů'!$A$2:$D$569,4,0),"")</f>
        <v/>
      </c>
      <c r="G704" s="132"/>
      <c r="H704" s="133"/>
      <c r="I704" s="134"/>
      <c r="J704" s="135"/>
      <c r="K704" s="135"/>
      <c r="L704" s="136"/>
      <c r="M704" s="137"/>
      <c r="N704" s="138"/>
      <c r="O704" s="139"/>
      <c r="P704" s="140"/>
      <c r="Q704" s="141"/>
      <c r="R704" s="142"/>
      <c r="S704" s="98" t="str">
        <f>IFERROR(('Vstupní data 9_4'!$O704+'Vstupní data 9_4'!$R704)/'Vstupní data 9_4'!$I704,"")</f>
        <v/>
      </c>
      <c r="T704" s="99" t="str">
        <f>IF(J704+L704=0,"",ROUND((M704+'Vstupní data 9_4'!$P704)/(L704+J704)/12,0))</f>
        <v/>
      </c>
      <c r="U704" s="100" t="str">
        <f>IF(K704=0,"",ROUND(('Vstupní data 9_4'!$N704+'Vstupní data 9_4'!$Q704)/'Vstupní data 9_4'!$K704,0))</f>
        <v/>
      </c>
      <c r="V704" s="143"/>
      <c r="W704" s="113"/>
      <c r="X704" s="113"/>
      <c r="Y704" s="113"/>
      <c r="Z704" s="113"/>
      <c r="AA704" s="113"/>
    </row>
  </sheetData>
  <sheetProtection algorithmName="SHA-512" hashValue="TnM5OdGlmAvrxNuhYUITqvFaMhA4uSspPTZfxD4I5w2zoeQUw7guwhRdXorsEK/YaqBLaRTUp+FRojr5YFx/qg==" saltValue="TKZkaLkuIF6AURVNBAVgfw==" spinCount="100000" sheet="1" formatColumns="0" formatRows="0" sort="0" autoFilter="0"/>
  <autoFilter ref="A6:V704"/>
  <mergeCells count="1">
    <mergeCell ref="I4:U4"/>
  </mergeCells>
  <conditionalFormatting sqref="B1">
    <cfRule type="notContainsBlanks" priority="18" dxfId="7">
      <formula>LEN(TRIM(B1))&gt;0</formula>
    </cfRule>
    <cfRule type="containsBlanks" priority="19" dxfId="12">
      <formula>LEN(TRIM(B1))=0</formula>
    </cfRule>
  </conditionalFormatting>
  <conditionalFormatting sqref="D7:D704">
    <cfRule type="expression" priority="27" dxfId="8">
      <formula>C7&lt;&gt;""</formula>
    </cfRule>
    <cfRule type="expression" priority="28" dxfId="7">
      <formula>C7=""</formula>
    </cfRule>
  </conditionalFormatting>
  <conditionalFormatting sqref="F7:F13 F14:G704">
    <cfRule type="expression" priority="40" dxfId="7">
      <formula>E7=""</formula>
    </cfRule>
  </conditionalFormatting>
  <conditionalFormatting sqref="F7:F704">
    <cfRule type="expression" priority="39" dxfId="8">
      <formula>E7&lt;&gt;""</formula>
    </cfRule>
  </conditionalFormatting>
  <conditionalFormatting sqref="G7:G13">
    <cfRule type="expression" priority="1" dxfId="7">
      <formula>F7=""</formula>
    </cfRule>
  </conditionalFormatting>
  <conditionalFormatting sqref="I7:I704">
    <cfRule type="cellIs" priority="2" dxfId="6" operator="greaterThan">
      <formula>0</formula>
    </cfRule>
    <cfRule type="expression" priority="3" dxfId="2">
      <formula>H7="502*"</formula>
    </cfRule>
  </conditionalFormatting>
  <conditionalFormatting sqref="V7:V704">
    <cfRule type="expression" priority="23" dxfId="2">
      <formula>AND(A7="Změna rozpočtu",V7="")</formula>
    </cfRule>
    <cfRule type="expression" priority="24" dxfId="1">
      <formula>A7="Návrh rozpočtu"</formula>
    </cfRule>
  </conditionalFormatting>
  <conditionalFormatting sqref="V10">
    <cfRule type="expression" priority="31" dxfId="2">
      <formula>AND(A10="Změna rozpočtu",V10="")</formula>
    </cfRule>
    <cfRule type="expression" priority="32" dxfId="1">
      <formula>A10="Návrh rozpočtu"</formula>
    </cfRule>
  </conditionalFormatting>
  <dataValidations count="8">
    <dataValidation operator="equal" allowBlank="1" showInputMessage="1" showErrorMessage="1" promptTitle="Zadejte kód nástroje" prompt="Do této buňky zadejte 5 čísel nástroje daného programu, např. 17029" sqref="E7:E704"/>
    <dataValidation type="list" allowBlank="1" showInputMessage="1" showErrorMessage="1" sqref="C7:C704">
      <formula1>INDIRECT($Z$2)</formula1>
    </dataValidation>
    <dataValidation allowBlank="1" showInputMessage="1" showErrorMessage="1" promptTitle="Vyplňuj" sqref="E6"/>
    <dataValidation type="list" allowBlank="1" showInputMessage="1" showErrorMessage="1" promptTitle="Filtrování souhrnnu" prompt="Vyberte z rozbalovací nabídky" sqref="H2 H4">
      <formula1>INDIRECT($Z$2)</formula1>
    </dataValidation>
    <dataValidation type="list" allowBlank="1" showInputMessage="1" showErrorMessage="1" sqref="A7:A704">
      <formula1>'Seznamy pro roz. menu'!$F$1:$F$2</formula1>
    </dataValidation>
    <dataValidation type="list" allowBlank="1" showInputMessage="1" showErrorMessage="1" sqref="B7:B704">
      <formula1>'Seznamy pro roz. menu'!$C$1:$C$2</formula1>
    </dataValidation>
    <dataValidation type="list" allowBlank="1" showInputMessage="1" showErrorMessage="1" sqref="H7:H704">
      <formula1>'Seznamy pro roz. menu'!$E$1:$E$4</formula1>
    </dataValidation>
    <dataValidation type="list" allowBlank="1" showInputMessage="1" showErrorMessage="1" sqref="B5 B1">
      <formula1>'Číselník úřadů'!$A$1:$A$43</formula1>
    </dataValidation>
  </dataValidations>
  <pageMargins left="0.7" right="0.7" top="0.787401575" bottom="0.787401575" header="0.3" footer="0.3"/>
  <pageSetup fitToHeight="0" orientation="landscape" paperSize="9" scale="3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1"/>
  <dimension ref="A1:AC699"/>
  <sheetViews>
    <sheetView zoomScale="80" zoomScaleNormal="80" workbookViewId="0" topLeftCell="G1">
      <selection pane="topLeft" activeCell="AC9" sqref="AC9"/>
    </sheetView>
  </sheetViews>
  <sheetFormatPr defaultRowHeight="15"/>
  <cols>
    <col min="1" max="1" width="20.7142857142857" customWidth="1"/>
    <col min="2" max="2" width="36.7142857142857" customWidth="1"/>
    <col min="3" max="3" width="22.8571428571429" customWidth="1"/>
    <col min="4" max="4" width="15.1428571428571" customWidth="1"/>
    <col min="5" max="6" width="21.4285714285714" customWidth="1"/>
    <col min="7" max="7" width="18.1428571428571" customWidth="1"/>
    <col min="8" max="8" width="21.1428571428571" customWidth="1"/>
    <col min="9" max="11" width="11.8571428571429" style="16" customWidth="1"/>
    <col min="12" max="13" width="12.8571428571429" style="16" customWidth="1"/>
    <col min="14" max="14" width="15.4285714285714" style="16" customWidth="1"/>
    <col min="15" max="15" width="12.8571428571429" style="16" customWidth="1"/>
    <col min="16" max="18" width="12.8571428571429" customWidth="1"/>
    <col min="19" max="19" width="13" customWidth="1"/>
    <col min="20" max="20" width="13.7142857142857" customWidth="1"/>
    <col min="21" max="29" width="12.8571428571429" customWidth="1"/>
  </cols>
  <sheetData>
    <row r="1" spans="1:29" ht="90" thickBot="1">
      <c r="A1" s="189" t="s">
        <v>60</v>
      </c>
      <c r="B1" s="190" t="s">
        <v>0</v>
      </c>
      <c r="C1" s="191" t="s">
        <v>1</v>
      </c>
      <c r="D1" s="192" t="s">
        <v>2</v>
      </c>
      <c r="E1" s="189" t="s">
        <v>73</v>
      </c>
      <c r="F1" s="190" t="s">
        <v>74</v>
      </c>
      <c r="G1" s="190" t="s">
        <v>3</v>
      </c>
      <c r="H1" s="190" t="s">
        <v>854</v>
      </c>
      <c r="I1" s="192" t="s">
        <v>4</v>
      </c>
      <c r="J1" s="192" t="s">
        <v>5</v>
      </c>
      <c r="K1" s="191" t="s">
        <v>881</v>
      </c>
      <c r="L1" s="192" t="s">
        <v>882</v>
      </c>
      <c r="M1" s="193" t="s">
        <v>860</v>
      </c>
      <c r="N1" s="194" t="s">
        <v>861</v>
      </c>
      <c r="O1" s="194" t="s">
        <v>862</v>
      </c>
      <c r="P1" s="195" t="s">
        <v>863</v>
      </c>
      <c r="Q1" s="196" t="s">
        <v>864</v>
      </c>
      <c r="R1" s="196" t="s">
        <v>6</v>
      </c>
      <c r="S1" s="196" t="s">
        <v>865</v>
      </c>
      <c r="T1" s="197" t="s">
        <v>918</v>
      </c>
      <c r="U1" s="198" t="s">
        <v>919</v>
      </c>
      <c r="V1" s="198" t="s">
        <v>920</v>
      </c>
      <c r="W1" s="198" t="s">
        <v>866</v>
      </c>
      <c r="X1" s="199" t="s">
        <v>7</v>
      </c>
      <c r="Y1" s="200" t="s">
        <v>883</v>
      </c>
      <c r="Z1" s="200" t="s">
        <v>8</v>
      </c>
      <c r="AA1" s="191" t="s">
        <v>9</v>
      </c>
      <c r="AB1" s="192" t="s">
        <v>921</v>
      </c>
      <c r="AC1" s="191" t="s">
        <v>868</v>
      </c>
    </row>
    <row r="2" spans="1:29" ht="15">
      <c r="A2" s="156">
        <f>'Vstupní data 9_4'!A7</f>
        <v>0</v>
      </c>
      <c r="B2" s="157">
        <f>'Vstupní data 9_4'!B7</f>
        <v>0</v>
      </c>
      <c r="C2" s="158" t="str">
        <f>'Vstupní data 9_4'!T7</f>
        <v/>
      </c>
      <c r="D2" s="158" t="str">
        <f>'Vstupní data 9_4'!U7</f>
        <v/>
      </c>
      <c r="E2" s="157" t="str">
        <f>'Vstupní data 9_4'!D7</f>
        <v/>
      </c>
      <c r="F2" s="157">
        <f>'Vstupní data 9_4'!C7</f>
        <v>0</v>
      </c>
      <c r="G2" s="157" t="str">
        <f>'Vstupní data 9_4'!F7</f>
        <v/>
      </c>
      <c r="H2" s="159">
        <f>'Vstupní data 9_4'!G7</f>
        <v>0</v>
      </c>
      <c r="I2" s="157" t="str">
        <f>IF('Vstupní data 9_4'!H7=0,"",'Vstupní data 9_4'!H7)</f>
        <v/>
      </c>
      <c r="J2" s="157">
        <f>'Vstupní data 9_4'!E7</f>
        <v>0</v>
      </c>
      <c r="K2" s="160" t="str">
        <f>'Vstupní data 9_4'!S7</f>
        <v/>
      </c>
      <c r="L2" s="158">
        <f>'Vstupní data 9_4'!I7</f>
        <v>0</v>
      </c>
      <c r="M2" s="161">
        <f>'Vstupní data 9_4'!J7</f>
        <v>0</v>
      </c>
      <c r="N2" s="161">
        <f>'Vstupní data 9_4'!K7</f>
        <v>0</v>
      </c>
      <c r="O2" s="161">
        <f>'Vstupní data 9_4'!L7</f>
        <v>0</v>
      </c>
      <c r="P2" s="157">
        <f>'Vstupní data 9_4'!M7</f>
        <v>0</v>
      </c>
      <c r="Q2" s="157">
        <f>'Vstupní data 9_4'!N7</f>
        <v>0</v>
      </c>
      <c r="R2" s="157">
        <f>'Vstupní data 9_4'!O7</f>
        <v>0</v>
      </c>
      <c r="S2" s="160">
        <f>'Tabulka 9_4'!$R2+'Tabulka 9_4'!$Q2+'Tabulka 9_4'!$P2</f>
        <v>0</v>
      </c>
      <c r="T2" s="157">
        <f>'Vstupní data 9_4'!P7</f>
        <v>0</v>
      </c>
      <c r="U2" s="157">
        <f>'Vstupní data 9_4'!Q7</f>
        <v>0</v>
      </c>
      <c r="V2" s="157">
        <f>'Vstupní data 9_4'!R7</f>
        <v>0</v>
      </c>
      <c r="W2" s="160">
        <f>IFERROR('Tabulka 9_4'!$V2+'Tabulka 9_4'!$U2+'Tabulka 9_4'!$T2,"")</f>
        <v>0</v>
      </c>
      <c r="X2" s="160">
        <f>IFERROR('Tabulka 9_4'!$P2+'Tabulka 9_4'!$T2,"")</f>
        <v>0</v>
      </c>
      <c r="Y2" s="160">
        <f>IFERROR('Tabulka 9_4'!$Q2+'Tabulka 9_4'!$U2,"")</f>
        <v>0</v>
      </c>
      <c r="Z2" s="160">
        <f>IFERROR('Tabulka 9_4'!$R2+'Tabulka 9_4'!$V2,"")</f>
        <v>0</v>
      </c>
      <c r="AA2" s="162" t="str">
        <f t="shared" si="0" ref="AA2:AA65">IFERROR(P2/X2,"")</f>
        <v/>
      </c>
      <c r="AB2" s="162" t="str">
        <f t="shared" si="1" ref="AB2:AB65">IFERROR(T2/X2,"")</f>
        <v/>
      </c>
      <c r="AC2" s="163">
        <f>'Vstupní data 9_4'!$B$1</f>
        <v>0</v>
      </c>
    </row>
    <row r="3" spans="1:29" ht="15">
      <c r="A3" s="164">
        <f>'Vstupní data 9_4'!A8</f>
        <v>0</v>
      </c>
      <c r="B3" s="165">
        <f>'Vstupní data 9_4'!B8</f>
        <v>0</v>
      </c>
      <c r="C3" s="166" t="str">
        <f>'Vstupní data 9_4'!T8</f>
        <v/>
      </c>
      <c r="D3" s="166" t="str">
        <f>'Vstupní data 9_4'!U8</f>
        <v/>
      </c>
      <c r="E3" s="165" t="str">
        <f>'Vstupní data 9_4'!D8</f>
        <v/>
      </c>
      <c r="F3" s="165">
        <f>'Vstupní data 9_4'!C8</f>
        <v>0</v>
      </c>
      <c r="G3" s="165" t="str">
        <f>'Vstupní data 9_4'!F8</f>
        <v/>
      </c>
      <c r="H3" s="167">
        <f>'Vstupní data 9_4'!G8</f>
        <v>0</v>
      </c>
      <c r="I3" s="165" t="str">
        <f>IF('Vstupní data 9_4'!H8=0,"",'Vstupní data 9_4'!H8)</f>
        <v/>
      </c>
      <c r="J3" s="165">
        <f>'Vstupní data 9_4'!E8</f>
        <v>0</v>
      </c>
      <c r="K3" s="168" t="str">
        <f>'Vstupní data 9_4'!S8</f>
        <v/>
      </c>
      <c r="L3" s="166">
        <f>'Vstupní data 9_4'!I8</f>
        <v>0</v>
      </c>
      <c r="M3" s="169">
        <f>'Vstupní data 9_4'!J8</f>
        <v>0</v>
      </c>
      <c r="N3" s="169">
        <f>'Vstupní data 9_4'!K8</f>
        <v>0</v>
      </c>
      <c r="O3" s="169">
        <f>'Vstupní data 9_4'!L8</f>
        <v>0</v>
      </c>
      <c r="P3" s="165">
        <f>'Vstupní data 9_4'!M8</f>
        <v>0</v>
      </c>
      <c r="Q3" s="165">
        <f>'Vstupní data 9_4'!N8</f>
        <v>0</v>
      </c>
      <c r="R3" s="165">
        <f>'Vstupní data 9_4'!O8</f>
        <v>0</v>
      </c>
      <c r="S3" s="168">
        <f>'Tabulka 9_4'!$R3+'Tabulka 9_4'!$Q3+'Tabulka 9_4'!$P3</f>
        <v>0</v>
      </c>
      <c r="T3" s="165">
        <f>'Vstupní data 9_4'!P8</f>
        <v>0</v>
      </c>
      <c r="U3" s="165">
        <f>'Vstupní data 9_4'!Q8</f>
        <v>0</v>
      </c>
      <c r="V3" s="165">
        <f>'Vstupní data 9_4'!R8</f>
        <v>0</v>
      </c>
      <c r="W3" s="168">
        <f>IFERROR('Tabulka 9_4'!$V3+'Tabulka 9_4'!$U3+'Tabulka 9_4'!$T3,"")</f>
        <v>0</v>
      </c>
      <c r="X3" s="168">
        <f>IFERROR('Tabulka 9_4'!$P3+'Tabulka 9_4'!$T3,"")</f>
        <v>0</v>
      </c>
      <c r="Y3" s="168">
        <f>IFERROR('Tabulka 9_4'!$Q3+'Tabulka 9_4'!$U3,"")</f>
        <v>0</v>
      </c>
      <c r="Z3" s="168">
        <f>IFERROR('Tabulka 9_4'!$R3+'Tabulka 9_4'!$V3,"")</f>
        <v>0</v>
      </c>
      <c r="AA3" s="170" t="str">
        <f t="shared" si="0"/>
        <v/>
      </c>
      <c r="AB3" s="170" t="str">
        <f t="shared" si="1"/>
        <v/>
      </c>
      <c r="AC3" s="171">
        <f>'Vstupní data 9_4'!$B$1</f>
        <v>0</v>
      </c>
    </row>
    <row r="4" spans="1:29" ht="15">
      <c r="A4" s="172">
        <f>'Vstupní data 9_4'!A9</f>
        <v>0</v>
      </c>
      <c r="B4" s="173">
        <f>'Vstupní data 9_4'!B9</f>
        <v>0</v>
      </c>
      <c r="C4" s="174" t="str">
        <f>'Vstupní data 9_4'!T9</f>
        <v/>
      </c>
      <c r="D4" s="174" t="str">
        <f>'Vstupní data 9_4'!U9</f>
        <v/>
      </c>
      <c r="E4" s="173" t="str">
        <f>'Vstupní data 9_4'!D9</f>
        <v/>
      </c>
      <c r="F4" s="173">
        <f>'Vstupní data 9_4'!C9</f>
        <v>0</v>
      </c>
      <c r="G4" s="173" t="str">
        <f>'Vstupní data 9_4'!F9</f>
        <v/>
      </c>
      <c r="H4" s="175">
        <f>'Vstupní data 9_4'!G9</f>
        <v>0</v>
      </c>
      <c r="I4" s="173" t="str">
        <f>IF('Vstupní data 9_4'!H9=0,"",'Vstupní data 9_4'!H9)</f>
        <v/>
      </c>
      <c r="J4" s="173">
        <f>'Vstupní data 9_4'!E9</f>
        <v>0</v>
      </c>
      <c r="K4" s="176" t="str">
        <f>'Vstupní data 9_4'!S9</f>
        <v/>
      </c>
      <c r="L4" s="174">
        <f>'Vstupní data 9_4'!I9</f>
        <v>0</v>
      </c>
      <c r="M4" s="177">
        <f>'Vstupní data 9_4'!J9</f>
        <v>0</v>
      </c>
      <c r="N4" s="177">
        <f>'Vstupní data 9_4'!K9</f>
        <v>0</v>
      </c>
      <c r="O4" s="177">
        <f>'Vstupní data 9_4'!L9</f>
        <v>0</v>
      </c>
      <c r="P4" s="173">
        <f>'Vstupní data 9_4'!M9</f>
        <v>0</v>
      </c>
      <c r="Q4" s="173">
        <f>'Vstupní data 9_4'!N9</f>
        <v>0</v>
      </c>
      <c r="R4" s="173">
        <f>'Vstupní data 9_4'!O9</f>
        <v>0</v>
      </c>
      <c r="S4" s="176">
        <f>'Tabulka 9_4'!$R4+'Tabulka 9_4'!$Q4+'Tabulka 9_4'!$P4</f>
        <v>0</v>
      </c>
      <c r="T4" s="173">
        <f>'Vstupní data 9_4'!P9</f>
        <v>0</v>
      </c>
      <c r="U4" s="173">
        <f>'Vstupní data 9_4'!Q9</f>
        <v>0</v>
      </c>
      <c r="V4" s="173">
        <f>'Vstupní data 9_4'!R9</f>
        <v>0</v>
      </c>
      <c r="W4" s="176">
        <f>IFERROR('Tabulka 9_4'!$V4+'Tabulka 9_4'!$U4+'Tabulka 9_4'!$T4,"")</f>
        <v>0</v>
      </c>
      <c r="X4" s="176">
        <f>IFERROR('Tabulka 9_4'!$P4+'Tabulka 9_4'!$T4,"")</f>
        <v>0</v>
      </c>
      <c r="Y4" s="176">
        <f>IFERROR('Tabulka 9_4'!$Q4+'Tabulka 9_4'!$U4,"")</f>
        <v>0</v>
      </c>
      <c r="Z4" s="176">
        <f>IFERROR('Tabulka 9_4'!$R4+'Tabulka 9_4'!$V4,"")</f>
        <v>0</v>
      </c>
      <c r="AA4" s="178" t="str">
        <f t="shared" si="0"/>
        <v/>
      </c>
      <c r="AB4" s="178" t="str">
        <f t="shared" si="1"/>
        <v/>
      </c>
      <c r="AC4" s="179">
        <f>'Vstupní data 9_4'!$B$1</f>
        <v>0</v>
      </c>
    </row>
    <row r="5" spans="1:29" ht="15">
      <c r="A5" s="164">
        <f>'Vstupní data 9_4'!A10</f>
        <v>0</v>
      </c>
      <c r="B5" s="165">
        <f>'Vstupní data 9_4'!B10</f>
        <v>0</v>
      </c>
      <c r="C5" s="166" t="str">
        <f>'Vstupní data 9_4'!T10</f>
        <v/>
      </c>
      <c r="D5" s="166" t="str">
        <f>'Vstupní data 9_4'!U10</f>
        <v/>
      </c>
      <c r="E5" s="165" t="str">
        <f>'Vstupní data 9_4'!D10</f>
        <v/>
      </c>
      <c r="F5" s="165">
        <f>'Vstupní data 9_4'!C10</f>
        <v>0</v>
      </c>
      <c r="G5" s="165" t="str">
        <f>'Vstupní data 9_4'!F10</f>
        <v/>
      </c>
      <c r="H5" s="167">
        <f>'Vstupní data 9_4'!G10</f>
        <v>0</v>
      </c>
      <c r="I5" s="165" t="str">
        <f>IF('Vstupní data 9_4'!H10=0,"",'Vstupní data 9_4'!H10)</f>
        <v/>
      </c>
      <c r="J5" s="165">
        <f>'Vstupní data 9_4'!E10</f>
        <v>0</v>
      </c>
      <c r="K5" s="168" t="str">
        <f>'Vstupní data 9_4'!S10</f>
        <v/>
      </c>
      <c r="L5" s="166">
        <f>'Vstupní data 9_4'!I10</f>
        <v>0</v>
      </c>
      <c r="M5" s="169">
        <f>'Vstupní data 9_4'!J10</f>
        <v>0</v>
      </c>
      <c r="N5" s="169">
        <f>'Vstupní data 9_4'!K10</f>
        <v>0</v>
      </c>
      <c r="O5" s="169">
        <f>'Vstupní data 9_4'!L10</f>
        <v>0</v>
      </c>
      <c r="P5" s="165">
        <f>'Vstupní data 9_4'!M10</f>
        <v>0</v>
      </c>
      <c r="Q5" s="165">
        <f>'Vstupní data 9_4'!N10</f>
        <v>0</v>
      </c>
      <c r="R5" s="165">
        <f>'Vstupní data 9_4'!O10</f>
        <v>0</v>
      </c>
      <c r="S5" s="168">
        <f>'Tabulka 9_4'!$R5+'Tabulka 9_4'!$Q5+'Tabulka 9_4'!$P5</f>
        <v>0</v>
      </c>
      <c r="T5" s="165">
        <f>'Vstupní data 9_4'!P10</f>
        <v>0</v>
      </c>
      <c r="U5" s="165">
        <f>'Vstupní data 9_4'!Q10</f>
        <v>0</v>
      </c>
      <c r="V5" s="165">
        <f>'Vstupní data 9_4'!R10</f>
        <v>0</v>
      </c>
      <c r="W5" s="168">
        <f>IFERROR('Tabulka 9_4'!$V5+'Tabulka 9_4'!$U5+'Tabulka 9_4'!$T5,"")</f>
        <v>0</v>
      </c>
      <c r="X5" s="168">
        <f>IFERROR('Tabulka 9_4'!$P5+'Tabulka 9_4'!$T5,"")</f>
        <v>0</v>
      </c>
      <c r="Y5" s="168">
        <f>IFERROR('Tabulka 9_4'!$Q5+'Tabulka 9_4'!$U5,"")</f>
        <v>0</v>
      </c>
      <c r="Z5" s="168">
        <f>IFERROR('Tabulka 9_4'!$R5+'Tabulka 9_4'!$V5,"")</f>
        <v>0</v>
      </c>
      <c r="AA5" s="170" t="str">
        <f t="shared" si="0"/>
        <v/>
      </c>
      <c r="AB5" s="170" t="str">
        <f t="shared" si="1"/>
        <v/>
      </c>
      <c r="AC5" s="171">
        <f>'Vstupní data 9_4'!$B$1</f>
        <v>0</v>
      </c>
    </row>
    <row r="6" spans="1:29" ht="15">
      <c r="A6" s="172">
        <f>'Vstupní data 9_4'!A11</f>
        <v>0</v>
      </c>
      <c r="B6" s="173">
        <f>'Vstupní data 9_4'!B11</f>
        <v>0</v>
      </c>
      <c r="C6" s="174" t="str">
        <f>'Vstupní data 9_4'!T11</f>
        <v/>
      </c>
      <c r="D6" s="174" t="str">
        <f>'Vstupní data 9_4'!U11</f>
        <v/>
      </c>
      <c r="E6" s="173" t="str">
        <f>'Vstupní data 9_4'!D11</f>
        <v/>
      </c>
      <c r="F6" s="173">
        <f>'Vstupní data 9_4'!C11</f>
        <v>0</v>
      </c>
      <c r="G6" s="173" t="str">
        <f>'Vstupní data 9_4'!F11</f>
        <v/>
      </c>
      <c r="H6" s="175">
        <f>'Vstupní data 9_4'!G11</f>
        <v>0</v>
      </c>
      <c r="I6" s="173" t="str">
        <f>IF('Vstupní data 9_4'!H11=0,"",'Vstupní data 9_4'!H11)</f>
        <v/>
      </c>
      <c r="J6" s="173">
        <f>'Vstupní data 9_4'!E11</f>
        <v>0</v>
      </c>
      <c r="K6" s="176" t="str">
        <f>'Vstupní data 9_4'!S11</f>
        <v/>
      </c>
      <c r="L6" s="174">
        <f>'Vstupní data 9_4'!I11</f>
        <v>0</v>
      </c>
      <c r="M6" s="177">
        <f>'Vstupní data 9_4'!J11</f>
        <v>0</v>
      </c>
      <c r="N6" s="177">
        <f>'Vstupní data 9_4'!K11</f>
        <v>0</v>
      </c>
      <c r="O6" s="177">
        <f>'Vstupní data 9_4'!L11</f>
        <v>0</v>
      </c>
      <c r="P6" s="173">
        <f>'Vstupní data 9_4'!M11</f>
        <v>0</v>
      </c>
      <c r="Q6" s="173">
        <f>'Vstupní data 9_4'!N11</f>
        <v>0</v>
      </c>
      <c r="R6" s="173">
        <f>'Vstupní data 9_4'!O11</f>
        <v>0</v>
      </c>
      <c r="S6" s="176">
        <f>'Tabulka 9_4'!$R6+'Tabulka 9_4'!$Q6+'Tabulka 9_4'!$P6</f>
        <v>0</v>
      </c>
      <c r="T6" s="173">
        <f>'Vstupní data 9_4'!P11</f>
        <v>0</v>
      </c>
      <c r="U6" s="173">
        <f>'Vstupní data 9_4'!Q11</f>
        <v>0</v>
      </c>
      <c r="V6" s="173">
        <f>'Vstupní data 9_4'!R11</f>
        <v>0</v>
      </c>
      <c r="W6" s="176">
        <f>IFERROR('Tabulka 9_4'!$V6+'Tabulka 9_4'!$U6+'Tabulka 9_4'!$T6,"")</f>
        <v>0</v>
      </c>
      <c r="X6" s="176">
        <f>IFERROR('Tabulka 9_4'!$P6+'Tabulka 9_4'!$T6,"")</f>
        <v>0</v>
      </c>
      <c r="Y6" s="176">
        <f>IFERROR('Tabulka 9_4'!$Q6+'Tabulka 9_4'!$U6,"")</f>
        <v>0</v>
      </c>
      <c r="Z6" s="176">
        <f>IFERROR('Tabulka 9_4'!$R6+'Tabulka 9_4'!$V6,"")</f>
        <v>0</v>
      </c>
      <c r="AA6" s="178" t="str">
        <f t="shared" si="0"/>
        <v/>
      </c>
      <c r="AB6" s="178" t="str">
        <f t="shared" si="1"/>
        <v/>
      </c>
      <c r="AC6" s="179">
        <f>'Vstupní data 9_4'!$B$1</f>
        <v>0</v>
      </c>
    </row>
    <row r="7" spans="1:29" ht="15">
      <c r="A7" s="164">
        <f>'Vstupní data 9_4'!A12</f>
        <v>0</v>
      </c>
      <c r="B7" s="165">
        <f>'Vstupní data 9_4'!B12</f>
        <v>0</v>
      </c>
      <c r="C7" s="166" t="str">
        <f>'Vstupní data 9_4'!T12</f>
        <v/>
      </c>
      <c r="D7" s="166" t="str">
        <f>'Vstupní data 9_4'!U12</f>
        <v/>
      </c>
      <c r="E7" s="165" t="str">
        <f>'Vstupní data 9_4'!D12</f>
        <v/>
      </c>
      <c r="F7" s="165">
        <f>'Vstupní data 9_4'!C12</f>
        <v>0</v>
      </c>
      <c r="G7" s="165" t="str">
        <f>'Vstupní data 9_4'!F12</f>
        <v/>
      </c>
      <c r="H7" s="167">
        <f>'Vstupní data 9_4'!G12</f>
        <v>0</v>
      </c>
      <c r="I7" s="165" t="str">
        <f>IF('Vstupní data 9_4'!H12=0,"",'Vstupní data 9_4'!H12)</f>
        <v/>
      </c>
      <c r="J7" s="165">
        <f>'Vstupní data 9_4'!E12</f>
        <v>0</v>
      </c>
      <c r="K7" s="168" t="str">
        <f>'Vstupní data 9_4'!S12</f>
        <v/>
      </c>
      <c r="L7" s="166">
        <f>'Vstupní data 9_4'!I12</f>
        <v>0</v>
      </c>
      <c r="M7" s="169">
        <f>'Vstupní data 9_4'!J12</f>
        <v>0</v>
      </c>
      <c r="N7" s="169">
        <f>'Vstupní data 9_4'!K12</f>
        <v>0</v>
      </c>
      <c r="O7" s="169">
        <f>'Vstupní data 9_4'!L12</f>
        <v>0</v>
      </c>
      <c r="P7" s="165">
        <f>'Vstupní data 9_4'!M12</f>
        <v>0</v>
      </c>
      <c r="Q7" s="165">
        <f>'Vstupní data 9_4'!N12</f>
        <v>0</v>
      </c>
      <c r="R7" s="165">
        <f>'Vstupní data 9_4'!O12</f>
        <v>0</v>
      </c>
      <c r="S7" s="168">
        <f>'Tabulka 9_4'!$R7+'Tabulka 9_4'!$Q7+'Tabulka 9_4'!$P7</f>
        <v>0</v>
      </c>
      <c r="T7" s="165">
        <f>'Vstupní data 9_4'!P12</f>
        <v>0</v>
      </c>
      <c r="U7" s="165">
        <f>'Vstupní data 9_4'!Q12</f>
        <v>0</v>
      </c>
      <c r="V7" s="165">
        <f>'Vstupní data 9_4'!R12</f>
        <v>0</v>
      </c>
      <c r="W7" s="168">
        <f>IFERROR('Tabulka 9_4'!$V7+'Tabulka 9_4'!$U7+'Tabulka 9_4'!$T7,"")</f>
        <v>0</v>
      </c>
      <c r="X7" s="168">
        <f>IFERROR('Tabulka 9_4'!$P7+'Tabulka 9_4'!$T7,"")</f>
        <v>0</v>
      </c>
      <c r="Y7" s="168">
        <f>IFERROR('Tabulka 9_4'!$Q7+'Tabulka 9_4'!$U7,"")</f>
        <v>0</v>
      </c>
      <c r="Z7" s="168">
        <f>IFERROR('Tabulka 9_4'!$R7+'Tabulka 9_4'!$V7,"")</f>
        <v>0</v>
      </c>
      <c r="AA7" s="170" t="str">
        <f t="shared" si="0"/>
        <v/>
      </c>
      <c r="AB7" s="170" t="str">
        <f t="shared" si="1"/>
        <v/>
      </c>
      <c r="AC7" s="171">
        <f>'Vstupní data 9_4'!$B$1</f>
        <v>0</v>
      </c>
    </row>
    <row r="8" spans="1:29" ht="15">
      <c r="A8" s="172">
        <f>'Vstupní data 9_4'!A13</f>
        <v>0</v>
      </c>
      <c r="B8" s="173">
        <f>'Vstupní data 9_4'!B13</f>
        <v>0</v>
      </c>
      <c r="C8" s="174" t="str">
        <f>'Vstupní data 9_4'!T13</f>
        <v/>
      </c>
      <c r="D8" s="174" t="str">
        <f>'Vstupní data 9_4'!U13</f>
        <v/>
      </c>
      <c r="E8" s="173" t="str">
        <f>'Vstupní data 9_4'!D13</f>
        <v/>
      </c>
      <c r="F8" s="173">
        <f>'Vstupní data 9_4'!C13</f>
        <v>0</v>
      </c>
      <c r="G8" s="173" t="str">
        <f>'Vstupní data 9_4'!F13</f>
        <v/>
      </c>
      <c r="H8" s="175">
        <f>'Vstupní data 9_4'!G13</f>
        <v>0</v>
      </c>
      <c r="I8" s="173" t="str">
        <f>IF('Vstupní data 9_4'!H13=0,"",'Vstupní data 9_4'!H13)</f>
        <v/>
      </c>
      <c r="J8" s="173">
        <f>'Vstupní data 9_4'!E13</f>
        <v>0</v>
      </c>
      <c r="K8" s="176" t="str">
        <f>'Vstupní data 9_4'!S13</f>
        <v/>
      </c>
      <c r="L8" s="174">
        <f>'Vstupní data 9_4'!I13</f>
        <v>0</v>
      </c>
      <c r="M8" s="177">
        <f>'Vstupní data 9_4'!J13</f>
        <v>0</v>
      </c>
      <c r="N8" s="177">
        <f>'Vstupní data 9_4'!K13</f>
        <v>0</v>
      </c>
      <c r="O8" s="177">
        <f>'Vstupní data 9_4'!L13</f>
        <v>0</v>
      </c>
      <c r="P8" s="173">
        <f>'Vstupní data 9_4'!M13</f>
        <v>0</v>
      </c>
      <c r="Q8" s="173">
        <f>'Vstupní data 9_4'!N13</f>
        <v>0</v>
      </c>
      <c r="R8" s="173">
        <f>'Vstupní data 9_4'!O13</f>
        <v>0</v>
      </c>
      <c r="S8" s="176">
        <f>'Tabulka 9_4'!$R8+'Tabulka 9_4'!$Q8+'Tabulka 9_4'!$P8</f>
        <v>0</v>
      </c>
      <c r="T8" s="173">
        <f>'Vstupní data 9_4'!P13</f>
        <v>0</v>
      </c>
      <c r="U8" s="173">
        <f>'Vstupní data 9_4'!Q13</f>
        <v>0</v>
      </c>
      <c r="V8" s="173">
        <f>'Vstupní data 9_4'!R13</f>
        <v>0</v>
      </c>
      <c r="W8" s="176">
        <f>IFERROR('Tabulka 9_4'!$V8+'Tabulka 9_4'!$U8+'Tabulka 9_4'!$T8,"")</f>
        <v>0</v>
      </c>
      <c r="X8" s="176">
        <f>IFERROR('Tabulka 9_4'!$P8+'Tabulka 9_4'!$T8,"")</f>
        <v>0</v>
      </c>
      <c r="Y8" s="176">
        <f>IFERROR('Tabulka 9_4'!$Q8+'Tabulka 9_4'!$U8,"")</f>
        <v>0</v>
      </c>
      <c r="Z8" s="176">
        <f>IFERROR('Tabulka 9_4'!$R8+'Tabulka 9_4'!$V8,"")</f>
        <v>0</v>
      </c>
      <c r="AA8" s="178" t="str">
        <f t="shared" si="0"/>
        <v/>
      </c>
      <c r="AB8" s="178" t="str">
        <f t="shared" si="1"/>
        <v/>
      </c>
      <c r="AC8" s="179">
        <f>'Vstupní data 9_4'!$B$1</f>
        <v>0</v>
      </c>
    </row>
    <row r="9" spans="1:29" ht="15">
      <c r="A9" s="164">
        <f>'Vstupní data 9_4'!A14</f>
        <v>0</v>
      </c>
      <c r="B9" s="165">
        <f>'Vstupní data 9_4'!B14</f>
        <v>0</v>
      </c>
      <c r="C9" s="166" t="str">
        <f>'Vstupní data 9_4'!T14</f>
        <v/>
      </c>
      <c r="D9" s="166" t="str">
        <f>'Vstupní data 9_4'!U14</f>
        <v/>
      </c>
      <c r="E9" s="165" t="str">
        <f>'Vstupní data 9_4'!D14</f>
        <v/>
      </c>
      <c r="F9" s="165">
        <f>'Vstupní data 9_4'!C14</f>
        <v>0</v>
      </c>
      <c r="G9" s="165" t="str">
        <f>'Vstupní data 9_4'!F14</f>
        <v/>
      </c>
      <c r="H9" s="167">
        <f>'Vstupní data 9_4'!G14</f>
        <v>0</v>
      </c>
      <c r="I9" s="165" t="str">
        <f>IF('Vstupní data 9_4'!H14=0,"",'Vstupní data 9_4'!H14)</f>
        <v/>
      </c>
      <c r="J9" s="165">
        <f>'Vstupní data 9_4'!E14</f>
        <v>0</v>
      </c>
      <c r="K9" s="168" t="str">
        <f>'Vstupní data 9_4'!S14</f>
        <v/>
      </c>
      <c r="L9" s="166">
        <f>'Vstupní data 9_4'!I14</f>
        <v>0</v>
      </c>
      <c r="M9" s="169">
        <f>'Vstupní data 9_4'!J14</f>
        <v>0</v>
      </c>
      <c r="N9" s="169">
        <f>'Vstupní data 9_4'!K14</f>
        <v>0</v>
      </c>
      <c r="O9" s="169">
        <f>'Vstupní data 9_4'!L14</f>
        <v>0</v>
      </c>
      <c r="P9" s="165">
        <f>'Vstupní data 9_4'!M14</f>
        <v>0</v>
      </c>
      <c r="Q9" s="165">
        <f>'Vstupní data 9_4'!N14</f>
        <v>0</v>
      </c>
      <c r="R9" s="165">
        <f>'Vstupní data 9_4'!O14</f>
        <v>0</v>
      </c>
      <c r="S9" s="168">
        <f>'Tabulka 9_4'!$R9+'Tabulka 9_4'!$Q9+'Tabulka 9_4'!$P9</f>
        <v>0</v>
      </c>
      <c r="T9" s="165">
        <f>'Vstupní data 9_4'!P14</f>
        <v>0</v>
      </c>
      <c r="U9" s="165">
        <f>'Vstupní data 9_4'!Q14</f>
        <v>0</v>
      </c>
      <c r="V9" s="165">
        <f>'Vstupní data 9_4'!R14</f>
        <v>0</v>
      </c>
      <c r="W9" s="168">
        <f>IFERROR('Tabulka 9_4'!$V9+'Tabulka 9_4'!$U9+'Tabulka 9_4'!$T9,"")</f>
        <v>0</v>
      </c>
      <c r="X9" s="168">
        <f>IFERROR('Tabulka 9_4'!$P9+'Tabulka 9_4'!$T9,"")</f>
        <v>0</v>
      </c>
      <c r="Y9" s="168">
        <f>IFERROR('Tabulka 9_4'!$Q9+'Tabulka 9_4'!$U9,"")</f>
        <v>0</v>
      </c>
      <c r="Z9" s="168">
        <f>IFERROR('Tabulka 9_4'!$R9+'Tabulka 9_4'!$V9,"")</f>
        <v>0</v>
      </c>
      <c r="AA9" s="170" t="str">
        <f t="shared" si="0"/>
        <v/>
      </c>
      <c r="AB9" s="170" t="str">
        <f t="shared" si="1"/>
        <v/>
      </c>
      <c r="AC9" s="171">
        <f>'Vstupní data 9_4'!$B$1</f>
        <v>0</v>
      </c>
    </row>
    <row r="10" spans="1:29" ht="15">
      <c r="A10" s="172">
        <f>'Vstupní data 9_4'!A15</f>
        <v>0</v>
      </c>
      <c r="B10" s="173">
        <f>'Vstupní data 9_4'!B15</f>
        <v>0</v>
      </c>
      <c r="C10" s="174" t="str">
        <f>'Vstupní data 9_4'!T15</f>
        <v/>
      </c>
      <c r="D10" s="174" t="str">
        <f>'Vstupní data 9_4'!U15</f>
        <v/>
      </c>
      <c r="E10" s="173" t="str">
        <f>'Vstupní data 9_4'!D15</f>
        <v/>
      </c>
      <c r="F10" s="173">
        <f>'Vstupní data 9_4'!C15</f>
        <v>0</v>
      </c>
      <c r="G10" s="173" t="str">
        <f>'Vstupní data 9_4'!F15</f>
        <v/>
      </c>
      <c r="H10" s="175">
        <f>'Vstupní data 9_4'!G15</f>
        <v>0</v>
      </c>
      <c r="I10" s="173" t="str">
        <f>IF('Vstupní data 9_4'!H15=0,"",'Vstupní data 9_4'!H15)</f>
        <v/>
      </c>
      <c r="J10" s="173">
        <f>'Vstupní data 9_4'!E15</f>
        <v>0</v>
      </c>
      <c r="K10" s="176" t="str">
        <f>'Vstupní data 9_4'!S15</f>
        <v/>
      </c>
      <c r="L10" s="174">
        <f>'Vstupní data 9_4'!I15</f>
        <v>0</v>
      </c>
      <c r="M10" s="177">
        <f>'Vstupní data 9_4'!J15</f>
        <v>0</v>
      </c>
      <c r="N10" s="177">
        <f>'Vstupní data 9_4'!K15</f>
        <v>0</v>
      </c>
      <c r="O10" s="177">
        <f>'Vstupní data 9_4'!L15</f>
        <v>0</v>
      </c>
      <c r="P10" s="173">
        <f>'Vstupní data 9_4'!M15</f>
        <v>0</v>
      </c>
      <c r="Q10" s="173">
        <f>'Vstupní data 9_4'!N15</f>
        <v>0</v>
      </c>
      <c r="R10" s="173">
        <f>'Vstupní data 9_4'!O15</f>
        <v>0</v>
      </c>
      <c r="S10" s="176">
        <f>'Tabulka 9_4'!$R10+'Tabulka 9_4'!$Q10+'Tabulka 9_4'!$P10</f>
        <v>0</v>
      </c>
      <c r="T10" s="173">
        <f>'Vstupní data 9_4'!P15</f>
        <v>0</v>
      </c>
      <c r="U10" s="173">
        <f>'Vstupní data 9_4'!Q15</f>
        <v>0</v>
      </c>
      <c r="V10" s="173">
        <f>'Vstupní data 9_4'!R15</f>
        <v>0</v>
      </c>
      <c r="W10" s="176">
        <f>IFERROR('Tabulka 9_4'!$V10+'Tabulka 9_4'!$U10+'Tabulka 9_4'!$T10,"")</f>
        <v>0</v>
      </c>
      <c r="X10" s="176">
        <f>IFERROR('Tabulka 9_4'!$P10+'Tabulka 9_4'!$T10,"")</f>
        <v>0</v>
      </c>
      <c r="Y10" s="176">
        <f>IFERROR('Tabulka 9_4'!$Q10+'Tabulka 9_4'!$U10,"")</f>
        <v>0</v>
      </c>
      <c r="Z10" s="176">
        <f>IFERROR('Tabulka 9_4'!$R10+'Tabulka 9_4'!$V10,"")</f>
        <v>0</v>
      </c>
      <c r="AA10" s="178" t="str">
        <f t="shared" si="0"/>
        <v/>
      </c>
      <c r="AB10" s="178" t="str">
        <f t="shared" si="1"/>
        <v/>
      </c>
      <c r="AC10" s="179">
        <f>'Vstupní data 9_4'!$B$1</f>
        <v>0</v>
      </c>
    </row>
    <row r="11" spans="1:29" ht="15">
      <c r="A11" s="164">
        <f>'Vstupní data 9_4'!A16</f>
        <v>0</v>
      </c>
      <c r="B11" s="165">
        <f>'Vstupní data 9_4'!B16</f>
        <v>0</v>
      </c>
      <c r="C11" s="166" t="str">
        <f>'Vstupní data 9_4'!T16</f>
        <v/>
      </c>
      <c r="D11" s="166" t="str">
        <f>'Vstupní data 9_4'!U16</f>
        <v/>
      </c>
      <c r="E11" s="165" t="str">
        <f>'Vstupní data 9_4'!D16</f>
        <v/>
      </c>
      <c r="F11" s="165">
        <f>'Vstupní data 9_4'!C16</f>
        <v>0</v>
      </c>
      <c r="G11" s="165" t="str">
        <f>'Vstupní data 9_4'!F16</f>
        <v/>
      </c>
      <c r="H11" s="167">
        <f>'Vstupní data 9_4'!G16</f>
        <v>0</v>
      </c>
      <c r="I11" s="165" t="str">
        <f>IF('Vstupní data 9_4'!H16=0,"",'Vstupní data 9_4'!H16)</f>
        <v/>
      </c>
      <c r="J11" s="165">
        <f>'Vstupní data 9_4'!E16</f>
        <v>0</v>
      </c>
      <c r="K11" s="168" t="str">
        <f>'Vstupní data 9_4'!S16</f>
        <v/>
      </c>
      <c r="L11" s="166">
        <f>'Vstupní data 9_4'!I16</f>
        <v>0</v>
      </c>
      <c r="M11" s="169">
        <f>'Vstupní data 9_4'!J16</f>
        <v>0</v>
      </c>
      <c r="N11" s="169">
        <f>'Vstupní data 9_4'!K16</f>
        <v>0</v>
      </c>
      <c r="O11" s="169">
        <f>'Vstupní data 9_4'!L16</f>
        <v>0</v>
      </c>
      <c r="P11" s="165">
        <f>'Vstupní data 9_4'!M16</f>
        <v>0</v>
      </c>
      <c r="Q11" s="165">
        <f>'Vstupní data 9_4'!N16</f>
        <v>0</v>
      </c>
      <c r="R11" s="165">
        <f>'Vstupní data 9_4'!O16</f>
        <v>0</v>
      </c>
      <c r="S11" s="168">
        <f>'Tabulka 9_4'!$R11+'Tabulka 9_4'!$Q11+'Tabulka 9_4'!$P11</f>
        <v>0</v>
      </c>
      <c r="T11" s="165">
        <f>'Vstupní data 9_4'!P16</f>
        <v>0</v>
      </c>
      <c r="U11" s="165">
        <f>'Vstupní data 9_4'!Q16</f>
        <v>0</v>
      </c>
      <c r="V11" s="165">
        <f>'Vstupní data 9_4'!R16</f>
        <v>0</v>
      </c>
      <c r="W11" s="168">
        <f>IFERROR('Tabulka 9_4'!$V11+'Tabulka 9_4'!$U11+'Tabulka 9_4'!$T11,"")</f>
        <v>0</v>
      </c>
      <c r="X11" s="168">
        <f>IFERROR('Tabulka 9_4'!$P11+'Tabulka 9_4'!$T11,"")</f>
        <v>0</v>
      </c>
      <c r="Y11" s="168">
        <f>IFERROR('Tabulka 9_4'!$Q11+'Tabulka 9_4'!$U11,"")</f>
        <v>0</v>
      </c>
      <c r="Z11" s="168">
        <f>IFERROR('Tabulka 9_4'!$R11+'Tabulka 9_4'!$V11,"")</f>
        <v>0</v>
      </c>
      <c r="AA11" s="170" t="str">
        <f t="shared" si="0"/>
        <v/>
      </c>
      <c r="AB11" s="170" t="str">
        <f t="shared" si="1"/>
        <v/>
      </c>
      <c r="AC11" s="171">
        <f>'Vstupní data 9_4'!$B$1</f>
        <v>0</v>
      </c>
    </row>
    <row r="12" spans="1:29" ht="15">
      <c r="A12" s="172">
        <f>'Vstupní data 9_4'!A17</f>
        <v>0</v>
      </c>
      <c r="B12" s="173">
        <f>'Vstupní data 9_4'!B17</f>
        <v>0</v>
      </c>
      <c r="C12" s="174" t="str">
        <f>'Vstupní data 9_4'!T17</f>
        <v/>
      </c>
      <c r="D12" s="174" t="str">
        <f>'Vstupní data 9_4'!U17</f>
        <v/>
      </c>
      <c r="E12" s="173" t="str">
        <f>'Vstupní data 9_4'!D17</f>
        <v/>
      </c>
      <c r="F12" s="173">
        <f>'Vstupní data 9_4'!C17</f>
        <v>0</v>
      </c>
      <c r="G12" s="173" t="str">
        <f>'Vstupní data 9_4'!F17</f>
        <v/>
      </c>
      <c r="H12" s="175">
        <f>'Vstupní data 9_4'!G17</f>
        <v>0</v>
      </c>
      <c r="I12" s="173" t="str">
        <f>IF('Vstupní data 9_4'!H17=0,"",'Vstupní data 9_4'!H17)</f>
        <v/>
      </c>
      <c r="J12" s="173">
        <f>'Vstupní data 9_4'!E17</f>
        <v>0</v>
      </c>
      <c r="K12" s="176" t="str">
        <f>'Vstupní data 9_4'!S17</f>
        <v/>
      </c>
      <c r="L12" s="174">
        <f>'Vstupní data 9_4'!I17</f>
        <v>0</v>
      </c>
      <c r="M12" s="177">
        <f>'Vstupní data 9_4'!J17</f>
        <v>0</v>
      </c>
      <c r="N12" s="177">
        <f>'Vstupní data 9_4'!K17</f>
        <v>0</v>
      </c>
      <c r="O12" s="177">
        <f>'Vstupní data 9_4'!L17</f>
        <v>0</v>
      </c>
      <c r="P12" s="173">
        <f>'Vstupní data 9_4'!M17</f>
        <v>0</v>
      </c>
      <c r="Q12" s="173">
        <f>'Vstupní data 9_4'!N17</f>
        <v>0</v>
      </c>
      <c r="R12" s="173">
        <f>'Vstupní data 9_4'!O17</f>
        <v>0</v>
      </c>
      <c r="S12" s="176">
        <f>'Tabulka 9_4'!$R12+'Tabulka 9_4'!$Q12+'Tabulka 9_4'!$P12</f>
        <v>0</v>
      </c>
      <c r="T12" s="173">
        <f>'Vstupní data 9_4'!P17</f>
        <v>0</v>
      </c>
      <c r="U12" s="173">
        <f>'Vstupní data 9_4'!Q17</f>
        <v>0</v>
      </c>
      <c r="V12" s="173">
        <f>'Vstupní data 9_4'!R17</f>
        <v>0</v>
      </c>
      <c r="W12" s="176">
        <f>IFERROR('Tabulka 9_4'!$V12+'Tabulka 9_4'!$U12+'Tabulka 9_4'!$T12,"")</f>
        <v>0</v>
      </c>
      <c r="X12" s="176">
        <f>IFERROR('Tabulka 9_4'!$P12+'Tabulka 9_4'!$T12,"")</f>
        <v>0</v>
      </c>
      <c r="Y12" s="176">
        <f>IFERROR('Tabulka 9_4'!$Q12+'Tabulka 9_4'!$U12,"")</f>
        <v>0</v>
      </c>
      <c r="Z12" s="176">
        <f>IFERROR('Tabulka 9_4'!$R12+'Tabulka 9_4'!$V12,"")</f>
        <v>0</v>
      </c>
      <c r="AA12" s="178" t="str">
        <f t="shared" si="0"/>
        <v/>
      </c>
      <c r="AB12" s="178" t="str">
        <f t="shared" si="1"/>
        <v/>
      </c>
      <c r="AC12" s="179">
        <f>'Vstupní data 9_4'!$B$1</f>
        <v>0</v>
      </c>
    </row>
    <row r="13" spans="1:29" ht="15">
      <c r="A13" s="164">
        <f>'Vstupní data 9_4'!A18</f>
        <v>0</v>
      </c>
      <c r="B13" s="165">
        <f>'Vstupní data 9_4'!B18</f>
        <v>0</v>
      </c>
      <c r="C13" s="166" t="str">
        <f>'Vstupní data 9_4'!T18</f>
        <v/>
      </c>
      <c r="D13" s="166" t="str">
        <f>'Vstupní data 9_4'!U18</f>
        <v/>
      </c>
      <c r="E13" s="165" t="str">
        <f>'Vstupní data 9_4'!D18</f>
        <v/>
      </c>
      <c r="F13" s="165">
        <f>'Vstupní data 9_4'!C18</f>
        <v>0</v>
      </c>
      <c r="G13" s="165" t="str">
        <f>'Vstupní data 9_4'!F18</f>
        <v/>
      </c>
      <c r="H13" s="167">
        <f>'Vstupní data 9_4'!G18</f>
        <v>0</v>
      </c>
      <c r="I13" s="165" t="str">
        <f>IF('Vstupní data 9_4'!H18=0,"",'Vstupní data 9_4'!H18)</f>
        <v/>
      </c>
      <c r="J13" s="165">
        <f>'Vstupní data 9_4'!E18</f>
        <v>0</v>
      </c>
      <c r="K13" s="168" t="str">
        <f>'Vstupní data 9_4'!S18</f>
        <v/>
      </c>
      <c r="L13" s="166">
        <f>'Vstupní data 9_4'!I18</f>
        <v>0</v>
      </c>
      <c r="M13" s="169">
        <f>'Vstupní data 9_4'!J18</f>
        <v>0</v>
      </c>
      <c r="N13" s="169">
        <f>'Vstupní data 9_4'!K18</f>
        <v>0</v>
      </c>
      <c r="O13" s="169">
        <f>'Vstupní data 9_4'!L18</f>
        <v>0</v>
      </c>
      <c r="P13" s="165">
        <f>'Vstupní data 9_4'!M18</f>
        <v>0</v>
      </c>
      <c r="Q13" s="165">
        <f>'Vstupní data 9_4'!N18</f>
        <v>0</v>
      </c>
      <c r="R13" s="165">
        <f>'Vstupní data 9_4'!O18</f>
        <v>0</v>
      </c>
      <c r="S13" s="168">
        <f>'Tabulka 9_4'!$R13+'Tabulka 9_4'!$Q13+'Tabulka 9_4'!$P13</f>
        <v>0</v>
      </c>
      <c r="T13" s="165">
        <f>'Vstupní data 9_4'!P18</f>
        <v>0</v>
      </c>
      <c r="U13" s="165">
        <f>'Vstupní data 9_4'!Q18</f>
        <v>0</v>
      </c>
      <c r="V13" s="165">
        <f>'Vstupní data 9_4'!R18</f>
        <v>0</v>
      </c>
      <c r="W13" s="168">
        <f>IFERROR('Tabulka 9_4'!$V13+'Tabulka 9_4'!$U13+'Tabulka 9_4'!$T13,"")</f>
        <v>0</v>
      </c>
      <c r="X13" s="168">
        <f>IFERROR('Tabulka 9_4'!$P13+'Tabulka 9_4'!$T13,"")</f>
        <v>0</v>
      </c>
      <c r="Y13" s="168">
        <f>IFERROR('Tabulka 9_4'!$Q13+'Tabulka 9_4'!$U13,"")</f>
        <v>0</v>
      </c>
      <c r="Z13" s="168">
        <f>IFERROR('Tabulka 9_4'!$R13+'Tabulka 9_4'!$V13,"")</f>
        <v>0</v>
      </c>
      <c r="AA13" s="170" t="str">
        <f t="shared" si="0"/>
        <v/>
      </c>
      <c r="AB13" s="170" t="str">
        <f t="shared" si="1"/>
        <v/>
      </c>
      <c r="AC13" s="171">
        <f>'Vstupní data 9_4'!$B$1</f>
        <v>0</v>
      </c>
    </row>
    <row r="14" spans="1:29" ht="15">
      <c r="A14" s="172">
        <f>'Vstupní data 9_4'!A19</f>
        <v>0</v>
      </c>
      <c r="B14" s="173">
        <f>'Vstupní data 9_4'!B19</f>
        <v>0</v>
      </c>
      <c r="C14" s="174" t="str">
        <f>'Vstupní data 9_4'!T19</f>
        <v/>
      </c>
      <c r="D14" s="174" t="str">
        <f>'Vstupní data 9_4'!U19</f>
        <v/>
      </c>
      <c r="E14" s="173" t="str">
        <f>'Vstupní data 9_4'!D19</f>
        <v/>
      </c>
      <c r="F14" s="173">
        <f>'Vstupní data 9_4'!C19</f>
        <v>0</v>
      </c>
      <c r="G14" s="173" t="str">
        <f>'Vstupní data 9_4'!F19</f>
        <v/>
      </c>
      <c r="H14" s="175">
        <f>'Vstupní data 9_4'!G19</f>
        <v>0</v>
      </c>
      <c r="I14" s="173" t="str">
        <f>IF('Vstupní data 9_4'!H19=0,"",'Vstupní data 9_4'!H19)</f>
        <v/>
      </c>
      <c r="J14" s="173">
        <f>'Vstupní data 9_4'!E19</f>
        <v>0</v>
      </c>
      <c r="K14" s="176" t="str">
        <f>'Vstupní data 9_4'!S19</f>
        <v/>
      </c>
      <c r="L14" s="174">
        <f>'Vstupní data 9_4'!I19</f>
        <v>0</v>
      </c>
      <c r="M14" s="177">
        <f>'Vstupní data 9_4'!J19</f>
        <v>0</v>
      </c>
      <c r="N14" s="177">
        <f>'Vstupní data 9_4'!K19</f>
        <v>0</v>
      </c>
      <c r="O14" s="177">
        <f>'Vstupní data 9_4'!L19</f>
        <v>0</v>
      </c>
      <c r="P14" s="173">
        <f>'Vstupní data 9_4'!M19</f>
        <v>0</v>
      </c>
      <c r="Q14" s="173">
        <f>'Vstupní data 9_4'!N19</f>
        <v>0</v>
      </c>
      <c r="R14" s="173">
        <f>'Vstupní data 9_4'!O19</f>
        <v>0</v>
      </c>
      <c r="S14" s="176">
        <f>'Tabulka 9_4'!$R14+'Tabulka 9_4'!$Q14+'Tabulka 9_4'!$P14</f>
        <v>0</v>
      </c>
      <c r="T14" s="173">
        <f>'Vstupní data 9_4'!P19</f>
        <v>0</v>
      </c>
      <c r="U14" s="173">
        <f>'Vstupní data 9_4'!Q19</f>
        <v>0</v>
      </c>
      <c r="V14" s="173">
        <f>'Vstupní data 9_4'!R19</f>
        <v>0</v>
      </c>
      <c r="W14" s="176">
        <f>IFERROR('Tabulka 9_4'!$V14+'Tabulka 9_4'!$U14+'Tabulka 9_4'!$T14,"")</f>
        <v>0</v>
      </c>
      <c r="X14" s="176">
        <f>IFERROR('Tabulka 9_4'!$P14+'Tabulka 9_4'!$T14,"")</f>
        <v>0</v>
      </c>
      <c r="Y14" s="176">
        <f>IFERROR('Tabulka 9_4'!$Q14+'Tabulka 9_4'!$U14,"")</f>
        <v>0</v>
      </c>
      <c r="Z14" s="176">
        <f>IFERROR('Tabulka 9_4'!$R14+'Tabulka 9_4'!$V14,"")</f>
        <v>0</v>
      </c>
      <c r="AA14" s="178" t="str">
        <f t="shared" si="0"/>
        <v/>
      </c>
      <c r="AB14" s="178" t="str">
        <f t="shared" si="1"/>
        <v/>
      </c>
      <c r="AC14" s="179">
        <f>'Vstupní data 9_4'!$B$1</f>
        <v>0</v>
      </c>
    </row>
    <row r="15" spans="1:29" ht="15">
      <c r="A15" s="164">
        <f>'Vstupní data 9_4'!A20</f>
        <v>0</v>
      </c>
      <c r="B15" s="165">
        <f>'Vstupní data 9_4'!B20</f>
        <v>0</v>
      </c>
      <c r="C15" s="166" t="str">
        <f>'Vstupní data 9_4'!T20</f>
        <v/>
      </c>
      <c r="D15" s="166" t="str">
        <f>'Vstupní data 9_4'!U20</f>
        <v/>
      </c>
      <c r="E15" s="165" t="str">
        <f>'Vstupní data 9_4'!D20</f>
        <v/>
      </c>
      <c r="F15" s="165">
        <f>'Vstupní data 9_4'!C20</f>
        <v>0</v>
      </c>
      <c r="G15" s="165" t="str">
        <f>'Vstupní data 9_4'!F20</f>
        <v/>
      </c>
      <c r="H15" s="167">
        <f>'Vstupní data 9_4'!G20</f>
        <v>0</v>
      </c>
      <c r="I15" s="165" t="str">
        <f>IF('Vstupní data 9_4'!H20=0,"",'Vstupní data 9_4'!H20)</f>
        <v/>
      </c>
      <c r="J15" s="165">
        <f>'Vstupní data 9_4'!E20</f>
        <v>0</v>
      </c>
      <c r="K15" s="168" t="str">
        <f>'Vstupní data 9_4'!S20</f>
        <v/>
      </c>
      <c r="L15" s="166">
        <f>'Vstupní data 9_4'!I20</f>
        <v>0</v>
      </c>
      <c r="M15" s="169">
        <f>'Vstupní data 9_4'!J20</f>
        <v>0</v>
      </c>
      <c r="N15" s="169">
        <f>'Vstupní data 9_4'!K20</f>
        <v>0</v>
      </c>
      <c r="O15" s="169">
        <f>'Vstupní data 9_4'!L20</f>
        <v>0</v>
      </c>
      <c r="P15" s="165">
        <f>'Vstupní data 9_4'!M20</f>
        <v>0</v>
      </c>
      <c r="Q15" s="165">
        <f>'Vstupní data 9_4'!N20</f>
        <v>0</v>
      </c>
      <c r="R15" s="165">
        <f>'Vstupní data 9_4'!O20</f>
        <v>0</v>
      </c>
      <c r="S15" s="168">
        <f>'Tabulka 9_4'!$R15+'Tabulka 9_4'!$Q15+'Tabulka 9_4'!$P15</f>
        <v>0</v>
      </c>
      <c r="T15" s="165">
        <f>'Vstupní data 9_4'!P20</f>
        <v>0</v>
      </c>
      <c r="U15" s="165">
        <f>'Vstupní data 9_4'!Q20</f>
        <v>0</v>
      </c>
      <c r="V15" s="165">
        <f>'Vstupní data 9_4'!R20</f>
        <v>0</v>
      </c>
      <c r="W15" s="168">
        <f>IFERROR('Tabulka 9_4'!$V15+'Tabulka 9_4'!$U15+'Tabulka 9_4'!$T15,"")</f>
        <v>0</v>
      </c>
      <c r="X15" s="168">
        <f>IFERROR('Tabulka 9_4'!$P15+'Tabulka 9_4'!$T15,"")</f>
        <v>0</v>
      </c>
      <c r="Y15" s="168">
        <f>IFERROR('Tabulka 9_4'!$Q15+'Tabulka 9_4'!$U15,"")</f>
        <v>0</v>
      </c>
      <c r="Z15" s="168">
        <f>IFERROR('Tabulka 9_4'!$R15+'Tabulka 9_4'!$V15,"")</f>
        <v>0</v>
      </c>
      <c r="AA15" s="170" t="str">
        <f t="shared" si="0"/>
        <v/>
      </c>
      <c r="AB15" s="170" t="str">
        <f t="shared" si="1"/>
        <v/>
      </c>
      <c r="AC15" s="171">
        <f>'Vstupní data 9_4'!$B$1</f>
        <v>0</v>
      </c>
    </row>
    <row r="16" spans="1:29" ht="15">
      <c r="A16" s="172">
        <f>'Vstupní data 9_4'!A21</f>
        <v>0</v>
      </c>
      <c r="B16" s="173">
        <f>'Vstupní data 9_4'!B21</f>
        <v>0</v>
      </c>
      <c r="C16" s="174" t="str">
        <f>'Vstupní data 9_4'!T21</f>
        <v/>
      </c>
      <c r="D16" s="174" t="str">
        <f>'Vstupní data 9_4'!U21</f>
        <v/>
      </c>
      <c r="E16" s="173" t="str">
        <f>'Vstupní data 9_4'!D21</f>
        <v/>
      </c>
      <c r="F16" s="173">
        <f>'Vstupní data 9_4'!C21</f>
        <v>0</v>
      </c>
      <c r="G16" s="173" t="str">
        <f>'Vstupní data 9_4'!F21</f>
        <v/>
      </c>
      <c r="H16" s="175">
        <f>'Vstupní data 9_4'!G21</f>
        <v>0</v>
      </c>
      <c r="I16" s="173" t="str">
        <f>IF('Vstupní data 9_4'!H21=0,"",'Vstupní data 9_4'!H21)</f>
        <v/>
      </c>
      <c r="J16" s="173">
        <f>'Vstupní data 9_4'!E21</f>
        <v>0</v>
      </c>
      <c r="K16" s="176" t="str">
        <f>'Vstupní data 9_4'!S21</f>
        <v/>
      </c>
      <c r="L16" s="174">
        <f>'Vstupní data 9_4'!I21</f>
        <v>0</v>
      </c>
      <c r="M16" s="177">
        <f>'Vstupní data 9_4'!J21</f>
        <v>0</v>
      </c>
      <c r="N16" s="177">
        <f>'Vstupní data 9_4'!K21</f>
        <v>0</v>
      </c>
      <c r="O16" s="177">
        <f>'Vstupní data 9_4'!L21</f>
        <v>0</v>
      </c>
      <c r="P16" s="173">
        <f>'Vstupní data 9_4'!M21</f>
        <v>0</v>
      </c>
      <c r="Q16" s="173">
        <f>'Vstupní data 9_4'!N21</f>
        <v>0</v>
      </c>
      <c r="R16" s="173">
        <f>'Vstupní data 9_4'!O21</f>
        <v>0</v>
      </c>
      <c r="S16" s="176">
        <f>'Tabulka 9_4'!$R16+'Tabulka 9_4'!$Q16+'Tabulka 9_4'!$P16</f>
        <v>0</v>
      </c>
      <c r="T16" s="173">
        <f>'Vstupní data 9_4'!P21</f>
        <v>0</v>
      </c>
      <c r="U16" s="173">
        <f>'Vstupní data 9_4'!Q21</f>
        <v>0</v>
      </c>
      <c r="V16" s="173">
        <f>'Vstupní data 9_4'!R21</f>
        <v>0</v>
      </c>
      <c r="W16" s="176">
        <f>IFERROR('Tabulka 9_4'!$V16+'Tabulka 9_4'!$U16+'Tabulka 9_4'!$T16,"")</f>
        <v>0</v>
      </c>
      <c r="X16" s="176">
        <f>IFERROR('Tabulka 9_4'!$P16+'Tabulka 9_4'!$T16,"")</f>
        <v>0</v>
      </c>
      <c r="Y16" s="176">
        <f>IFERROR('Tabulka 9_4'!$Q16+'Tabulka 9_4'!$U16,"")</f>
        <v>0</v>
      </c>
      <c r="Z16" s="176">
        <f>IFERROR('Tabulka 9_4'!$R16+'Tabulka 9_4'!$V16,"")</f>
        <v>0</v>
      </c>
      <c r="AA16" s="178" t="str">
        <f t="shared" si="0"/>
        <v/>
      </c>
      <c r="AB16" s="178" t="str">
        <f t="shared" si="1"/>
        <v/>
      </c>
      <c r="AC16" s="179">
        <f>'Vstupní data 9_4'!$B$1</f>
        <v>0</v>
      </c>
    </row>
    <row r="17" spans="1:29" ht="15">
      <c r="A17" s="164">
        <f>'Vstupní data 9_4'!A22</f>
        <v>0</v>
      </c>
      <c r="B17" s="165">
        <f>'Vstupní data 9_4'!B22</f>
        <v>0</v>
      </c>
      <c r="C17" s="166" t="str">
        <f>'Vstupní data 9_4'!T22</f>
        <v/>
      </c>
      <c r="D17" s="166" t="str">
        <f>'Vstupní data 9_4'!U22</f>
        <v/>
      </c>
      <c r="E17" s="165" t="str">
        <f>'Vstupní data 9_4'!D22</f>
        <v/>
      </c>
      <c r="F17" s="165">
        <f>'Vstupní data 9_4'!C22</f>
        <v>0</v>
      </c>
      <c r="G17" s="165" t="str">
        <f>'Vstupní data 9_4'!F22</f>
        <v/>
      </c>
      <c r="H17" s="167">
        <f>'Vstupní data 9_4'!G22</f>
        <v>0</v>
      </c>
      <c r="I17" s="165" t="str">
        <f>IF('Vstupní data 9_4'!H22=0,"",'Vstupní data 9_4'!H22)</f>
        <v/>
      </c>
      <c r="J17" s="165">
        <f>'Vstupní data 9_4'!E22</f>
        <v>0</v>
      </c>
      <c r="K17" s="168" t="str">
        <f>'Vstupní data 9_4'!S22</f>
        <v/>
      </c>
      <c r="L17" s="166">
        <f>'Vstupní data 9_4'!I22</f>
        <v>0</v>
      </c>
      <c r="M17" s="169">
        <f>'Vstupní data 9_4'!J22</f>
        <v>0</v>
      </c>
      <c r="N17" s="169">
        <f>'Vstupní data 9_4'!K22</f>
        <v>0</v>
      </c>
      <c r="O17" s="169">
        <f>'Vstupní data 9_4'!L22</f>
        <v>0</v>
      </c>
      <c r="P17" s="165">
        <f>'Vstupní data 9_4'!M22</f>
        <v>0</v>
      </c>
      <c r="Q17" s="165">
        <f>'Vstupní data 9_4'!N22</f>
        <v>0</v>
      </c>
      <c r="R17" s="165">
        <f>'Vstupní data 9_4'!O22</f>
        <v>0</v>
      </c>
      <c r="S17" s="168">
        <f>'Tabulka 9_4'!$R17+'Tabulka 9_4'!$Q17+'Tabulka 9_4'!$P17</f>
        <v>0</v>
      </c>
      <c r="T17" s="165">
        <f>'Vstupní data 9_4'!P22</f>
        <v>0</v>
      </c>
      <c r="U17" s="165">
        <f>'Vstupní data 9_4'!Q22</f>
        <v>0</v>
      </c>
      <c r="V17" s="165">
        <f>'Vstupní data 9_4'!R22</f>
        <v>0</v>
      </c>
      <c r="W17" s="168">
        <f>IFERROR('Tabulka 9_4'!$V17+'Tabulka 9_4'!$U17+'Tabulka 9_4'!$T17,"")</f>
        <v>0</v>
      </c>
      <c r="X17" s="168">
        <f>IFERROR('Tabulka 9_4'!$P17+'Tabulka 9_4'!$T17,"")</f>
        <v>0</v>
      </c>
      <c r="Y17" s="168">
        <f>IFERROR('Tabulka 9_4'!$Q17+'Tabulka 9_4'!$U17,"")</f>
        <v>0</v>
      </c>
      <c r="Z17" s="168">
        <f>IFERROR('Tabulka 9_4'!$R17+'Tabulka 9_4'!$V17,"")</f>
        <v>0</v>
      </c>
      <c r="AA17" s="170" t="str">
        <f t="shared" si="0"/>
        <v/>
      </c>
      <c r="AB17" s="170" t="str">
        <f t="shared" si="1"/>
        <v/>
      </c>
      <c r="AC17" s="171">
        <f>'Vstupní data 9_4'!$B$1</f>
        <v>0</v>
      </c>
    </row>
    <row r="18" spans="1:29" ht="15">
      <c r="A18" s="172">
        <f>'Vstupní data 9_4'!A23</f>
        <v>0</v>
      </c>
      <c r="B18" s="173">
        <f>'Vstupní data 9_4'!B23</f>
        <v>0</v>
      </c>
      <c r="C18" s="174" t="str">
        <f>'Vstupní data 9_4'!T23</f>
        <v/>
      </c>
      <c r="D18" s="174" t="str">
        <f>'Vstupní data 9_4'!U23</f>
        <v/>
      </c>
      <c r="E18" s="173" t="str">
        <f>'Vstupní data 9_4'!D23</f>
        <v/>
      </c>
      <c r="F18" s="173">
        <f>'Vstupní data 9_4'!C23</f>
        <v>0</v>
      </c>
      <c r="G18" s="173" t="str">
        <f>'Vstupní data 9_4'!F23</f>
        <v/>
      </c>
      <c r="H18" s="175">
        <f>'Vstupní data 9_4'!G23</f>
        <v>0</v>
      </c>
      <c r="I18" s="173" t="str">
        <f>IF('Vstupní data 9_4'!H23=0,"",'Vstupní data 9_4'!H23)</f>
        <v/>
      </c>
      <c r="J18" s="173">
        <f>'Vstupní data 9_4'!E23</f>
        <v>0</v>
      </c>
      <c r="K18" s="176" t="str">
        <f>'Vstupní data 9_4'!S23</f>
        <v/>
      </c>
      <c r="L18" s="174">
        <f>'Vstupní data 9_4'!I23</f>
        <v>0</v>
      </c>
      <c r="M18" s="177">
        <f>'Vstupní data 9_4'!J23</f>
        <v>0</v>
      </c>
      <c r="N18" s="177">
        <f>'Vstupní data 9_4'!K23</f>
        <v>0</v>
      </c>
      <c r="O18" s="177">
        <f>'Vstupní data 9_4'!L23</f>
        <v>0</v>
      </c>
      <c r="P18" s="173">
        <f>'Vstupní data 9_4'!M23</f>
        <v>0</v>
      </c>
      <c r="Q18" s="173">
        <f>'Vstupní data 9_4'!N23</f>
        <v>0</v>
      </c>
      <c r="R18" s="173">
        <f>'Vstupní data 9_4'!O23</f>
        <v>0</v>
      </c>
      <c r="S18" s="176">
        <f>'Tabulka 9_4'!$R18+'Tabulka 9_4'!$Q18+'Tabulka 9_4'!$P18</f>
        <v>0</v>
      </c>
      <c r="T18" s="173">
        <f>'Vstupní data 9_4'!P23</f>
        <v>0</v>
      </c>
      <c r="U18" s="173">
        <f>'Vstupní data 9_4'!Q23</f>
        <v>0</v>
      </c>
      <c r="V18" s="173">
        <f>'Vstupní data 9_4'!R23</f>
        <v>0</v>
      </c>
      <c r="W18" s="176">
        <f>IFERROR('Tabulka 9_4'!$V18+'Tabulka 9_4'!$U18+'Tabulka 9_4'!$T18,"")</f>
        <v>0</v>
      </c>
      <c r="X18" s="176">
        <f>IFERROR('Tabulka 9_4'!$P18+'Tabulka 9_4'!$T18,"")</f>
        <v>0</v>
      </c>
      <c r="Y18" s="176">
        <f>IFERROR('Tabulka 9_4'!$Q18+'Tabulka 9_4'!$U18,"")</f>
        <v>0</v>
      </c>
      <c r="Z18" s="176">
        <f>IFERROR('Tabulka 9_4'!$R18+'Tabulka 9_4'!$V18,"")</f>
        <v>0</v>
      </c>
      <c r="AA18" s="178" t="str">
        <f t="shared" si="0"/>
        <v/>
      </c>
      <c r="AB18" s="178" t="str">
        <f t="shared" si="1"/>
        <v/>
      </c>
      <c r="AC18" s="179">
        <f>'Vstupní data 9_4'!$B$1</f>
        <v>0</v>
      </c>
    </row>
    <row r="19" spans="1:29" ht="15">
      <c r="A19" s="164">
        <f>'Vstupní data 9_4'!A24</f>
        <v>0</v>
      </c>
      <c r="B19" s="165">
        <f>'Vstupní data 9_4'!B24</f>
        <v>0</v>
      </c>
      <c r="C19" s="166" t="str">
        <f>'Vstupní data 9_4'!T24</f>
        <v/>
      </c>
      <c r="D19" s="166" t="str">
        <f>'Vstupní data 9_4'!U24</f>
        <v/>
      </c>
      <c r="E19" s="165" t="str">
        <f>'Vstupní data 9_4'!D24</f>
        <v/>
      </c>
      <c r="F19" s="165">
        <f>'Vstupní data 9_4'!C24</f>
        <v>0</v>
      </c>
      <c r="G19" s="165" t="str">
        <f>'Vstupní data 9_4'!F24</f>
        <v/>
      </c>
      <c r="H19" s="167">
        <f>'Vstupní data 9_4'!G24</f>
        <v>0</v>
      </c>
      <c r="I19" s="165" t="str">
        <f>IF('Vstupní data 9_4'!H24=0,"",'Vstupní data 9_4'!H24)</f>
        <v/>
      </c>
      <c r="J19" s="165">
        <f>'Vstupní data 9_4'!E24</f>
        <v>0</v>
      </c>
      <c r="K19" s="168" t="str">
        <f>'Vstupní data 9_4'!S24</f>
        <v/>
      </c>
      <c r="L19" s="166">
        <f>'Vstupní data 9_4'!I24</f>
        <v>0</v>
      </c>
      <c r="M19" s="169">
        <f>'Vstupní data 9_4'!J24</f>
        <v>0</v>
      </c>
      <c r="N19" s="169">
        <f>'Vstupní data 9_4'!K24</f>
        <v>0</v>
      </c>
      <c r="O19" s="169">
        <f>'Vstupní data 9_4'!L24</f>
        <v>0</v>
      </c>
      <c r="P19" s="165">
        <f>'Vstupní data 9_4'!M24</f>
        <v>0</v>
      </c>
      <c r="Q19" s="165">
        <f>'Vstupní data 9_4'!N24</f>
        <v>0</v>
      </c>
      <c r="R19" s="165">
        <f>'Vstupní data 9_4'!O24</f>
        <v>0</v>
      </c>
      <c r="S19" s="168">
        <f>'Tabulka 9_4'!$R19+'Tabulka 9_4'!$Q19+'Tabulka 9_4'!$P19</f>
        <v>0</v>
      </c>
      <c r="T19" s="165">
        <f>'Vstupní data 9_4'!P24</f>
        <v>0</v>
      </c>
      <c r="U19" s="165">
        <f>'Vstupní data 9_4'!Q24</f>
        <v>0</v>
      </c>
      <c r="V19" s="165">
        <f>'Vstupní data 9_4'!R24</f>
        <v>0</v>
      </c>
      <c r="W19" s="168">
        <f>IFERROR('Tabulka 9_4'!$V19+'Tabulka 9_4'!$U19+'Tabulka 9_4'!$T19,"")</f>
        <v>0</v>
      </c>
      <c r="X19" s="168">
        <f>IFERROR('Tabulka 9_4'!$P19+'Tabulka 9_4'!$T19,"")</f>
        <v>0</v>
      </c>
      <c r="Y19" s="168">
        <f>IFERROR('Tabulka 9_4'!$Q19+'Tabulka 9_4'!$U19,"")</f>
        <v>0</v>
      </c>
      <c r="Z19" s="168">
        <f>IFERROR('Tabulka 9_4'!$R19+'Tabulka 9_4'!$V19,"")</f>
        <v>0</v>
      </c>
      <c r="AA19" s="170" t="str">
        <f t="shared" si="0"/>
        <v/>
      </c>
      <c r="AB19" s="170" t="str">
        <f t="shared" si="1"/>
        <v/>
      </c>
      <c r="AC19" s="171">
        <f>'Vstupní data 9_4'!$B$1</f>
        <v>0</v>
      </c>
    </row>
    <row r="20" spans="1:29" ht="15">
      <c r="A20" s="172">
        <f>'Vstupní data 9_4'!A25</f>
        <v>0</v>
      </c>
      <c r="B20" s="173">
        <f>'Vstupní data 9_4'!B25</f>
        <v>0</v>
      </c>
      <c r="C20" s="174" t="str">
        <f>'Vstupní data 9_4'!T25</f>
        <v/>
      </c>
      <c r="D20" s="174" t="str">
        <f>'Vstupní data 9_4'!U25</f>
        <v/>
      </c>
      <c r="E20" s="173" t="str">
        <f>'Vstupní data 9_4'!D25</f>
        <v/>
      </c>
      <c r="F20" s="173">
        <f>'Vstupní data 9_4'!C25</f>
        <v>0</v>
      </c>
      <c r="G20" s="173" t="str">
        <f>'Vstupní data 9_4'!F25</f>
        <v/>
      </c>
      <c r="H20" s="175">
        <f>'Vstupní data 9_4'!G25</f>
        <v>0</v>
      </c>
      <c r="I20" s="173" t="str">
        <f>IF('Vstupní data 9_4'!H25=0,"",'Vstupní data 9_4'!H25)</f>
        <v/>
      </c>
      <c r="J20" s="173">
        <f>'Vstupní data 9_4'!E25</f>
        <v>0</v>
      </c>
      <c r="K20" s="176" t="str">
        <f>'Vstupní data 9_4'!S25</f>
        <v/>
      </c>
      <c r="L20" s="174">
        <f>'Vstupní data 9_4'!I25</f>
        <v>0</v>
      </c>
      <c r="M20" s="177">
        <f>'Vstupní data 9_4'!J25</f>
        <v>0</v>
      </c>
      <c r="N20" s="177">
        <f>'Vstupní data 9_4'!K25</f>
        <v>0</v>
      </c>
      <c r="O20" s="177">
        <f>'Vstupní data 9_4'!L25</f>
        <v>0</v>
      </c>
      <c r="P20" s="173">
        <f>'Vstupní data 9_4'!M25</f>
        <v>0</v>
      </c>
      <c r="Q20" s="173">
        <f>'Vstupní data 9_4'!N25</f>
        <v>0</v>
      </c>
      <c r="R20" s="173">
        <f>'Vstupní data 9_4'!O25</f>
        <v>0</v>
      </c>
      <c r="S20" s="176">
        <f>'Tabulka 9_4'!$R20+'Tabulka 9_4'!$Q20+'Tabulka 9_4'!$P20</f>
        <v>0</v>
      </c>
      <c r="T20" s="173">
        <f>'Vstupní data 9_4'!P25</f>
        <v>0</v>
      </c>
      <c r="U20" s="173">
        <f>'Vstupní data 9_4'!Q25</f>
        <v>0</v>
      </c>
      <c r="V20" s="173">
        <f>'Vstupní data 9_4'!R25</f>
        <v>0</v>
      </c>
      <c r="W20" s="176">
        <f>IFERROR('Tabulka 9_4'!$V20+'Tabulka 9_4'!$U20+'Tabulka 9_4'!$T20,"")</f>
        <v>0</v>
      </c>
      <c r="X20" s="176">
        <f>IFERROR('Tabulka 9_4'!$P20+'Tabulka 9_4'!$T20,"")</f>
        <v>0</v>
      </c>
      <c r="Y20" s="176">
        <f>IFERROR('Tabulka 9_4'!$Q20+'Tabulka 9_4'!$U20,"")</f>
        <v>0</v>
      </c>
      <c r="Z20" s="176">
        <f>IFERROR('Tabulka 9_4'!$R20+'Tabulka 9_4'!$V20,"")</f>
        <v>0</v>
      </c>
      <c r="AA20" s="178" t="str">
        <f t="shared" si="0"/>
        <v/>
      </c>
      <c r="AB20" s="178" t="str">
        <f t="shared" si="1"/>
        <v/>
      </c>
      <c r="AC20" s="179">
        <f>'Vstupní data 9_4'!$B$1</f>
        <v>0</v>
      </c>
    </row>
    <row r="21" spans="1:29" ht="15">
      <c r="A21" s="164">
        <f>'Vstupní data 9_4'!A26</f>
        <v>0</v>
      </c>
      <c r="B21" s="165">
        <f>'Vstupní data 9_4'!B26</f>
        <v>0</v>
      </c>
      <c r="C21" s="166" t="str">
        <f>'Vstupní data 9_4'!T26</f>
        <v/>
      </c>
      <c r="D21" s="166" t="str">
        <f>'Vstupní data 9_4'!U26</f>
        <v/>
      </c>
      <c r="E21" s="165" t="str">
        <f>'Vstupní data 9_4'!D26</f>
        <v/>
      </c>
      <c r="F21" s="165">
        <f>'Vstupní data 9_4'!C26</f>
        <v>0</v>
      </c>
      <c r="G21" s="165" t="str">
        <f>'Vstupní data 9_4'!F26</f>
        <v/>
      </c>
      <c r="H21" s="167">
        <f>'Vstupní data 9_4'!G26</f>
        <v>0</v>
      </c>
      <c r="I21" s="165" t="str">
        <f>IF('Vstupní data 9_4'!H26=0,"",'Vstupní data 9_4'!H26)</f>
        <v/>
      </c>
      <c r="J21" s="165">
        <f>'Vstupní data 9_4'!E26</f>
        <v>0</v>
      </c>
      <c r="K21" s="168" t="str">
        <f>'Vstupní data 9_4'!S26</f>
        <v/>
      </c>
      <c r="L21" s="166">
        <f>'Vstupní data 9_4'!I26</f>
        <v>0</v>
      </c>
      <c r="M21" s="169">
        <f>'Vstupní data 9_4'!J26</f>
        <v>0</v>
      </c>
      <c r="N21" s="169">
        <f>'Vstupní data 9_4'!K26</f>
        <v>0</v>
      </c>
      <c r="O21" s="169">
        <f>'Vstupní data 9_4'!L26</f>
        <v>0</v>
      </c>
      <c r="P21" s="165">
        <f>'Vstupní data 9_4'!M26</f>
        <v>0</v>
      </c>
      <c r="Q21" s="165">
        <f>'Vstupní data 9_4'!N26</f>
        <v>0</v>
      </c>
      <c r="R21" s="165">
        <f>'Vstupní data 9_4'!O26</f>
        <v>0</v>
      </c>
      <c r="S21" s="168">
        <f>'Tabulka 9_4'!$R21+'Tabulka 9_4'!$Q21+'Tabulka 9_4'!$P21</f>
        <v>0</v>
      </c>
      <c r="T21" s="165">
        <f>'Vstupní data 9_4'!P26</f>
        <v>0</v>
      </c>
      <c r="U21" s="165">
        <f>'Vstupní data 9_4'!Q26</f>
        <v>0</v>
      </c>
      <c r="V21" s="165">
        <f>'Vstupní data 9_4'!R26</f>
        <v>0</v>
      </c>
      <c r="W21" s="168">
        <f>IFERROR('Tabulka 9_4'!$V21+'Tabulka 9_4'!$U21+'Tabulka 9_4'!$T21,"")</f>
        <v>0</v>
      </c>
      <c r="X21" s="168">
        <f>IFERROR('Tabulka 9_4'!$P21+'Tabulka 9_4'!$T21,"")</f>
        <v>0</v>
      </c>
      <c r="Y21" s="168">
        <f>IFERROR('Tabulka 9_4'!$Q21+'Tabulka 9_4'!$U21,"")</f>
        <v>0</v>
      </c>
      <c r="Z21" s="168">
        <f>IFERROR('Tabulka 9_4'!$R21+'Tabulka 9_4'!$V21,"")</f>
        <v>0</v>
      </c>
      <c r="AA21" s="170" t="str">
        <f t="shared" si="0"/>
        <v/>
      </c>
      <c r="AB21" s="170" t="str">
        <f t="shared" si="1"/>
        <v/>
      </c>
      <c r="AC21" s="171">
        <f>'Vstupní data 9_4'!$B$1</f>
        <v>0</v>
      </c>
    </row>
    <row r="22" spans="1:29" ht="15">
      <c r="A22" s="172">
        <f>'Vstupní data 9_4'!A27</f>
        <v>0</v>
      </c>
      <c r="B22" s="173">
        <f>'Vstupní data 9_4'!B27</f>
        <v>0</v>
      </c>
      <c r="C22" s="174" t="str">
        <f>'Vstupní data 9_4'!T27</f>
        <v/>
      </c>
      <c r="D22" s="174" t="str">
        <f>'Vstupní data 9_4'!U27</f>
        <v/>
      </c>
      <c r="E22" s="173" t="str">
        <f>'Vstupní data 9_4'!D27</f>
        <v/>
      </c>
      <c r="F22" s="173">
        <f>'Vstupní data 9_4'!C27</f>
        <v>0</v>
      </c>
      <c r="G22" s="173" t="str">
        <f>'Vstupní data 9_4'!F27</f>
        <v/>
      </c>
      <c r="H22" s="175">
        <f>'Vstupní data 9_4'!G27</f>
        <v>0</v>
      </c>
      <c r="I22" s="173" t="str">
        <f>IF('Vstupní data 9_4'!H27=0,"",'Vstupní data 9_4'!H27)</f>
        <v/>
      </c>
      <c r="J22" s="173">
        <f>'Vstupní data 9_4'!E27</f>
        <v>0</v>
      </c>
      <c r="K22" s="176" t="str">
        <f>'Vstupní data 9_4'!S27</f>
        <v/>
      </c>
      <c r="L22" s="174">
        <f>'Vstupní data 9_4'!I27</f>
        <v>0</v>
      </c>
      <c r="M22" s="177">
        <f>'Vstupní data 9_4'!J27</f>
        <v>0</v>
      </c>
      <c r="N22" s="177">
        <f>'Vstupní data 9_4'!K27</f>
        <v>0</v>
      </c>
      <c r="O22" s="177">
        <f>'Vstupní data 9_4'!L27</f>
        <v>0</v>
      </c>
      <c r="P22" s="173">
        <f>'Vstupní data 9_4'!M27</f>
        <v>0</v>
      </c>
      <c r="Q22" s="173">
        <f>'Vstupní data 9_4'!N27</f>
        <v>0</v>
      </c>
      <c r="R22" s="173">
        <f>'Vstupní data 9_4'!O27</f>
        <v>0</v>
      </c>
      <c r="S22" s="176">
        <f>'Tabulka 9_4'!$R22+'Tabulka 9_4'!$Q22+'Tabulka 9_4'!$P22</f>
        <v>0</v>
      </c>
      <c r="T22" s="173">
        <f>'Vstupní data 9_4'!P27</f>
        <v>0</v>
      </c>
      <c r="U22" s="173">
        <f>'Vstupní data 9_4'!Q27</f>
        <v>0</v>
      </c>
      <c r="V22" s="173">
        <f>'Vstupní data 9_4'!R27</f>
        <v>0</v>
      </c>
      <c r="W22" s="176">
        <f>IFERROR('Tabulka 9_4'!$V22+'Tabulka 9_4'!$U22+'Tabulka 9_4'!$T22,"")</f>
        <v>0</v>
      </c>
      <c r="X22" s="176">
        <f>IFERROR('Tabulka 9_4'!$P22+'Tabulka 9_4'!$T22,"")</f>
        <v>0</v>
      </c>
      <c r="Y22" s="176">
        <f>IFERROR('Tabulka 9_4'!$Q22+'Tabulka 9_4'!$U22,"")</f>
        <v>0</v>
      </c>
      <c r="Z22" s="176">
        <f>IFERROR('Tabulka 9_4'!$R22+'Tabulka 9_4'!$V22,"")</f>
        <v>0</v>
      </c>
      <c r="AA22" s="178" t="str">
        <f t="shared" si="0"/>
        <v/>
      </c>
      <c r="AB22" s="178" t="str">
        <f t="shared" si="1"/>
        <v/>
      </c>
      <c r="AC22" s="179">
        <f>'Vstupní data 9_4'!$B$1</f>
        <v>0</v>
      </c>
    </row>
    <row r="23" spans="1:29" ht="15">
      <c r="A23" s="164">
        <f>'Vstupní data 9_4'!A28</f>
        <v>0</v>
      </c>
      <c r="B23" s="165">
        <f>'Vstupní data 9_4'!B28</f>
        <v>0</v>
      </c>
      <c r="C23" s="166" t="str">
        <f>'Vstupní data 9_4'!T28</f>
        <v/>
      </c>
      <c r="D23" s="166" t="str">
        <f>'Vstupní data 9_4'!U28</f>
        <v/>
      </c>
      <c r="E23" s="165" t="str">
        <f>'Vstupní data 9_4'!D28</f>
        <v/>
      </c>
      <c r="F23" s="165">
        <f>'Vstupní data 9_4'!C28</f>
        <v>0</v>
      </c>
      <c r="G23" s="165" t="str">
        <f>'Vstupní data 9_4'!F28</f>
        <v/>
      </c>
      <c r="H23" s="167">
        <f>'Vstupní data 9_4'!G28</f>
        <v>0</v>
      </c>
      <c r="I23" s="165" t="str">
        <f>IF('Vstupní data 9_4'!H28=0,"",'Vstupní data 9_4'!H28)</f>
        <v/>
      </c>
      <c r="J23" s="165">
        <f>'Vstupní data 9_4'!E28</f>
        <v>0</v>
      </c>
      <c r="K23" s="168" t="str">
        <f>'Vstupní data 9_4'!S28</f>
        <v/>
      </c>
      <c r="L23" s="166">
        <f>'Vstupní data 9_4'!I28</f>
        <v>0</v>
      </c>
      <c r="M23" s="169">
        <f>'Vstupní data 9_4'!J28</f>
        <v>0</v>
      </c>
      <c r="N23" s="169">
        <f>'Vstupní data 9_4'!K28</f>
        <v>0</v>
      </c>
      <c r="O23" s="169">
        <f>'Vstupní data 9_4'!L28</f>
        <v>0</v>
      </c>
      <c r="P23" s="165">
        <f>'Vstupní data 9_4'!M28</f>
        <v>0</v>
      </c>
      <c r="Q23" s="165">
        <f>'Vstupní data 9_4'!N28</f>
        <v>0</v>
      </c>
      <c r="R23" s="165">
        <f>'Vstupní data 9_4'!O28</f>
        <v>0</v>
      </c>
      <c r="S23" s="168">
        <f>'Tabulka 9_4'!$R23+'Tabulka 9_4'!$Q23+'Tabulka 9_4'!$P23</f>
        <v>0</v>
      </c>
      <c r="T23" s="165">
        <f>'Vstupní data 9_4'!P28</f>
        <v>0</v>
      </c>
      <c r="U23" s="165">
        <f>'Vstupní data 9_4'!Q28</f>
        <v>0</v>
      </c>
      <c r="V23" s="165">
        <f>'Vstupní data 9_4'!R28</f>
        <v>0</v>
      </c>
      <c r="W23" s="168">
        <f>IFERROR('Tabulka 9_4'!$V23+'Tabulka 9_4'!$U23+'Tabulka 9_4'!$T23,"")</f>
        <v>0</v>
      </c>
      <c r="X23" s="168">
        <f>IFERROR('Tabulka 9_4'!$P23+'Tabulka 9_4'!$T23,"")</f>
        <v>0</v>
      </c>
      <c r="Y23" s="168">
        <f>IFERROR('Tabulka 9_4'!$Q23+'Tabulka 9_4'!$U23,"")</f>
        <v>0</v>
      </c>
      <c r="Z23" s="168">
        <f>IFERROR('Tabulka 9_4'!$R23+'Tabulka 9_4'!$V23,"")</f>
        <v>0</v>
      </c>
      <c r="AA23" s="170" t="str">
        <f t="shared" si="0"/>
        <v/>
      </c>
      <c r="AB23" s="170" t="str">
        <f t="shared" si="1"/>
        <v/>
      </c>
      <c r="AC23" s="171">
        <f>'Vstupní data 9_4'!$B$1</f>
        <v>0</v>
      </c>
    </row>
    <row r="24" spans="1:29" ht="15">
      <c r="A24" s="172">
        <f>'Vstupní data 9_4'!A29</f>
        <v>0</v>
      </c>
      <c r="B24" s="173">
        <f>'Vstupní data 9_4'!B29</f>
        <v>0</v>
      </c>
      <c r="C24" s="174" t="str">
        <f>'Vstupní data 9_4'!T29</f>
        <v/>
      </c>
      <c r="D24" s="174" t="str">
        <f>'Vstupní data 9_4'!U29</f>
        <v/>
      </c>
      <c r="E24" s="173" t="str">
        <f>'Vstupní data 9_4'!D29</f>
        <v/>
      </c>
      <c r="F24" s="173">
        <f>'Vstupní data 9_4'!C29</f>
        <v>0</v>
      </c>
      <c r="G24" s="173" t="str">
        <f>'Vstupní data 9_4'!F29</f>
        <v/>
      </c>
      <c r="H24" s="175">
        <f>'Vstupní data 9_4'!G29</f>
        <v>0</v>
      </c>
      <c r="I24" s="173" t="str">
        <f>IF('Vstupní data 9_4'!H29=0,"",'Vstupní data 9_4'!H29)</f>
        <v/>
      </c>
      <c r="J24" s="173">
        <f>'Vstupní data 9_4'!E29</f>
        <v>0</v>
      </c>
      <c r="K24" s="176" t="str">
        <f>'Vstupní data 9_4'!S29</f>
        <v/>
      </c>
      <c r="L24" s="174">
        <f>'Vstupní data 9_4'!I29</f>
        <v>0</v>
      </c>
      <c r="M24" s="177">
        <f>'Vstupní data 9_4'!J29</f>
        <v>0</v>
      </c>
      <c r="N24" s="177">
        <f>'Vstupní data 9_4'!K29</f>
        <v>0</v>
      </c>
      <c r="O24" s="177">
        <f>'Vstupní data 9_4'!L29</f>
        <v>0</v>
      </c>
      <c r="P24" s="173">
        <f>'Vstupní data 9_4'!M29</f>
        <v>0</v>
      </c>
      <c r="Q24" s="173">
        <f>'Vstupní data 9_4'!N29</f>
        <v>0</v>
      </c>
      <c r="R24" s="173">
        <f>'Vstupní data 9_4'!O29</f>
        <v>0</v>
      </c>
      <c r="S24" s="176">
        <f>'Tabulka 9_4'!$R24+'Tabulka 9_4'!$Q24+'Tabulka 9_4'!$P24</f>
        <v>0</v>
      </c>
      <c r="T24" s="173">
        <f>'Vstupní data 9_4'!P29</f>
        <v>0</v>
      </c>
      <c r="U24" s="173">
        <f>'Vstupní data 9_4'!Q29</f>
        <v>0</v>
      </c>
      <c r="V24" s="173">
        <f>'Vstupní data 9_4'!R29</f>
        <v>0</v>
      </c>
      <c r="W24" s="176">
        <f>IFERROR('Tabulka 9_4'!$V24+'Tabulka 9_4'!$U24+'Tabulka 9_4'!$T24,"")</f>
        <v>0</v>
      </c>
      <c r="X24" s="176">
        <f>IFERROR('Tabulka 9_4'!$P24+'Tabulka 9_4'!$T24,"")</f>
        <v>0</v>
      </c>
      <c r="Y24" s="176">
        <f>IFERROR('Tabulka 9_4'!$Q24+'Tabulka 9_4'!$U24,"")</f>
        <v>0</v>
      </c>
      <c r="Z24" s="176">
        <f>IFERROR('Tabulka 9_4'!$R24+'Tabulka 9_4'!$V24,"")</f>
        <v>0</v>
      </c>
      <c r="AA24" s="178" t="str">
        <f t="shared" si="0"/>
        <v/>
      </c>
      <c r="AB24" s="178" t="str">
        <f t="shared" si="1"/>
        <v/>
      </c>
      <c r="AC24" s="179">
        <f>'Vstupní data 9_4'!$B$1</f>
        <v>0</v>
      </c>
    </row>
    <row r="25" spans="1:29" ht="15">
      <c r="A25" s="164">
        <f>'Vstupní data 9_4'!A30</f>
        <v>0</v>
      </c>
      <c r="B25" s="165">
        <f>'Vstupní data 9_4'!B30</f>
        <v>0</v>
      </c>
      <c r="C25" s="166" t="str">
        <f>'Vstupní data 9_4'!T30</f>
        <v/>
      </c>
      <c r="D25" s="166" t="str">
        <f>'Vstupní data 9_4'!U30</f>
        <v/>
      </c>
      <c r="E25" s="165" t="str">
        <f>'Vstupní data 9_4'!D30</f>
        <v/>
      </c>
      <c r="F25" s="165">
        <f>'Vstupní data 9_4'!C30</f>
        <v>0</v>
      </c>
      <c r="G25" s="165" t="str">
        <f>'Vstupní data 9_4'!F30</f>
        <v/>
      </c>
      <c r="H25" s="167">
        <f>'Vstupní data 9_4'!G30</f>
        <v>0</v>
      </c>
      <c r="I25" s="165" t="str">
        <f>IF('Vstupní data 9_4'!H30=0,"",'Vstupní data 9_4'!H30)</f>
        <v/>
      </c>
      <c r="J25" s="165">
        <f>'Vstupní data 9_4'!E30</f>
        <v>0</v>
      </c>
      <c r="K25" s="168" t="str">
        <f>'Vstupní data 9_4'!S30</f>
        <v/>
      </c>
      <c r="L25" s="166">
        <f>'Vstupní data 9_4'!I30</f>
        <v>0</v>
      </c>
      <c r="M25" s="169">
        <f>'Vstupní data 9_4'!J30</f>
        <v>0</v>
      </c>
      <c r="N25" s="169">
        <f>'Vstupní data 9_4'!K30</f>
        <v>0</v>
      </c>
      <c r="O25" s="169">
        <f>'Vstupní data 9_4'!L30</f>
        <v>0</v>
      </c>
      <c r="P25" s="165">
        <f>'Vstupní data 9_4'!M30</f>
        <v>0</v>
      </c>
      <c r="Q25" s="165">
        <f>'Vstupní data 9_4'!N30</f>
        <v>0</v>
      </c>
      <c r="R25" s="165">
        <f>'Vstupní data 9_4'!O30</f>
        <v>0</v>
      </c>
      <c r="S25" s="168">
        <f>'Tabulka 9_4'!$R25+'Tabulka 9_4'!$Q25+'Tabulka 9_4'!$P25</f>
        <v>0</v>
      </c>
      <c r="T25" s="165">
        <f>'Vstupní data 9_4'!P30</f>
        <v>0</v>
      </c>
      <c r="U25" s="165">
        <f>'Vstupní data 9_4'!Q30</f>
        <v>0</v>
      </c>
      <c r="V25" s="165">
        <f>'Vstupní data 9_4'!R30</f>
        <v>0</v>
      </c>
      <c r="W25" s="168">
        <f>IFERROR('Tabulka 9_4'!$V25+'Tabulka 9_4'!$U25+'Tabulka 9_4'!$T25,"")</f>
        <v>0</v>
      </c>
      <c r="X25" s="168">
        <f>IFERROR('Tabulka 9_4'!$P25+'Tabulka 9_4'!$T25,"")</f>
        <v>0</v>
      </c>
      <c r="Y25" s="168">
        <f>IFERROR('Tabulka 9_4'!$Q25+'Tabulka 9_4'!$U25,"")</f>
        <v>0</v>
      </c>
      <c r="Z25" s="168">
        <f>IFERROR('Tabulka 9_4'!$R25+'Tabulka 9_4'!$V25,"")</f>
        <v>0</v>
      </c>
      <c r="AA25" s="170" t="str">
        <f t="shared" si="0"/>
        <v/>
      </c>
      <c r="AB25" s="170" t="str">
        <f t="shared" si="1"/>
        <v/>
      </c>
      <c r="AC25" s="171">
        <f>'Vstupní data 9_4'!$B$1</f>
        <v>0</v>
      </c>
    </row>
    <row r="26" spans="1:29" ht="15">
      <c r="A26" s="172">
        <f>'Vstupní data 9_4'!A31</f>
        <v>0</v>
      </c>
      <c r="B26" s="173">
        <f>'Vstupní data 9_4'!B31</f>
        <v>0</v>
      </c>
      <c r="C26" s="174" t="str">
        <f>'Vstupní data 9_4'!T31</f>
        <v/>
      </c>
      <c r="D26" s="174" t="str">
        <f>'Vstupní data 9_4'!U31</f>
        <v/>
      </c>
      <c r="E26" s="173" t="str">
        <f>'Vstupní data 9_4'!D31</f>
        <v/>
      </c>
      <c r="F26" s="173">
        <f>'Vstupní data 9_4'!C31</f>
        <v>0</v>
      </c>
      <c r="G26" s="173" t="str">
        <f>'Vstupní data 9_4'!F31</f>
        <v/>
      </c>
      <c r="H26" s="175">
        <f>'Vstupní data 9_4'!G31</f>
        <v>0</v>
      </c>
      <c r="I26" s="173" t="str">
        <f>IF('Vstupní data 9_4'!H31=0,"",'Vstupní data 9_4'!H31)</f>
        <v/>
      </c>
      <c r="J26" s="173">
        <f>'Vstupní data 9_4'!E31</f>
        <v>0</v>
      </c>
      <c r="K26" s="176" t="str">
        <f>'Vstupní data 9_4'!S31</f>
        <v/>
      </c>
      <c r="L26" s="174">
        <f>'Vstupní data 9_4'!I31</f>
        <v>0</v>
      </c>
      <c r="M26" s="177">
        <f>'Vstupní data 9_4'!J31</f>
        <v>0</v>
      </c>
      <c r="N26" s="177">
        <f>'Vstupní data 9_4'!K31</f>
        <v>0</v>
      </c>
      <c r="O26" s="177">
        <f>'Vstupní data 9_4'!L31</f>
        <v>0</v>
      </c>
      <c r="P26" s="173">
        <f>'Vstupní data 9_4'!M31</f>
        <v>0</v>
      </c>
      <c r="Q26" s="173">
        <f>'Vstupní data 9_4'!N31</f>
        <v>0</v>
      </c>
      <c r="R26" s="173">
        <f>'Vstupní data 9_4'!O31</f>
        <v>0</v>
      </c>
      <c r="S26" s="176">
        <f>'Tabulka 9_4'!$R26+'Tabulka 9_4'!$Q26+'Tabulka 9_4'!$P26</f>
        <v>0</v>
      </c>
      <c r="T26" s="173">
        <f>'Vstupní data 9_4'!P31</f>
        <v>0</v>
      </c>
      <c r="U26" s="173">
        <f>'Vstupní data 9_4'!Q31</f>
        <v>0</v>
      </c>
      <c r="V26" s="173">
        <f>'Vstupní data 9_4'!R31</f>
        <v>0</v>
      </c>
      <c r="W26" s="176">
        <f>IFERROR('Tabulka 9_4'!$V26+'Tabulka 9_4'!$U26+'Tabulka 9_4'!$T26,"")</f>
        <v>0</v>
      </c>
      <c r="X26" s="176">
        <f>IFERROR('Tabulka 9_4'!$P26+'Tabulka 9_4'!$T26,"")</f>
        <v>0</v>
      </c>
      <c r="Y26" s="176">
        <f>IFERROR('Tabulka 9_4'!$Q26+'Tabulka 9_4'!$U26,"")</f>
        <v>0</v>
      </c>
      <c r="Z26" s="176">
        <f>IFERROR('Tabulka 9_4'!$R26+'Tabulka 9_4'!$V26,"")</f>
        <v>0</v>
      </c>
      <c r="AA26" s="178" t="str">
        <f t="shared" si="0"/>
        <v/>
      </c>
      <c r="AB26" s="178" t="str">
        <f t="shared" si="1"/>
        <v/>
      </c>
      <c r="AC26" s="179">
        <f>'Vstupní data 9_4'!$B$1</f>
        <v>0</v>
      </c>
    </row>
    <row r="27" spans="1:29" ht="15">
      <c r="A27" s="164">
        <f>'Vstupní data 9_4'!A32</f>
        <v>0</v>
      </c>
      <c r="B27" s="165">
        <f>'Vstupní data 9_4'!B32</f>
        <v>0</v>
      </c>
      <c r="C27" s="166" t="str">
        <f>'Vstupní data 9_4'!T32</f>
        <v/>
      </c>
      <c r="D27" s="166" t="str">
        <f>'Vstupní data 9_4'!U32</f>
        <v/>
      </c>
      <c r="E27" s="165" t="str">
        <f>'Vstupní data 9_4'!D32</f>
        <v/>
      </c>
      <c r="F27" s="165">
        <f>'Vstupní data 9_4'!C32</f>
        <v>0</v>
      </c>
      <c r="G27" s="165" t="str">
        <f>'Vstupní data 9_4'!F32</f>
        <v/>
      </c>
      <c r="H27" s="167">
        <f>'Vstupní data 9_4'!G32</f>
        <v>0</v>
      </c>
      <c r="I27" s="165" t="str">
        <f>IF('Vstupní data 9_4'!H32=0,"",'Vstupní data 9_4'!H32)</f>
        <v/>
      </c>
      <c r="J27" s="165">
        <f>'Vstupní data 9_4'!E32</f>
        <v>0</v>
      </c>
      <c r="K27" s="168" t="str">
        <f>'Vstupní data 9_4'!S32</f>
        <v/>
      </c>
      <c r="L27" s="166">
        <f>'Vstupní data 9_4'!I32</f>
        <v>0</v>
      </c>
      <c r="M27" s="169">
        <f>'Vstupní data 9_4'!J32</f>
        <v>0</v>
      </c>
      <c r="N27" s="169">
        <f>'Vstupní data 9_4'!K32</f>
        <v>0</v>
      </c>
      <c r="O27" s="169">
        <f>'Vstupní data 9_4'!L32</f>
        <v>0</v>
      </c>
      <c r="P27" s="165">
        <f>'Vstupní data 9_4'!M32</f>
        <v>0</v>
      </c>
      <c r="Q27" s="165">
        <f>'Vstupní data 9_4'!N32</f>
        <v>0</v>
      </c>
      <c r="R27" s="165">
        <f>'Vstupní data 9_4'!O32</f>
        <v>0</v>
      </c>
      <c r="S27" s="168">
        <f>'Tabulka 9_4'!$R27+'Tabulka 9_4'!$Q27+'Tabulka 9_4'!$P27</f>
        <v>0</v>
      </c>
      <c r="T27" s="165">
        <f>'Vstupní data 9_4'!P32</f>
        <v>0</v>
      </c>
      <c r="U27" s="165">
        <f>'Vstupní data 9_4'!Q32</f>
        <v>0</v>
      </c>
      <c r="V27" s="165">
        <f>'Vstupní data 9_4'!R32</f>
        <v>0</v>
      </c>
      <c r="W27" s="168">
        <f>IFERROR('Tabulka 9_4'!$V27+'Tabulka 9_4'!$U27+'Tabulka 9_4'!$T27,"")</f>
        <v>0</v>
      </c>
      <c r="X27" s="168">
        <f>IFERROR('Tabulka 9_4'!$P27+'Tabulka 9_4'!$T27,"")</f>
        <v>0</v>
      </c>
      <c r="Y27" s="168">
        <f>IFERROR('Tabulka 9_4'!$Q27+'Tabulka 9_4'!$U27,"")</f>
        <v>0</v>
      </c>
      <c r="Z27" s="168">
        <f>IFERROR('Tabulka 9_4'!$R27+'Tabulka 9_4'!$V27,"")</f>
        <v>0</v>
      </c>
      <c r="AA27" s="170" t="str">
        <f t="shared" si="0"/>
        <v/>
      </c>
      <c r="AB27" s="170" t="str">
        <f t="shared" si="1"/>
        <v/>
      </c>
      <c r="AC27" s="171">
        <f>'Vstupní data 9_4'!$B$1</f>
        <v>0</v>
      </c>
    </row>
    <row r="28" spans="1:29" ht="15">
      <c r="A28" s="172">
        <f>'Vstupní data 9_4'!A33</f>
        <v>0</v>
      </c>
      <c r="B28" s="173">
        <f>'Vstupní data 9_4'!B33</f>
        <v>0</v>
      </c>
      <c r="C28" s="174" t="str">
        <f>'Vstupní data 9_4'!T33</f>
        <v/>
      </c>
      <c r="D28" s="174" t="str">
        <f>'Vstupní data 9_4'!U33</f>
        <v/>
      </c>
      <c r="E28" s="173" t="str">
        <f>'Vstupní data 9_4'!D33</f>
        <v/>
      </c>
      <c r="F28" s="173">
        <f>'Vstupní data 9_4'!C33</f>
        <v>0</v>
      </c>
      <c r="G28" s="173" t="str">
        <f>'Vstupní data 9_4'!F33</f>
        <v/>
      </c>
      <c r="H28" s="175">
        <f>'Vstupní data 9_4'!G33</f>
        <v>0</v>
      </c>
      <c r="I28" s="173" t="str">
        <f>IF('Vstupní data 9_4'!H33=0,"",'Vstupní data 9_4'!H33)</f>
        <v/>
      </c>
      <c r="J28" s="173">
        <f>'Vstupní data 9_4'!E33</f>
        <v>0</v>
      </c>
      <c r="K28" s="176" t="str">
        <f>'Vstupní data 9_4'!S33</f>
        <v/>
      </c>
      <c r="L28" s="174">
        <f>'Vstupní data 9_4'!I33</f>
        <v>0</v>
      </c>
      <c r="M28" s="177">
        <f>'Vstupní data 9_4'!J33</f>
        <v>0</v>
      </c>
      <c r="N28" s="177">
        <f>'Vstupní data 9_4'!K33</f>
        <v>0</v>
      </c>
      <c r="O28" s="177">
        <f>'Vstupní data 9_4'!L33</f>
        <v>0</v>
      </c>
      <c r="P28" s="173">
        <f>'Vstupní data 9_4'!M33</f>
        <v>0</v>
      </c>
      <c r="Q28" s="173">
        <f>'Vstupní data 9_4'!N33</f>
        <v>0</v>
      </c>
      <c r="R28" s="173">
        <f>'Vstupní data 9_4'!O33</f>
        <v>0</v>
      </c>
      <c r="S28" s="176">
        <f>'Tabulka 9_4'!$R28+'Tabulka 9_4'!$Q28+'Tabulka 9_4'!$P28</f>
        <v>0</v>
      </c>
      <c r="T28" s="173">
        <f>'Vstupní data 9_4'!P33</f>
        <v>0</v>
      </c>
      <c r="U28" s="173">
        <f>'Vstupní data 9_4'!Q33</f>
        <v>0</v>
      </c>
      <c r="V28" s="173">
        <f>'Vstupní data 9_4'!R33</f>
        <v>0</v>
      </c>
      <c r="W28" s="176">
        <f>IFERROR('Tabulka 9_4'!$V28+'Tabulka 9_4'!$U28+'Tabulka 9_4'!$T28,"")</f>
        <v>0</v>
      </c>
      <c r="X28" s="176">
        <f>IFERROR('Tabulka 9_4'!$P28+'Tabulka 9_4'!$T28,"")</f>
        <v>0</v>
      </c>
      <c r="Y28" s="176">
        <f>IFERROR('Tabulka 9_4'!$Q28+'Tabulka 9_4'!$U28,"")</f>
        <v>0</v>
      </c>
      <c r="Z28" s="176">
        <f>IFERROR('Tabulka 9_4'!$R28+'Tabulka 9_4'!$V28,"")</f>
        <v>0</v>
      </c>
      <c r="AA28" s="178" t="str">
        <f t="shared" si="0"/>
        <v/>
      </c>
      <c r="AB28" s="178" t="str">
        <f t="shared" si="1"/>
        <v/>
      </c>
      <c r="AC28" s="179">
        <f>'Vstupní data 9_4'!$B$1</f>
        <v>0</v>
      </c>
    </row>
    <row r="29" spans="1:29" ht="15">
      <c r="A29" s="164">
        <f>'Vstupní data 9_4'!A34</f>
        <v>0</v>
      </c>
      <c r="B29" s="165">
        <f>'Vstupní data 9_4'!B34</f>
        <v>0</v>
      </c>
      <c r="C29" s="166" t="str">
        <f>'Vstupní data 9_4'!T34</f>
        <v/>
      </c>
      <c r="D29" s="166" t="str">
        <f>'Vstupní data 9_4'!U34</f>
        <v/>
      </c>
      <c r="E29" s="165" t="str">
        <f>'Vstupní data 9_4'!D34</f>
        <v/>
      </c>
      <c r="F29" s="165">
        <f>'Vstupní data 9_4'!C34</f>
        <v>0</v>
      </c>
      <c r="G29" s="165" t="str">
        <f>'Vstupní data 9_4'!F34</f>
        <v/>
      </c>
      <c r="H29" s="167">
        <f>'Vstupní data 9_4'!G34</f>
        <v>0</v>
      </c>
      <c r="I29" s="165" t="str">
        <f>IF('Vstupní data 9_4'!H34=0,"",'Vstupní data 9_4'!H34)</f>
        <v/>
      </c>
      <c r="J29" s="165">
        <f>'Vstupní data 9_4'!E34</f>
        <v>0</v>
      </c>
      <c r="K29" s="168" t="str">
        <f>'Vstupní data 9_4'!S34</f>
        <v/>
      </c>
      <c r="L29" s="166">
        <f>'Vstupní data 9_4'!I34</f>
        <v>0</v>
      </c>
      <c r="M29" s="169">
        <f>'Vstupní data 9_4'!J34</f>
        <v>0</v>
      </c>
      <c r="N29" s="169">
        <f>'Vstupní data 9_4'!K34</f>
        <v>0</v>
      </c>
      <c r="O29" s="169">
        <f>'Vstupní data 9_4'!L34</f>
        <v>0</v>
      </c>
      <c r="P29" s="165">
        <f>'Vstupní data 9_4'!M34</f>
        <v>0</v>
      </c>
      <c r="Q29" s="165">
        <f>'Vstupní data 9_4'!N34</f>
        <v>0</v>
      </c>
      <c r="R29" s="165">
        <f>'Vstupní data 9_4'!O34</f>
        <v>0</v>
      </c>
      <c r="S29" s="168">
        <f>'Tabulka 9_4'!$R29+'Tabulka 9_4'!$Q29+'Tabulka 9_4'!$P29</f>
        <v>0</v>
      </c>
      <c r="T29" s="165">
        <f>'Vstupní data 9_4'!P34</f>
        <v>0</v>
      </c>
      <c r="U29" s="165">
        <f>'Vstupní data 9_4'!Q34</f>
        <v>0</v>
      </c>
      <c r="V29" s="165">
        <f>'Vstupní data 9_4'!R34</f>
        <v>0</v>
      </c>
      <c r="W29" s="168">
        <f>IFERROR('Tabulka 9_4'!$V29+'Tabulka 9_4'!$U29+'Tabulka 9_4'!$T29,"")</f>
        <v>0</v>
      </c>
      <c r="X29" s="168">
        <f>IFERROR('Tabulka 9_4'!$P29+'Tabulka 9_4'!$T29,"")</f>
        <v>0</v>
      </c>
      <c r="Y29" s="168">
        <f>IFERROR('Tabulka 9_4'!$Q29+'Tabulka 9_4'!$U29,"")</f>
        <v>0</v>
      </c>
      <c r="Z29" s="168">
        <f>IFERROR('Tabulka 9_4'!$R29+'Tabulka 9_4'!$V29,"")</f>
        <v>0</v>
      </c>
      <c r="AA29" s="170" t="str">
        <f t="shared" si="0"/>
        <v/>
      </c>
      <c r="AB29" s="170" t="str">
        <f t="shared" si="1"/>
        <v/>
      </c>
      <c r="AC29" s="171">
        <f>'Vstupní data 9_4'!$B$1</f>
        <v>0</v>
      </c>
    </row>
    <row r="30" spans="1:29" ht="15">
      <c r="A30" s="172">
        <f>'Vstupní data 9_4'!A35</f>
        <v>0</v>
      </c>
      <c r="B30" s="173">
        <f>'Vstupní data 9_4'!B35</f>
        <v>0</v>
      </c>
      <c r="C30" s="174" t="str">
        <f>'Vstupní data 9_4'!T35</f>
        <v/>
      </c>
      <c r="D30" s="174" t="str">
        <f>'Vstupní data 9_4'!U35</f>
        <v/>
      </c>
      <c r="E30" s="173" t="str">
        <f>'Vstupní data 9_4'!D35</f>
        <v/>
      </c>
      <c r="F30" s="173">
        <f>'Vstupní data 9_4'!C35</f>
        <v>0</v>
      </c>
      <c r="G30" s="173" t="str">
        <f>'Vstupní data 9_4'!F35</f>
        <v/>
      </c>
      <c r="H30" s="175">
        <f>'Vstupní data 9_4'!G35</f>
        <v>0</v>
      </c>
      <c r="I30" s="173" t="str">
        <f>IF('Vstupní data 9_4'!H35=0,"",'Vstupní data 9_4'!H35)</f>
        <v/>
      </c>
      <c r="J30" s="173">
        <f>'Vstupní data 9_4'!E35</f>
        <v>0</v>
      </c>
      <c r="K30" s="176" t="str">
        <f>'Vstupní data 9_4'!S35</f>
        <v/>
      </c>
      <c r="L30" s="174">
        <f>'Vstupní data 9_4'!I35</f>
        <v>0</v>
      </c>
      <c r="M30" s="177">
        <f>'Vstupní data 9_4'!J35</f>
        <v>0</v>
      </c>
      <c r="N30" s="177">
        <f>'Vstupní data 9_4'!K35</f>
        <v>0</v>
      </c>
      <c r="O30" s="177">
        <f>'Vstupní data 9_4'!L35</f>
        <v>0</v>
      </c>
      <c r="P30" s="173">
        <f>'Vstupní data 9_4'!M35</f>
        <v>0</v>
      </c>
      <c r="Q30" s="173">
        <f>'Vstupní data 9_4'!N35</f>
        <v>0</v>
      </c>
      <c r="R30" s="173">
        <f>'Vstupní data 9_4'!O35</f>
        <v>0</v>
      </c>
      <c r="S30" s="176">
        <f>'Tabulka 9_4'!$R30+'Tabulka 9_4'!$Q30+'Tabulka 9_4'!$P30</f>
        <v>0</v>
      </c>
      <c r="T30" s="173">
        <f>'Vstupní data 9_4'!P35</f>
        <v>0</v>
      </c>
      <c r="U30" s="173">
        <f>'Vstupní data 9_4'!Q35</f>
        <v>0</v>
      </c>
      <c r="V30" s="173">
        <f>'Vstupní data 9_4'!R35</f>
        <v>0</v>
      </c>
      <c r="W30" s="176">
        <f>IFERROR('Tabulka 9_4'!$V30+'Tabulka 9_4'!$U30+'Tabulka 9_4'!$T30,"")</f>
        <v>0</v>
      </c>
      <c r="X30" s="176">
        <f>IFERROR('Tabulka 9_4'!$P30+'Tabulka 9_4'!$T30,"")</f>
        <v>0</v>
      </c>
      <c r="Y30" s="176">
        <f>IFERROR('Tabulka 9_4'!$Q30+'Tabulka 9_4'!$U30,"")</f>
        <v>0</v>
      </c>
      <c r="Z30" s="176">
        <f>IFERROR('Tabulka 9_4'!$R30+'Tabulka 9_4'!$V30,"")</f>
        <v>0</v>
      </c>
      <c r="AA30" s="178" t="str">
        <f t="shared" si="0"/>
        <v/>
      </c>
      <c r="AB30" s="178" t="str">
        <f t="shared" si="1"/>
        <v/>
      </c>
      <c r="AC30" s="179">
        <f>'Vstupní data 9_4'!$B$1</f>
        <v>0</v>
      </c>
    </row>
    <row r="31" spans="1:29" ht="15">
      <c r="A31" s="164">
        <f>'Vstupní data 9_4'!A36</f>
        <v>0</v>
      </c>
      <c r="B31" s="165">
        <f>'Vstupní data 9_4'!B36</f>
        <v>0</v>
      </c>
      <c r="C31" s="166" t="str">
        <f>'Vstupní data 9_4'!T36</f>
        <v/>
      </c>
      <c r="D31" s="166" t="str">
        <f>'Vstupní data 9_4'!U36</f>
        <v/>
      </c>
      <c r="E31" s="165" t="str">
        <f>'Vstupní data 9_4'!D36</f>
        <v/>
      </c>
      <c r="F31" s="165">
        <f>'Vstupní data 9_4'!C36</f>
        <v>0</v>
      </c>
      <c r="G31" s="165" t="str">
        <f>'Vstupní data 9_4'!F36</f>
        <v/>
      </c>
      <c r="H31" s="167">
        <f>'Vstupní data 9_4'!G36</f>
        <v>0</v>
      </c>
      <c r="I31" s="165" t="str">
        <f>IF('Vstupní data 9_4'!H36=0,"",'Vstupní data 9_4'!H36)</f>
        <v/>
      </c>
      <c r="J31" s="165">
        <f>'Vstupní data 9_4'!E36</f>
        <v>0</v>
      </c>
      <c r="K31" s="168" t="str">
        <f>'Vstupní data 9_4'!S36</f>
        <v/>
      </c>
      <c r="L31" s="166">
        <f>'Vstupní data 9_4'!I36</f>
        <v>0</v>
      </c>
      <c r="M31" s="169">
        <f>'Vstupní data 9_4'!J36</f>
        <v>0</v>
      </c>
      <c r="N31" s="169">
        <f>'Vstupní data 9_4'!K36</f>
        <v>0</v>
      </c>
      <c r="O31" s="169">
        <f>'Vstupní data 9_4'!L36</f>
        <v>0</v>
      </c>
      <c r="P31" s="165">
        <f>'Vstupní data 9_4'!M36</f>
        <v>0</v>
      </c>
      <c r="Q31" s="165">
        <f>'Vstupní data 9_4'!N36</f>
        <v>0</v>
      </c>
      <c r="R31" s="165">
        <f>'Vstupní data 9_4'!O36</f>
        <v>0</v>
      </c>
      <c r="S31" s="168">
        <f>'Tabulka 9_4'!$R31+'Tabulka 9_4'!$Q31+'Tabulka 9_4'!$P31</f>
        <v>0</v>
      </c>
      <c r="T31" s="165">
        <f>'Vstupní data 9_4'!P36</f>
        <v>0</v>
      </c>
      <c r="U31" s="165">
        <f>'Vstupní data 9_4'!Q36</f>
        <v>0</v>
      </c>
      <c r="V31" s="165">
        <f>'Vstupní data 9_4'!R36</f>
        <v>0</v>
      </c>
      <c r="W31" s="168">
        <f>IFERROR('Tabulka 9_4'!$V31+'Tabulka 9_4'!$U31+'Tabulka 9_4'!$T31,"")</f>
        <v>0</v>
      </c>
      <c r="X31" s="168">
        <f>IFERROR('Tabulka 9_4'!$P31+'Tabulka 9_4'!$T31,"")</f>
        <v>0</v>
      </c>
      <c r="Y31" s="168">
        <f>IFERROR('Tabulka 9_4'!$Q31+'Tabulka 9_4'!$U31,"")</f>
        <v>0</v>
      </c>
      <c r="Z31" s="168">
        <f>IFERROR('Tabulka 9_4'!$R31+'Tabulka 9_4'!$V31,"")</f>
        <v>0</v>
      </c>
      <c r="AA31" s="170" t="str">
        <f t="shared" si="0"/>
        <v/>
      </c>
      <c r="AB31" s="170" t="str">
        <f t="shared" si="1"/>
        <v/>
      </c>
      <c r="AC31" s="171">
        <f>'Vstupní data 9_4'!$B$1</f>
        <v>0</v>
      </c>
    </row>
    <row r="32" spans="1:29" ht="15">
      <c r="A32" s="172">
        <f>'Vstupní data 9_4'!A37</f>
        <v>0</v>
      </c>
      <c r="B32" s="173">
        <f>'Vstupní data 9_4'!B37</f>
        <v>0</v>
      </c>
      <c r="C32" s="174" t="str">
        <f>'Vstupní data 9_4'!T37</f>
        <v/>
      </c>
      <c r="D32" s="174" t="str">
        <f>'Vstupní data 9_4'!U37</f>
        <v/>
      </c>
      <c r="E32" s="173" t="str">
        <f>'Vstupní data 9_4'!D37</f>
        <v/>
      </c>
      <c r="F32" s="173">
        <f>'Vstupní data 9_4'!C37</f>
        <v>0</v>
      </c>
      <c r="G32" s="173" t="str">
        <f>'Vstupní data 9_4'!F37</f>
        <v/>
      </c>
      <c r="H32" s="175">
        <f>'Vstupní data 9_4'!G37</f>
        <v>0</v>
      </c>
      <c r="I32" s="173" t="str">
        <f>IF('Vstupní data 9_4'!H37=0,"",'Vstupní data 9_4'!H37)</f>
        <v/>
      </c>
      <c r="J32" s="173">
        <f>'Vstupní data 9_4'!E37</f>
        <v>0</v>
      </c>
      <c r="K32" s="176" t="str">
        <f>'Vstupní data 9_4'!S37</f>
        <v/>
      </c>
      <c r="L32" s="174">
        <f>'Vstupní data 9_4'!I37</f>
        <v>0</v>
      </c>
      <c r="M32" s="177">
        <f>'Vstupní data 9_4'!J37</f>
        <v>0</v>
      </c>
      <c r="N32" s="177">
        <f>'Vstupní data 9_4'!K37</f>
        <v>0</v>
      </c>
      <c r="O32" s="177">
        <f>'Vstupní data 9_4'!L37</f>
        <v>0</v>
      </c>
      <c r="P32" s="173">
        <f>'Vstupní data 9_4'!M37</f>
        <v>0</v>
      </c>
      <c r="Q32" s="173">
        <f>'Vstupní data 9_4'!N37</f>
        <v>0</v>
      </c>
      <c r="R32" s="173">
        <f>'Vstupní data 9_4'!O37</f>
        <v>0</v>
      </c>
      <c r="S32" s="176">
        <f>'Tabulka 9_4'!$R32+'Tabulka 9_4'!$Q32+'Tabulka 9_4'!$P32</f>
        <v>0</v>
      </c>
      <c r="T32" s="173">
        <f>'Vstupní data 9_4'!P37</f>
        <v>0</v>
      </c>
      <c r="U32" s="173">
        <f>'Vstupní data 9_4'!Q37</f>
        <v>0</v>
      </c>
      <c r="V32" s="173">
        <f>'Vstupní data 9_4'!R37</f>
        <v>0</v>
      </c>
      <c r="W32" s="176">
        <f>IFERROR('Tabulka 9_4'!$V32+'Tabulka 9_4'!$U32+'Tabulka 9_4'!$T32,"")</f>
        <v>0</v>
      </c>
      <c r="X32" s="176">
        <f>IFERROR('Tabulka 9_4'!$P32+'Tabulka 9_4'!$T32,"")</f>
        <v>0</v>
      </c>
      <c r="Y32" s="176">
        <f>IFERROR('Tabulka 9_4'!$Q32+'Tabulka 9_4'!$U32,"")</f>
        <v>0</v>
      </c>
      <c r="Z32" s="176">
        <f>IFERROR('Tabulka 9_4'!$R32+'Tabulka 9_4'!$V32,"")</f>
        <v>0</v>
      </c>
      <c r="AA32" s="178" t="str">
        <f t="shared" si="0"/>
        <v/>
      </c>
      <c r="AB32" s="178" t="str">
        <f t="shared" si="1"/>
        <v/>
      </c>
      <c r="AC32" s="179">
        <f>'Vstupní data 9_4'!$B$1</f>
        <v>0</v>
      </c>
    </row>
    <row r="33" spans="1:29" ht="15">
      <c r="A33" s="164">
        <f>'Vstupní data 9_4'!A38</f>
        <v>0</v>
      </c>
      <c r="B33" s="165">
        <f>'Vstupní data 9_4'!B38</f>
        <v>0</v>
      </c>
      <c r="C33" s="166" t="str">
        <f>'Vstupní data 9_4'!T38</f>
        <v/>
      </c>
      <c r="D33" s="166" t="str">
        <f>'Vstupní data 9_4'!U38</f>
        <v/>
      </c>
      <c r="E33" s="165" t="str">
        <f>'Vstupní data 9_4'!D38</f>
        <v/>
      </c>
      <c r="F33" s="165">
        <f>'Vstupní data 9_4'!C38</f>
        <v>0</v>
      </c>
      <c r="G33" s="165" t="str">
        <f>'Vstupní data 9_4'!F38</f>
        <v/>
      </c>
      <c r="H33" s="167">
        <f>'Vstupní data 9_4'!G38</f>
        <v>0</v>
      </c>
      <c r="I33" s="165" t="str">
        <f>IF('Vstupní data 9_4'!H38=0,"",'Vstupní data 9_4'!H38)</f>
        <v/>
      </c>
      <c r="J33" s="165">
        <f>'Vstupní data 9_4'!E38</f>
        <v>0</v>
      </c>
      <c r="K33" s="168" t="str">
        <f>'Vstupní data 9_4'!S38</f>
        <v/>
      </c>
      <c r="L33" s="166">
        <f>'Vstupní data 9_4'!I38</f>
        <v>0</v>
      </c>
      <c r="M33" s="169">
        <f>'Vstupní data 9_4'!J38</f>
        <v>0</v>
      </c>
      <c r="N33" s="169">
        <f>'Vstupní data 9_4'!K38</f>
        <v>0</v>
      </c>
      <c r="O33" s="169">
        <f>'Vstupní data 9_4'!L38</f>
        <v>0</v>
      </c>
      <c r="P33" s="165">
        <f>'Vstupní data 9_4'!M38</f>
        <v>0</v>
      </c>
      <c r="Q33" s="165">
        <f>'Vstupní data 9_4'!N38</f>
        <v>0</v>
      </c>
      <c r="R33" s="165">
        <f>'Vstupní data 9_4'!O38</f>
        <v>0</v>
      </c>
      <c r="S33" s="168">
        <f>'Tabulka 9_4'!$R33+'Tabulka 9_4'!$Q33+'Tabulka 9_4'!$P33</f>
        <v>0</v>
      </c>
      <c r="T33" s="165">
        <f>'Vstupní data 9_4'!P38</f>
        <v>0</v>
      </c>
      <c r="U33" s="165">
        <f>'Vstupní data 9_4'!Q38</f>
        <v>0</v>
      </c>
      <c r="V33" s="165">
        <f>'Vstupní data 9_4'!R38</f>
        <v>0</v>
      </c>
      <c r="W33" s="168">
        <f>IFERROR('Tabulka 9_4'!$V33+'Tabulka 9_4'!$U33+'Tabulka 9_4'!$T33,"")</f>
        <v>0</v>
      </c>
      <c r="X33" s="168">
        <f>IFERROR('Tabulka 9_4'!$P33+'Tabulka 9_4'!$T33,"")</f>
        <v>0</v>
      </c>
      <c r="Y33" s="168">
        <f>IFERROR('Tabulka 9_4'!$Q33+'Tabulka 9_4'!$U33,"")</f>
        <v>0</v>
      </c>
      <c r="Z33" s="168">
        <f>IFERROR('Tabulka 9_4'!$R33+'Tabulka 9_4'!$V33,"")</f>
        <v>0</v>
      </c>
      <c r="AA33" s="170" t="str">
        <f t="shared" si="0"/>
        <v/>
      </c>
      <c r="AB33" s="170" t="str">
        <f t="shared" si="1"/>
        <v/>
      </c>
      <c r="AC33" s="171">
        <f>'Vstupní data 9_4'!$B$1</f>
        <v>0</v>
      </c>
    </row>
    <row r="34" spans="1:29" ht="15">
      <c r="A34" s="172">
        <f>'Vstupní data 9_4'!A39</f>
        <v>0</v>
      </c>
      <c r="B34" s="173">
        <f>'Vstupní data 9_4'!B39</f>
        <v>0</v>
      </c>
      <c r="C34" s="174" t="str">
        <f>'Vstupní data 9_4'!T39</f>
        <v/>
      </c>
      <c r="D34" s="174" t="str">
        <f>'Vstupní data 9_4'!U39</f>
        <v/>
      </c>
      <c r="E34" s="173" t="str">
        <f>'Vstupní data 9_4'!D39</f>
        <v/>
      </c>
      <c r="F34" s="173">
        <f>'Vstupní data 9_4'!C39</f>
        <v>0</v>
      </c>
      <c r="G34" s="173" t="str">
        <f>'Vstupní data 9_4'!F39</f>
        <v/>
      </c>
      <c r="H34" s="175">
        <f>'Vstupní data 9_4'!G39</f>
        <v>0</v>
      </c>
      <c r="I34" s="173" t="str">
        <f>IF('Vstupní data 9_4'!H39=0,"",'Vstupní data 9_4'!H39)</f>
        <v/>
      </c>
      <c r="J34" s="173">
        <f>'Vstupní data 9_4'!E39</f>
        <v>0</v>
      </c>
      <c r="K34" s="176" t="str">
        <f>'Vstupní data 9_4'!S39</f>
        <v/>
      </c>
      <c r="L34" s="174">
        <f>'Vstupní data 9_4'!I39</f>
        <v>0</v>
      </c>
      <c r="M34" s="177">
        <f>'Vstupní data 9_4'!J39</f>
        <v>0</v>
      </c>
      <c r="N34" s="177">
        <f>'Vstupní data 9_4'!K39</f>
        <v>0</v>
      </c>
      <c r="O34" s="177">
        <f>'Vstupní data 9_4'!L39</f>
        <v>0</v>
      </c>
      <c r="P34" s="173">
        <f>'Vstupní data 9_4'!M39</f>
        <v>0</v>
      </c>
      <c r="Q34" s="173">
        <f>'Vstupní data 9_4'!N39</f>
        <v>0</v>
      </c>
      <c r="R34" s="173">
        <f>'Vstupní data 9_4'!O39</f>
        <v>0</v>
      </c>
      <c r="S34" s="176">
        <f>'Tabulka 9_4'!$R34+'Tabulka 9_4'!$Q34+'Tabulka 9_4'!$P34</f>
        <v>0</v>
      </c>
      <c r="T34" s="173">
        <f>'Vstupní data 9_4'!P39</f>
        <v>0</v>
      </c>
      <c r="U34" s="173">
        <f>'Vstupní data 9_4'!Q39</f>
        <v>0</v>
      </c>
      <c r="V34" s="173">
        <f>'Vstupní data 9_4'!R39</f>
        <v>0</v>
      </c>
      <c r="W34" s="176">
        <f>IFERROR('Tabulka 9_4'!$V34+'Tabulka 9_4'!$U34+'Tabulka 9_4'!$T34,"")</f>
        <v>0</v>
      </c>
      <c r="X34" s="176">
        <f>IFERROR('Tabulka 9_4'!$P34+'Tabulka 9_4'!$T34,"")</f>
        <v>0</v>
      </c>
      <c r="Y34" s="176">
        <f>IFERROR('Tabulka 9_4'!$Q34+'Tabulka 9_4'!$U34,"")</f>
        <v>0</v>
      </c>
      <c r="Z34" s="176">
        <f>IFERROR('Tabulka 9_4'!$R34+'Tabulka 9_4'!$V34,"")</f>
        <v>0</v>
      </c>
      <c r="AA34" s="178" t="str">
        <f t="shared" si="0"/>
        <v/>
      </c>
      <c r="AB34" s="178" t="str">
        <f t="shared" si="1"/>
        <v/>
      </c>
      <c r="AC34" s="179">
        <f>'Vstupní data 9_4'!$B$1</f>
        <v>0</v>
      </c>
    </row>
    <row r="35" spans="1:29" ht="15">
      <c r="A35" s="164">
        <f>'Vstupní data 9_4'!A40</f>
        <v>0</v>
      </c>
      <c r="B35" s="165">
        <f>'Vstupní data 9_4'!B40</f>
        <v>0</v>
      </c>
      <c r="C35" s="166" t="str">
        <f>'Vstupní data 9_4'!T40</f>
        <v/>
      </c>
      <c r="D35" s="166" t="str">
        <f>'Vstupní data 9_4'!U40</f>
        <v/>
      </c>
      <c r="E35" s="165" t="str">
        <f>'Vstupní data 9_4'!D40</f>
        <v/>
      </c>
      <c r="F35" s="165">
        <f>'Vstupní data 9_4'!C40</f>
        <v>0</v>
      </c>
      <c r="G35" s="165" t="str">
        <f>'Vstupní data 9_4'!F40</f>
        <v/>
      </c>
      <c r="H35" s="167">
        <f>'Vstupní data 9_4'!G40</f>
        <v>0</v>
      </c>
      <c r="I35" s="165" t="str">
        <f>IF('Vstupní data 9_4'!H40=0,"",'Vstupní data 9_4'!H40)</f>
        <v/>
      </c>
      <c r="J35" s="165">
        <f>'Vstupní data 9_4'!E40</f>
        <v>0</v>
      </c>
      <c r="K35" s="168" t="str">
        <f>'Vstupní data 9_4'!S40</f>
        <v/>
      </c>
      <c r="L35" s="166">
        <f>'Vstupní data 9_4'!I40</f>
        <v>0</v>
      </c>
      <c r="M35" s="169">
        <f>'Vstupní data 9_4'!J40</f>
        <v>0</v>
      </c>
      <c r="N35" s="169">
        <f>'Vstupní data 9_4'!K40</f>
        <v>0</v>
      </c>
      <c r="O35" s="169">
        <f>'Vstupní data 9_4'!L40</f>
        <v>0</v>
      </c>
      <c r="P35" s="165">
        <f>'Vstupní data 9_4'!M40</f>
        <v>0</v>
      </c>
      <c r="Q35" s="165">
        <f>'Vstupní data 9_4'!N40</f>
        <v>0</v>
      </c>
      <c r="R35" s="165">
        <f>'Vstupní data 9_4'!O40</f>
        <v>0</v>
      </c>
      <c r="S35" s="168">
        <f>'Tabulka 9_4'!$R35+'Tabulka 9_4'!$Q35+'Tabulka 9_4'!$P35</f>
        <v>0</v>
      </c>
      <c r="T35" s="165">
        <f>'Vstupní data 9_4'!P40</f>
        <v>0</v>
      </c>
      <c r="U35" s="165">
        <f>'Vstupní data 9_4'!Q40</f>
        <v>0</v>
      </c>
      <c r="V35" s="165">
        <f>'Vstupní data 9_4'!R40</f>
        <v>0</v>
      </c>
      <c r="W35" s="168">
        <f>IFERROR('Tabulka 9_4'!$V35+'Tabulka 9_4'!$U35+'Tabulka 9_4'!$T35,"")</f>
        <v>0</v>
      </c>
      <c r="X35" s="168">
        <f>IFERROR('Tabulka 9_4'!$P35+'Tabulka 9_4'!$T35,"")</f>
        <v>0</v>
      </c>
      <c r="Y35" s="168">
        <f>IFERROR('Tabulka 9_4'!$Q35+'Tabulka 9_4'!$U35,"")</f>
        <v>0</v>
      </c>
      <c r="Z35" s="168">
        <f>IFERROR('Tabulka 9_4'!$R35+'Tabulka 9_4'!$V35,"")</f>
        <v>0</v>
      </c>
      <c r="AA35" s="170" t="str">
        <f t="shared" si="0"/>
        <v/>
      </c>
      <c r="AB35" s="170" t="str">
        <f t="shared" si="1"/>
        <v/>
      </c>
      <c r="AC35" s="171">
        <f>'Vstupní data 9_4'!$B$1</f>
        <v>0</v>
      </c>
    </row>
    <row r="36" spans="1:29" ht="15">
      <c r="A36" s="172">
        <f>'Vstupní data 9_4'!A41</f>
        <v>0</v>
      </c>
      <c r="B36" s="173">
        <f>'Vstupní data 9_4'!B41</f>
        <v>0</v>
      </c>
      <c r="C36" s="174" t="str">
        <f>'Vstupní data 9_4'!T41</f>
        <v/>
      </c>
      <c r="D36" s="174" t="str">
        <f>'Vstupní data 9_4'!U41</f>
        <v/>
      </c>
      <c r="E36" s="173" t="str">
        <f>'Vstupní data 9_4'!D41</f>
        <v/>
      </c>
      <c r="F36" s="173">
        <f>'Vstupní data 9_4'!C41</f>
        <v>0</v>
      </c>
      <c r="G36" s="173" t="str">
        <f>'Vstupní data 9_4'!F41</f>
        <v/>
      </c>
      <c r="H36" s="175">
        <f>'Vstupní data 9_4'!G41</f>
        <v>0</v>
      </c>
      <c r="I36" s="173" t="str">
        <f>IF('Vstupní data 9_4'!H41=0,"",'Vstupní data 9_4'!H41)</f>
        <v/>
      </c>
      <c r="J36" s="173">
        <f>'Vstupní data 9_4'!E41</f>
        <v>0</v>
      </c>
      <c r="K36" s="176" t="str">
        <f>'Vstupní data 9_4'!S41</f>
        <v/>
      </c>
      <c r="L36" s="174">
        <f>'Vstupní data 9_4'!I41</f>
        <v>0</v>
      </c>
      <c r="M36" s="177">
        <f>'Vstupní data 9_4'!J41</f>
        <v>0</v>
      </c>
      <c r="N36" s="177">
        <f>'Vstupní data 9_4'!K41</f>
        <v>0</v>
      </c>
      <c r="O36" s="177">
        <f>'Vstupní data 9_4'!L41</f>
        <v>0</v>
      </c>
      <c r="P36" s="173">
        <f>'Vstupní data 9_4'!M41</f>
        <v>0</v>
      </c>
      <c r="Q36" s="173">
        <f>'Vstupní data 9_4'!N41</f>
        <v>0</v>
      </c>
      <c r="R36" s="173">
        <f>'Vstupní data 9_4'!O41</f>
        <v>0</v>
      </c>
      <c r="S36" s="176">
        <f>'Tabulka 9_4'!$R36+'Tabulka 9_4'!$Q36+'Tabulka 9_4'!$P36</f>
        <v>0</v>
      </c>
      <c r="T36" s="173">
        <f>'Vstupní data 9_4'!P41</f>
        <v>0</v>
      </c>
      <c r="U36" s="173">
        <f>'Vstupní data 9_4'!Q41</f>
        <v>0</v>
      </c>
      <c r="V36" s="173">
        <f>'Vstupní data 9_4'!R41</f>
        <v>0</v>
      </c>
      <c r="W36" s="176">
        <f>IFERROR('Tabulka 9_4'!$V36+'Tabulka 9_4'!$U36+'Tabulka 9_4'!$T36,"")</f>
        <v>0</v>
      </c>
      <c r="X36" s="176">
        <f>IFERROR('Tabulka 9_4'!$P36+'Tabulka 9_4'!$T36,"")</f>
        <v>0</v>
      </c>
      <c r="Y36" s="176">
        <f>IFERROR('Tabulka 9_4'!$Q36+'Tabulka 9_4'!$U36,"")</f>
        <v>0</v>
      </c>
      <c r="Z36" s="176">
        <f>IFERROR('Tabulka 9_4'!$R36+'Tabulka 9_4'!$V36,"")</f>
        <v>0</v>
      </c>
      <c r="AA36" s="178" t="str">
        <f t="shared" si="0"/>
        <v/>
      </c>
      <c r="AB36" s="178" t="str">
        <f t="shared" si="1"/>
        <v/>
      </c>
      <c r="AC36" s="179">
        <f>'Vstupní data 9_4'!$B$1</f>
        <v>0</v>
      </c>
    </row>
    <row r="37" spans="1:29" ht="15">
      <c r="A37" s="164">
        <f>'Vstupní data 9_4'!A42</f>
        <v>0</v>
      </c>
      <c r="B37" s="165">
        <f>'Vstupní data 9_4'!B42</f>
        <v>0</v>
      </c>
      <c r="C37" s="166" t="str">
        <f>'Vstupní data 9_4'!T42</f>
        <v/>
      </c>
      <c r="D37" s="166" t="str">
        <f>'Vstupní data 9_4'!U42</f>
        <v/>
      </c>
      <c r="E37" s="165" t="str">
        <f>'Vstupní data 9_4'!D42</f>
        <v/>
      </c>
      <c r="F37" s="165">
        <f>'Vstupní data 9_4'!C42</f>
        <v>0</v>
      </c>
      <c r="G37" s="165" t="str">
        <f>'Vstupní data 9_4'!F42</f>
        <v/>
      </c>
      <c r="H37" s="167">
        <f>'Vstupní data 9_4'!G42</f>
        <v>0</v>
      </c>
      <c r="I37" s="165" t="str">
        <f>IF('Vstupní data 9_4'!H42=0,"",'Vstupní data 9_4'!H42)</f>
        <v/>
      </c>
      <c r="J37" s="165">
        <f>'Vstupní data 9_4'!E42</f>
        <v>0</v>
      </c>
      <c r="K37" s="168" t="str">
        <f>'Vstupní data 9_4'!S42</f>
        <v/>
      </c>
      <c r="L37" s="166">
        <f>'Vstupní data 9_4'!I42</f>
        <v>0</v>
      </c>
      <c r="M37" s="169">
        <f>'Vstupní data 9_4'!J42</f>
        <v>0</v>
      </c>
      <c r="N37" s="169">
        <f>'Vstupní data 9_4'!K42</f>
        <v>0</v>
      </c>
      <c r="O37" s="169">
        <f>'Vstupní data 9_4'!L42</f>
        <v>0</v>
      </c>
      <c r="P37" s="165">
        <f>'Vstupní data 9_4'!M42</f>
        <v>0</v>
      </c>
      <c r="Q37" s="165">
        <f>'Vstupní data 9_4'!N42</f>
        <v>0</v>
      </c>
      <c r="R37" s="165">
        <f>'Vstupní data 9_4'!O42</f>
        <v>0</v>
      </c>
      <c r="S37" s="168">
        <f>'Tabulka 9_4'!$R37+'Tabulka 9_4'!$Q37+'Tabulka 9_4'!$P37</f>
        <v>0</v>
      </c>
      <c r="T37" s="165">
        <f>'Vstupní data 9_4'!P42</f>
        <v>0</v>
      </c>
      <c r="U37" s="165">
        <f>'Vstupní data 9_4'!Q42</f>
        <v>0</v>
      </c>
      <c r="V37" s="165">
        <f>'Vstupní data 9_4'!R42</f>
        <v>0</v>
      </c>
      <c r="W37" s="168">
        <f>IFERROR('Tabulka 9_4'!$V37+'Tabulka 9_4'!$U37+'Tabulka 9_4'!$T37,"")</f>
        <v>0</v>
      </c>
      <c r="X37" s="168">
        <f>IFERROR('Tabulka 9_4'!$P37+'Tabulka 9_4'!$T37,"")</f>
        <v>0</v>
      </c>
      <c r="Y37" s="168">
        <f>IFERROR('Tabulka 9_4'!$Q37+'Tabulka 9_4'!$U37,"")</f>
        <v>0</v>
      </c>
      <c r="Z37" s="168">
        <f>IFERROR('Tabulka 9_4'!$R37+'Tabulka 9_4'!$V37,"")</f>
        <v>0</v>
      </c>
      <c r="AA37" s="170" t="str">
        <f t="shared" si="0"/>
        <v/>
      </c>
      <c r="AB37" s="170" t="str">
        <f t="shared" si="1"/>
        <v/>
      </c>
      <c r="AC37" s="171">
        <f>'Vstupní data 9_4'!$B$1</f>
        <v>0</v>
      </c>
    </row>
    <row r="38" spans="1:29" ht="15">
      <c r="A38" s="172">
        <f>'Vstupní data 9_4'!A43</f>
        <v>0</v>
      </c>
      <c r="B38" s="173">
        <f>'Vstupní data 9_4'!B43</f>
        <v>0</v>
      </c>
      <c r="C38" s="174" t="str">
        <f>'Vstupní data 9_4'!T43</f>
        <v/>
      </c>
      <c r="D38" s="174" t="str">
        <f>'Vstupní data 9_4'!U43</f>
        <v/>
      </c>
      <c r="E38" s="173" t="str">
        <f>'Vstupní data 9_4'!D43</f>
        <v/>
      </c>
      <c r="F38" s="173">
        <f>'Vstupní data 9_4'!C43</f>
        <v>0</v>
      </c>
      <c r="G38" s="173" t="str">
        <f>'Vstupní data 9_4'!F43</f>
        <v/>
      </c>
      <c r="H38" s="175">
        <f>'Vstupní data 9_4'!G43</f>
        <v>0</v>
      </c>
      <c r="I38" s="173" t="str">
        <f>IF('Vstupní data 9_4'!H43=0,"",'Vstupní data 9_4'!H43)</f>
        <v/>
      </c>
      <c r="J38" s="173">
        <f>'Vstupní data 9_4'!E43</f>
        <v>0</v>
      </c>
      <c r="K38" s="176" t="str">
        <f>'Vstupní data 9_4'!S43</f>
        <v/>
      </c>
      <c r="L38" s="174">
        <f>'Vstupní data 9_4'!I43</f>
        <v>0</v>
      </c>
      <c r="M38" s="177">
        <f>'Vstupní data 9_4'!J43</f>
        <v>0</v>
      </c>
      <c r="N38" s="177">
        <f>'Vstupní data 9_4'!K43</f>
        <v>0</v>
      </c>
      <c r="O38" s="177">
        <f>'Vstupní data 9_4'!L43</f>
        <v>0</v>
      </c>
      <c r="P38" s="173">
        <f>'Vstupní data 9_4'!M43</f>
        <v>0</v>
      </c>
      <c r="Q38" s="173">
        <f>'Vstupní data 9_4'!N43</f>
        <v>0</v>
      </c>
      <c r="R38" s="173">
        <f>'Vstupní data 9_4'!O43</f>
        <v>0</v>
      </c>
      <c r="S38" s="176">
        <f>'Tabulka 9_4'!$R38+'Tabulka 9_4'!$Q38+'Tabulka 9_4'!$P38</f>
        <v>0</v>
      </c>
      <c r="T38" s="173">
        <f>'Vstupní data 9_4'!P43</f>
        <v>0</v>
      </c>
      <c r="U38" s="173">
        <f>'Vstupní data 9_4'!Q43</f>
        <v>0</v>
      </c>
      <c r="V38" s="173">
        <f>'Vstupní data 9_4'!R43</f>
        <v>0</v>
      </c>
      <c r="W38" s="176">
        <f>IFERROR('Tabulka 9_4'!$V38+'Tabulka 9_4'!$U38+'Tabulka 9_4'!$T38,"")</f>
        <v>0</v>
      </c>
      <c r="X38" s="176">
        <f>IFERROR('Tabulka 9_4'!$P38+'Tabulka 9_4'!$T38,"")</f>
        <v>0</v>
      </c>
      <c r="Y38" s="176">
        <f>IFERROR('Tabulka 9_4'!$Q38+'Tabulka 9_4'!$U38,"")</f>
        <v>0</v>
      </c>
      <c r="Z38" s="176">
        <f>IFERROR('Tabulka 9_4'!$R38+'Tabulka 9_4'!$V38,"")</f>
        <v>0</v>
      </c>
      <c r="AA38" s="178" t="str">
        <f t="shared" si="0"/>
        <v/>
      </c>
      <c r="AB38" s="178" t="str">
        <f t="shared" si="1"/>
        <v/>
      </c>
      <c r="AC38" s="179">
        <f>'Vstupní data 9_4'!$B$1</f>
        <v>0</v>
      </c>
    </row>
    <row r="39" spans="1:29" ht="15">
      <c r="A39" s="164">
        <f>'Vstupní data 9_4'!A44</f>
        <v>0</v>
      </c>
      <c r="B39" s="165">
        <f>'Vstupní data 9_4'!B44</f>
        <v>0</v>
      </c>
      <c r="C39" s="166" t="str">
        <f>'Vstupní data 9_4'!T44</f>
        <v/>
      </c>
      <c r="D39" s="166" t="str">
        <f>'Vstupní data 9_4'!U44</f>
        <v/>
      </c>
      <c r="E39" s="165" t="str">
        <f>'Vstupní data 9_4'!D44</f>
        <v/>
      </c>
      <c r="F39" s="165">
        <f>'Vstupní data 9_4'!C44</f>
        <v>0</v>
      </c>
      <c r="G39" s="165" t="str">
        <f>'Vstupní data 9_4'!F44</f>
        <v/>
      </c>
      <c r="H39" s="167">
        <f>'Vstupní data 9_4'!G44</f>
        <v>0</v>
      </c>
      <c r="I39" s="165" t="str">
        <f>IF('Vstupní data 9_4'!H44=0,"",'Vstupní data 9_4'!H44)</f>
        <v/>
      </c>
      <c r="J39" s="165">
        <f>'Vstupní data 9_4'!E44</f>
        <v>0</v>
      </c>
      <c r="K39" s="168" t="str">
        <f>'Vstupní data 9_4'!S44</f>
        <v/>
      </c>
      <c r="L39" s="166">
        <f>'Vstupní data 9_4'!I44</f>
        <v>0</v>
      </c>
      <c r="M39" s="169">
        <f>'Vstupní data 9_4'!J44</f>
        <v>0</v>
      </c>
      <c r="N39" s="169">
        <f>'Vstupní data 9_4'!K44</f>
        <v>0</v>
      </c>
      <c r="O39" s="169">
        <f>'Vstupní data 9_4'!L44</f>
        <v>0</v>
      </c>
      <c r="P39" s="165">
        <f>'Vstupní data 9_4'!M44</f>
        <v>0</v>
      </c>
      <c r="Q39" s="165">
        <f>'Vstupní data 9_4'!N44</f>
        <v>0</v>
      </c>
      <c r="R39" s="165">
        <f>'Vstupní data 9_4'!O44</f>
        <v>0</v>
      </c>
      <c r="S39" s="168">
        <f>'Tabulka 9_4'!$R39+'Tabulka 9_4'!$Q39+'Tabulka 9_4'!$P39</f>
        <v>0</v>
      </c>
      <c r="T39" s="165">
        <f>'Vstupní data 9_4'!P44</f>
        <v>0</v>
      </c>
      <c r="U39" s="165">
        <f>'Vstupní data 9_4'!Q44</f>
        <v>0</v>
      </c>
      <c r="V39" s="165">
        <f>'Vstupní data 9_4'!R44</f>
        <v>0</v>
      </c>
      <c r="W39" s="168">
        <f>IFERROR('Tabulka 9_4'!$V39+'Tabulka 9_4'!$U39+'Tabulka 9_4'!$T39,"")</f>
        <v>0</v>
      </c>
      <c r="X39" s="168">
        <f>IFERROR('Tabulka 9_4'!$P39+'Tabulka 9_4'!$T39,"")</f>
        <v>0</v>
      </c>
      <c r="Y39" s="168">
        <f>IFERROR('Tabulka 9_4'!$Q39+'Tabulka 9_4'!$U39,"")</f>
        <v>0</v>
      </c>
      <c r="Z39" s="168">
        <f>IFERROR('Tabulka 9_4'!$R39+'Tabulka 9_4'!$V39,"")</f>
        <v>0</v>
      </c>
      <c r="AA39" s="170" t="str">
        <f t="shared" si="0"/>
        <v/>
      </c>
      <c r="AB39" s="170" t="str">
        <f t="shared" si="1"/>
        <v/>
      </c>
      <c r="AC39" s="171">
        <f>'Vstupní data 9_4'!$B$1</f>
        <v>0</v>
      </c>
    </row>
    <row r="40" spans="1:29" ht="15">
      <c r="A40" s="172">
        <f>'Vstupní data 9_4'!A45</f>
        <v>0</v>
      </c>
      <c r="B40" s="173">
        <f>'Vstupní data 9_4'!B45</f>
        <v>0</v>
      </c>
      <c r="C40" s="174" t="str">
        <f>'Vstupní data 9_4'!T45</f>
        <v/>
      </c>
      <c r="D40" s="174" t="str">
        <f>'Vstupní data 9_4'!U45</f>
        <v/>
      </c>
      <c r="E40" s="173" t="str">
        <f>'Vstupní data 9_4'!D45</f>
        <v/>
      </c>
      <c r="F40" s="173">
        <f>'Vstupní data 9_4'!C45</f>
        <v>0</v>
      </c>
      <c r="G40" s="173" t="str">
        <f>'Vstupní data 9_4'!F45</f>
        <v/>
      </c>
      <c r="H40" s="175">
        <f>'Vstupní data 9_4'!G45</f>
        <v>0</v>
      </c>
      <c r="I40" s="173" t="str">
        <f>IF('Vstupní data 9_4'!H45=0,"",'Vstupní data 9_4'!H45)</f>
        <v/>
      </c>
      <c r="J40" s="173">
        <f>'Vstupní data 9_4'!E45</f>
        <v>0</v>
      </c>
      <c r="K40" s="176" t="str">
        <f>'Vstupní data 9_4'!S45</f>
        <v/>
      </c>
      <c r="L40" s="174">
        <f>'Vstupní data 9_4'!I45</f>
        <v>0</v>
      </c>
      <c r="M40" s="177">
        <f>'Vstupní data 9_4'!J45</f>
        <v>0</v>
      </c>
      <c r="N40" s="177">
        <f>'Vstupní data 9_4'!K45</f>
        <v>0</v>
      </c>
      <c r="O40" s="177">
        <f>'Vstupní data 9_4'!L45</f>
        <v>0</v>
      </c>
      <c r="P40" s="173">
        <f>'Vstupní data 9_4'!M45</f>
        <v>0</v>
      </c>
      <c r="Q40" s="173">
        <f>'Vstupní data 9_4'!N45</f>
        <v>0</v>
      </c>
      <c r="R40" s="173">
        <f>'Vstupní data 9_4'!O45</f>
        <v>0</v>
      </c>
      <c r="S40" s="176">
        <f>'Tabulka 9_4'!$R40+'Tabulka 9_4'!$Q40+'Tabulka 9_4'!$P40</f>
        <v>0</v>
      </c>
      <c r="T40" s="173">
        <f>'Vstupní data 9_4'!P45</f>
        <v>0</v>
      </c>
      <c r="U40" s="173">
        <f>'Vstupní data 9_4'!Q45</f>
        <v>0</v>
      </c>
      <c r="V40" s="173">
        <f>'Vstupní data 9_4'!R45</f>
        <v>0</v>
      </c>
      <c r="W40" s="176">
        <f>IFERROR('Tabulka 9_4'!$V40+'Tabulka 9_4'!$U40+'Tabulka 9_4'!$T40,"")</f>
        <v>0</v>
      </c>
      <c r="X40" s="176">
        <f>IFERROR('Tabulka 9_4'!$P40+'Tabulka 9_4'!$T40,"")</f>
        <v>0</v>
      </c>
      <c r="Y40" s="176">
        <f>IFERROR('Tabulka 9_4'!$Q40+'Tabulka 9_4'!$U40,"")</f>
        <v>0</v>
      </c>
      <c r="Z40" s="176">
        <f>IFERROR('Tabulka 9_4'!$R40+'Tabulka 9_4'!$V40,"")</f>
        <v>0</v>
      </c>
      <c r="AA40" s="178" t="str">
        <f t="shared" si="0"/>
        <v/>
      </c>
      <c r="AB40" s="178" t="str">
        <f t="shared" si="1"/>
        <v/>
      </c>
      <c r="AC40" s="179">
        <f>'Vstupní data 9_4'!$B$1</f>
        <v>0</v>
      </c>
    </row>
    <row r="41" spans="1:29" ht="15">
      <c r="A41" s="164">
        <f>'Vstupní data 9_4'!A46</f>
        <v>0</v>
      </c>
      <c r="B41" s="165">
        <f>'Vstupní data 9_4'!B46</f>
        <v>0</v>
      </c>
      <c r="C41" s="166" t="str">
        <f>'Vstupní data 9_4'!T46</f>
        <v/>
      </c>
      <c r="D41" s="166" t="str">
        <f>'Vstupní data 9_4'!U46</f>
        <v/>
      </c>
      <c r="E41" s="165" t="str">
        <f>'Vstupní data 9_4'!D46</f>
        <v/>
      </c>
      <c r="F41" s="165">
        <f>'Vstupní data 9_4'!C46</f>
        <v>0</v>
      </c>
      <c r="G41" s="165" t="str">
        <f>'Vstupní data 9_4'!F46</f>
        <v/>
      </c>
      <c r="H41" s="167">
        <f>'Vstupní data 9_4'!G46</f>
        <v>0</v>
      </c>
      <c r="I41" s="165" t="str">
        <f>IF('Vstupní data 9_4'!H46=0,"",'Vstupní data 9_4'!H46)</f>
        <v/>
      </c>
      <c r="J41" s="165">
        <f>'Vstupní data 9_4'!E46</f>
        <v>0</v>
      </c>
      <c r="K41" s="168" t="str">
        <f>'Vstupní data 9_4'!S46</f>
        <v/>
      </c>
      <c r="L41" s="166">
        <f>'Vstupní data 9_4'!I46</f>
        <v>0</v>
      </c>
      <c r="M41" s="169">
        <f>'Vstupní data 9_4'!J46</f>
        <v>0</v>
      </c>
      <c r="N41" s="169">
        <f>'Vstupní data 9_4'!K46</f>
        <v>0</v>
      </c>
      <c r="O41" s="169">
        <f>'Vstupní data 9_4'!L46</f>
        <v>0</v>
      </c>
      <c r="P41" s="165">
        <f>'Vstupní data 9_4'!M46</f>
        <v>0</v>
      </c>
      <c r="Q41" s="165">
        <f>'Vstupní data 9_4'!N46</f>
        <v>0</v>
      </c>
      <c r="R41" s="165">
        <f>'Vstupní data 9_4'!O46</f>
        <v>0</v>
      </c>
      <c r="S41" s="168">
        <f>'Tabulka 9_4'!$R41+'Tabulka 9_4'!$Q41+'Tabulka 9_4'!$P41</f>
        <v>0</v>
      </c>
      <c r="T41" s="165">
        <f>'Vstupní data 9_4'!P46</f>
        <v>0</v>
      </c>
      <c r="U41" s="165">
        <f>'Vstupní data 9_4'!Q46</f>
        <v>0</v>
      </c>
      <c r="V41" s="165">
        <f>'Vstupní data 9_4'!R46</f>
        <v>0</v>
      </c>
      <c r="W41" s="168">
        <f>IFERROR('Tabulka 9_4'!$V41+'Tabulka 9_4'!$U41+'Tabulka 9_4'!$T41,"")</f>
        <v>0</v>
      </c>
      <c r="X41" s="168">
        <f>IFERROR('Tabulka 9_4'!$P41+'Tabulka 9_4'!$T41,"")</f>
        <v>0</v>
      </c>
      <c r="Y41" s="168">
        <f>IFERROR('Tabulka 9_4'!$Q41+'Tabulka 9_4'!$U41,"")</f>
        <v>0</v>
      </c>
      <c r="Z41" s="168">
        <f>IFERROR('Tabulka 9_4'!$R41+'Tabulka 9_4'!$V41,"")</f>
        <v>0</v>
      </c>
      <c r="AA41" s="170" t="str">
        <f t="shared" si="0"/>
        <v/>
      </c>
      <c r="AB41" s="170" t="str">
        <f t="shared" si="1"/>
        <v/>
      </c>
      <c r="AC41" s="171">
        <f>'Vstupní data 9_4'!$B$1</f>
        <v>0</v>
      </c>
    </row>
    <row r="42" spans="1:29" ht="15">
      <c r="A42" s="172">
        <f>'Vstupní data 9_4'!A47</f>
        <v>0</v>
      </c>
      <c r="B42" s="173">
        <f>'Vstupní data 9_4'!B47</f>
        <v>0</v>
      </c>
      <c r="C42" s="174" t="str">
        <f>'Vstupní data 9_4'!T47</f>
        <v/>
      </c>
      <c r="D42" s="174" t="str">
        <f>'Vstupní data 9_4'!U47</f>
        <v/>
      </c>
      <c r="E42" s="173" t="str">
        <f>'Vstupní data 9_4'!D47</f>
        <v/>
      </c>
      <c r="F42" s="173">
        <f>'Vstupní data 9_4'!C47</f>
        <v>0</v>
      </c>
      <c r="G42" s="173" t="str">
        <f>'Vstupní data 9_4'!F47</f>
        <v/>
      </c>
      <c r="H42" s="175">
        <f>'Vstupní data 9_4'!G47</f>
        <v>0</v>
      </c>
      <c r="I42" s="173" t="str">
        <f>IF('Vstupní data 9_4'!H47=0,"",'Vstupní data 9_4'!H47)</f>
        <v/>
      </c>
      <c r="J42" s="173">
        <f>'Vstupní data 9_4'!E47</f>
        <v>0</v>
      </c>
      <c r="K42" s="176" t="str">
        <f>'Vstupní data 9_4'!S47</f>
        <v/>
      </c>
      <c r="L42" s="174">
        <f>'Vstupní data 9_4'!I47</f>
        <v>0</v>
      </c>
      <c r="M42" s="177">
        <f>'Vstupní data 9_4'!J47</f>
        <v>0</v>
      </c>
      <c r="N42" s="177">
        <f>'Vstupní data 9_4'!K47</f>
        <v>0</v>
      </c>
      <c r="O42" s="177">
        <f>'Vstupní data 9_4'!L47</f>
        <v>0</v>
      </c>
      <c r="P42" s="173">
        <f>'Vstupní data 9_4'!M47</f>
        <v>0</v>
      </c>
      <c r="Q42" s="173">
        <f>'Vstupní data 9_4'!N47</f>
        <v>0</v>
      </c>
      <c r="R42" s="173">
        <f>'Vstupní data 9_4'!O47</f>
        <v>0</v>
      </c>
      <c r="S42" s="176">
        <f>'Tabulka 9_4'!$R42+'Tabulka 9_4'!$Q42+'Tabulka 9_4'!$P42</f>
        <v>0</v>
      </c>
      <c r="T42" s="173">
        <f>'Vstupní data 9_4'!P47</f>
        <v>0</v>
      </c>
      <c r="U42" s="173">
        <f>'Vstupní data 9_4'!Q47</f>
        <v>0</v>
      </c>
      <c r="V42" s="173">
        <f>'Vstupní data 9_4'!R47</f>
        <v>0</v>
      </c>
      <c r="W42" s="176">
        <f>IFERROR('Tabulka 9_4'!$V42+'Tabulka 9_4'!$U42+'Tabulka 9_4'!$T42,"")</f>
        <v>0</v>
      </c>
      <c r="X42" s="176">
        <f>IFERROR('Tabulka 9_4'!$P42+'Tabulka 9_4'!$T42,"")</f>
        <v>0</v>
      </c>
      <c r="Y42" s="176">
        <f>IFERROR('Tabulka 9_4'!$Q42+'Tabulka 9_4'!$U42,"")</f>
        <v>0</v>
      </c>
      <c r="Z42" s="176">
        <f>IFERROR('Tabulka 9_4'!$R42+'Tabulka 9_4'!$V42,"")</f>
        <v>0</v>
      </c>
      <c r="AA42" s="178" t="str">
        <f t="shared" si="0"/>
        <v/>
      </c>
      <c r="AB42" s="178" t="str">
        <f t="shared" si="1"/>
        <v/>
      </c>
      <c r="AC42" s="179">
        <f>'Vstupní data 9_4'!$B$1</f>
        <v>0</v>
      </c>
    </row>
    <row r="43" spans="1:29" ht="15">
      <c r="A43" s="164">
        <f>'Vstupní data 9_4'!A48</f>
        <v>0</v>
      </c>
      <c r="B43" s="165">
        <f>'Vstupní data 9_4'!B48</f>
        <v>0</v>
      </c>
      <c r="C43" s="166" t="str">
        <f>'Vstupní data 9_4'!T48</f>
        <v/>
      </c>
      <c r="D43" s="166" t="str">
        <f>'Vstupní data 9_4'!U48</f>
        <v/>
      </c>
      <c r="E43" s="165" t="str">
        <f>'Vstupní data 9_4'!D48</f>
        <v/>
      </c>
      <c r="F43" s="165">
        <f>'Vstupní data 9_4'!C48</f>
        <v>0</v>
      </c>
      <c r="G43" s="165" t="str">
        <f>'Vstupní data 9_4'!F48</f>
        <v/>
      </c>
      <c r="H43" s="167">
        <f>'Vstupní data 9_4'!G48</f>
        <v>0</v>
      </c>
      <c r="I43" s="165" t="str">
        <f>IF('Vstupní data 9_4'!H48=0,"",'Vstupní data 9_4'!H48)</f>
        <v/>
      </c>
      <c r="J43" s="165">
        <f>'Vstupní data 9_4'!E48</f>
        <v>0</v>
      </c>
      <c r="K43" s="168" t="str">
        <f>'Vstupní data 9_4'!S48</f>
        <v/>
      </c>
      <c r="L43" s="166">
        <f>'Vstupní data 9_4'!I48</f>
        <v>0</v>
      </c>
      <c r="M43" s="169">
        <f>'Vstupní data 9_4'!J48</f>
        <v>0</v>
      </c>
      <c r="N43" s="169">
        <f>'Vstupní data 9_4'!K48</f>
        <v>0</v>
      </c>
      <c r="O43" s="169">
        <f>'Vstupní data 9_4'!L48</f>
        <v>0</v>
      </c>
      <c r="P43" s="165">
        <f>'Vstupní data 9_4'!M48</f>
        <v>0</v>
      </c>
      <c r="Q43" s="165">
        <f>'Vstupní data 9_4'!N48</f>
        <v>0</v>
      </c>
      <c r="R43" s="165">
        <f>'Vstupní data 9_4'!O48</f>
        <v>0</v>
      </c>
      <c r="S43" s="168">
        <f>'Tabulka 9_4'!$R43+'Tabulka 9_4'!$Q43+'Tabulka 9_4'!$P43</f>
        <v>0</v>
      </c>
      <c r="T43" s="165">
        <f>'Vstupní data 9_4'!P48</f>
        <v>0</v>
      </c>
      <c r="U43" s="165">
        <f>'Vstupní data 9_4'!Q48</f>
        <v>0</v>
      </c>
      <c r="V43" s="165">
        <f>'Vstupní data 9_4'!R48</f>
        <v>0</v>
      </c>
      <c r="W43" s="168">
        <f>IFERROR('Tabulka 9_4'!$V43+'Tabulka 9_4'!$U43+'Tabulka 9_4'!$T43,"")</f>
        <v>0</v>
      </c>
      <c r="X43" s="168">
        <f>IFERROR('Tabulka 9_4'!$P43+'Tabulka 9_4'!$T43,"")</f>
        <v>0</v>
      </c>
      <c r="Y43" s="168">
        <f>IFERROR('Tabulka 9_4'!$Q43+'Tabulka 9_4'!$U43,"")</f>
        <v>0</v>
      </c>
      <c r="Z43" s="168">
        <f>IFERROR('Tabulka 9_4'!$R43+'Tabulka 9_4'!$V43,"")</f>
        <v>0</v>
      </c>
      <c r="AA43" s="170" t="str">
        <f t="shared" si="0"/>
        <v/>
      </c>
      <c r="AB43" s="170" t="str">
        <f t="shared" si="1"/>
        <v/>
      </c>
      <c r="AC43" s="171">
        <f>'Vstupní data 9_4'!$B$1</f>
        <v>0</v>
      </c>
    </row>
    <row r="44" spans="1:29" ht="15">
      <c r="A44" s="172">
        <f>'Vstupní data 9_4'!A49</f>
        <v>0</v>
      </c>
      <c r="B44" s="173">
        <f>'Vstupní data 9_4'!B49</f>
        <v>0</v>
      </c>
      <c r="C44" s="174" t="str">
        <f>'Vstupní data 9_4'!T49</f>
        <v/>
      </c>
      <c r="D44" s="174" t="str">
        <f>'Vstupní data 9_4'!U49</f>
        <v/>
      </c>
      <c r="E44" s="173" t="str">
        <f>'Vstupní data 9_4'!D49</f>
        <v/>
      </c>
      <c r="F44" s="173">
        <f>'Vstupní data 9_4'!C49</f>
        <v>0</v>
      </c>
      <c r="G44" s="173" t="str">
        <f>'Vstupní data 9_4'!F49</f>
        <v/>
      </c>
      <c r="H44" s="175">
        <f>'Vstupní data 9_4'!G49</f>
        <v>0</v>
      </c>
      <c r="I44" s="173" t="str">
        <f>IF('Vstupní data 9_4'!H49=0,"",'Vstupní data 9_4'!H49)</f>
        <v/>
      </c>
      <c r="J44" s="173">
        <f>'Vstupní data 9_4'!E49</f>
        <v>0</v>
      </c>
      <c r="K44" s="176" t="str">
        <f>'Vstupní data 9_4'!S49</f>
        <v/>
      </c>
      <c r="L44" s="174">
        <f>'Vstupní data 9_4'!I49</f>
        <v>0</v>
      </c>
      <c r="M44" s="177">
        <f>'Vstupní data 9_4'!J49</f>
        <v>0</v>
      </c>
      <c r="N44" s="177">
        <f>'Vstupní data 9_4'!K49</f>
        <v>0</v>
      </c>
      <c r="O44" s="177">
        <f>'Vstupní data 9_4'!L49</f>
        <v>0</v>
      </c>
      <c r="P44" s="173">
        <f>'Vstupní data 9_4'!M49</f>
        <v>0</v>
      </c>
      <c r="Q44" s="173">
        <f>'Vstupní data 9_4'!N49</f>
        <v>0</v>
      </c>
      <c r="R44" s="173">
        <f>'Vstupní data 9_4'!O49</f>
        <v>0</v>
      </c>
      <c r="S44" s="176">
        <f>'Tabulka 9_4'!$R44+'Tabulka 9_4'!$Q44+'Tabulka 9_4'!$P44</f>
        <v>0</v>
      </c>
      <c r="T44" s="173">
        <f>'Vstupní data 9_4'!P49</f>
        <v>0</v>
      </c>
      <c r="U44" s="173">
        <f>'Vstupní data 9_4'!Q49</f>
        <v>0</v>
      </c>
      <c r="V44" s="173">
        <f>'Vstupní data 9_4'!R49</f>
        <v>0</v>
      </c>
      <c r="W44" s="176">
        <f>IFERROR('Tabulka 9_4'!$V44+'Tabulka 9_4'!$U44+'Tabulka 9_4'!$T44,"")</f>
        <v>0</v>
      </c>
      <c r="X44" s="176">
        <f>IFERROR('Tabulka 9_4'!$P44+'Tabulka 9_4'!$T44,"")</f>
        <v>0</v>
      </c>
      <c r="Y44" s="176">
        <f>IFERROR('Tabulka 9_4'!$Q44+'Tabulka 9_4'!$U44,"")</f>
        <v>0</v>
      </c>
      <c r="Z44" s="176">
        <f>IFERROR('Tabulka 9_4'!$R44+'Tabulka 9_4'!$V44,"")</f>
        <v>0</v>
      </c>
      <c r="AA44" s="178" t="str">
        <f t="shared" si="0"/>
        <v/>
      </c>
      <c r="AB44" s="178" t="str">
        <f t="shared" si="1"/>
        <v/>
      </c>
      <c r="AC44" s="179">
        <f>'Vstupní data 9_4'!$B$1</f>
        <v>0</v>
      </c>
    </row>
    <row r="45" spans="1:29" ht="15">
      <c r="A45" s="164">
        <f>'Vstupní data 9_4'!A50</f>
        <v>0</v>
      </c>
      <c r="B45" s="165">
        <f>'Vstupní data 9_4'!B50</f>
        <v>0</v>
      </c>
      <c r="C45" s="166" t="str">
        <f>'Vstupní data 9_4'!T50</f>
        <v/>
      </c>
      <c r="D45" s="166" t="str">
        <f>'Vstupní data 9_4'!U50</f>
        <v/>
      </c>
      <c r="E45" s="165" t="str">
        <f>'Vstupní data 9_4'!D50</f>
        <v/>
      </c>
      <c r="F45" s="165">
        <f>'Vstupní data 9_4'!C50</f>
        <v>0</v>
      </c>
      <c r="G45" s="165" t="str">
        <f>'Vstupní data 9_4'!F50</f>
        <v/>
      </c>
      <c r="H45" s="167">
        <f>'Vstupní data 9_4'!G50</f>
        <v>0</v>
      </c>
      <c r="I45" s="165" t="str">
        <f>IF('Vstupní data 9_4'!H50=0,"",'Vstupní data 9_4'!H50)</f>
        <v/>
      </c>
      <c r="J45" s="165">
        <f>'Vstupní data 9_4'!E50</f>
        <v>0</v>
      </c>
      <c r="K45" s="168" t="str">
        <f>'Vstupní data 9_4'!S50</f>
        <v/>
      </c>
      <c r="L45" s="166">
        <f>'Vstupní data 9_4'!I50</f>
        <v>0</v>
      </c>
      <c r="M45" s="169">
        <f>'Vstupní data 9_4'!J50</f>
        <v>0</v>
      </c>
      <c r="N45" s="169">
        <f>'Vstupní data 9_4'!K50</f>
        <v>0</v>
      </c>
      <c r="O45" s="169">
        <f>'Vstupní data 9_4'!L50</f>
        <v>0</v>
      </c>
      <c r="P45" s="165">
        <f>'Vstupní data 9_4'!M50</f>
        <v>0</v>
      </c>
      <c r="Q45" s="165">
        <f>'Vstupní data 9_4'!N50</f>
        <v>0</v>
      </c>
      <c r="R45" s="165">
        <f>'Vstupní data 9_4'!O50</f>
        <v>0</v>
      </c>
      <c r="S45" s="168">
        <f>'Tabulka 9_4'!$R45+'Tabulka 9_4'!$Q45+'Tabulka 9_4'!$P45</f>
        <v>0</v>
      </c>
      <c r="T45" s="165">
        <f>'Vstupní data 9_4'!P50</f>
        <v>0</v>
      </c>
      <c r="U45" s="165">
        <f>'Vstupní data 9_4'!Q50</f>
        <v>0</v>
      </c>
      <c r="V45" s="165">
        <f>'Vstupní data 9_4'!R50</f>
        <v>0</v>
      </c>
      <c r="W45" s="168">
        <f>IFERROR('Tabulka 9_4'!$V45+'Tabulka 9_4'!$U45+'Tabulka 9_4'!$T45,"")</f>
        <v>0</v>
      </c>
      <c r="X45" s="168">
        <f>IFERROR('Tabulka 9_4'!$P45+'Tabulka 9_4'!$T45,"")</f>
        <v>0</v>
      </c>
      <c r="Y45" s="168">
        <f>IFERROR('Tabulka 9_4'!$Q45+'Tabulka 9_4'!$U45,"")</f>
        <v>0</v>
      </c>
      <c r="Z45" s="168">
        <f>IFERROR('Tabulka 9_4'!$R45+'Tabulka 9_4'!$V45,"")</f>
        <v>0</v>
      </c>
      <c r="AA45" s="170" t="str">
        <f t="shared" si="0"/>
        <v/>
      </c>
      <c r="AB45" s="170" t="str">
        <f t="shared" si="1"/>
        <v/>
      </c>
      <c r="AC45" s="171">
        <f>'Vstupní data 9_4'!$B$1</f>
        <v>0</v>
      </c>
    </row>
    <row r="46" spans="1:29" ht="15">
      <c r="A46" s="172">
        <f>'Vstupní data 9_4'!A51</f>
        <v>0</v>
      </c>
      <c r="B46" s="173">
        <f>'Vstupní data 9_4'!B51</f>
        <v>0</v>
      </c>
      <c r="C46" s="174" t="str">
        <f>'Vstupní data 9_4'!T51</f>
        <v/>
      </c>
      <c r="D46" s="174" t="str">
        <f>'Vstupní data 9_4'!U51</f>
        <v/>
      </c>
      <c r="E46" s="173" t="str">
        <f>'Vstupní data 9_4'!D51</f>
        <v/>
      </c>
      <c r="F46" s="173">
        <f>'Vstupní data 9_4'!C51</f>
        <v>0</v>
      </c>
      <c r="G46" s="173" t="str">
        <f>'Vstupní data 9_4'!F51</f>
        <v/>
      </c>
      <c r="H46" s="175">
        <f>'Vstupní data 9_4'!G51</f>
        <v>0</v>
      </c>
      <c r="I46" s="173" t="str">
        <f>IF('Vstupní data 9_4'!H51=0,"",'Vstupní data 9_4'!H51)</f>
        <v/>
      </c>
      <c r="J46" s="173">
        <f>'Vstupní data 9_4'!E51</f>
        <v>0</v>
      </c>
      <c r="K46" s="176" t="str">
        <f>'Vstupní data 9_4'!S51</f>
        <v/>
      </c>
      <c r="L46" s="174">
        <f>'Vstupní data 9_4'!I51</f>
        <v>0</v>
      </c>
      <c r="M46" s="177">
        <f>'Vstupní data 9_4'!J51</f>
        <v>0</v>
      </c>
      <c r="N46" s="177">
        <f>'Vstupní data 9_4'!K51</f>
        <v>0</v>
      </c>
      <c r="O46" s="177">
        <f>'Vstupní data 9_4'!L51</f>
        <v>0</v>
      </c>
      <c r="P46" s="173">
        <f>'Vstupní data 9_4'!M51</f>
        <v>0</v>
      </c>
      <c r="Q46" s="173">
        <f>'Vstupní data 9_4'!N51</f>
        <v>0</v>
      </c>
      <c r="R46" s="173">
        <f>'Vstupní data 9_4'!O51</f>
        <v>0</v>
      </c>
      <c r="S46" s="176">
        <f>'Tabulka 9_4'!$R46+'Tabulka 9_4'!$Q46+'Tabulka 9_4'!$P46</f>
        <v>0</v>
      </c>
      <c r="T46" s="173">
        <f>'Vstupní data 9_4'!P51</f>
        <v>0</v>
      </c>
      <c r="U46" s="173">
        <f>'Vstupní data 9_4'!Q51</f>
        <v>0</v>
      </c>
      <c r="V46" s="173">
        <f>'Vstupní data 9_4'!R51</f>
        <v>0</v>
      </c>
      <c r="W46" s="176">
        <f>IFERROR('Tabulka 9_4'!$V46+'Tabulka 9_4'!$U46+'Tabulka 9_4'!$T46,"")</f>
        <v>0</v>
      </c>
      <c r="X46" s="176">
        <f>IFERROR('Tabulka 9_4'!$P46+'Tabulka 9_4'!$T46,"")</f>
        <v>0</v>
      </c>
      <c r="Y46" s="176">
        <f>IFERROR('Tabulka 9_4'!$Q46+'Tabulka 9_4'!$U46,"")</f>
        <v>0</v>
      </c>
      <c r="Z46" s="176">
        <f>IFERROR('Tabulka 9_4'!$R46+'Tabulka 9_4'!$V46,"")</f>
        <v>0</v>
      </c>
      <c r="AA46" s="178" t="str">
        <f t="shared" si="0"/>
        <v/>
      </c>
      <c r="AB46" s="178" t="str">
        <f t="shared" si="1"/>
        <v/>
      </c>
      <c r="AC46" s="179">
        <f>'Vstupní data 9_4'!$B$1</f>
        <v>0</v>
      </c>
    </row>
    <row r="47" spans="1:29" ht="15">
      <c r="A47" s="164">
        <f>'Vstupní data 9_4'!A52</f>
        <v>0</v>
      </c>
      <c r="B47" s="165">
        <f>'Vstupní data 9_4'!B52</f>
        <v>0</v>
      </c>
      <c r="C47" s="166" t="str">
        <f>'Vstupní data 9_4'!T52</f>
        <v/>
      </c>
      <c r="D47" s="166" t="str">
        <f>'Vstupní data 9_4'!U52</f>
        <v/>
      </c>
      <c r="E47" s="165" t="str">
        <f>'Vstupní data 9_4'!D52</f>
        <v/>
      </c>
      <c r="F47" s="165">
        <f>'Vstupní data 9_4'!C52</f>
        <v>0</v>
      </c>
      <c r="G47" s="165" t="str">
        <f>'Vstupní data 9_4'!F52</f>
        <v/>
      </c>
      <c r="H47" s="167">
        <f>'Vstupní data 9_4'!G52</f>
        <v>0</v>
      </c>
      <c r="I47" s="165" t="str">
        <f>IF('Vstupní data 9_4'!H52=0,"",'Vstupní data 9_4'!H52)</f>
        <v/>
      </c>
      <c r="J47" s="165">
        <f>'Vstupní data 9_4'!E52</f>
        <v>0</v>
      </c>
      <c r="K47" s="168" t="str">
        <f>'Vstupní data 9_4'!S52</f>
        <v/>
      </c>
      <c r="L47" s="166">
        <f>'Vstupní data 9_4'!I52</f>
        <v>0</v>
      </c>
      <c r="M47" s="169">
        <f>'Vstupní data 9_4'!J52</f>
        <v>0</v>
      </c>
      <c r="N47" s="169">
        <f>'Vstupní data 9_4'!K52</f>
        <v>0</v>
      </c>
      <c r="O47" s="169">
        <f>'Vstupní data 9_4'!L52</f>
        <v>0</v>
      </c>
      <c r="P47" s="165">
        <f>'Vstupní data 9_4'!M52</f>
        <v>0</v>
      </c>
      <c r="Q47" s="165">
        <f>'Vstupní data 9_4'!N52</f>
        <v>0</v>
      </c>
      <c r="R47" s="165">
        <f>'Vstupní data 9_4'!O52</f>
        <v>0</v>
      </c>
      <c r="S47" s="168">
        <f>'Tabulka 9_4'!$R47+'Tabulka 9_4'!$Q47+'Tabulka 9_4'!$P47</f>
        <v>0</v>
      </c>
      <c r="T47" s="165">
        <f>'Vstupní data 9_4'!P52</f>
        <v>0</v>
      </c>
      <c r="U47" s="165">
        <f>'Vstupní data 9_4'!Q52</f>
        <v>0</v>
      </c>
      <c r="V47" s="165">
        <f>'Vstupní data 9_4'!R52</f>
        <v>0</v>
      </c>
      <c r="W47" s="168">
        <f>IFERROR('Tabulka 9_4'!$V47+'Tabulka 9_4'!$U47+'Tabulka 9_4'!$T47,"")</f>
        <v>0</v>
      </c>
      <c r="X47" s="168">
        <f>IFERROR('Tabulka 9_4'!$P47+'Tabulka 9_4'!$T47,"")</f>
        <v>0</v>
      </c>
      <c r="Y47" s="168">
        <f>IFERROR('Tabulka 9_4'!$Q47+'Tabulka 9_4'!$U47,"")</f>
        <v>0</v>
      </c>
      <c r="Z47" s="168">
        <f>IFERROR('Tabulka 9_4'!$R47+'Tabulka 9_4'!$V47,"")</f>
        <v>0</v>
      </c>
      <c r="AA47" s="170" t="str">
        <f t="shared" si="0"/>
        <v/>
      </c>
      <c r="AB47" s="170" t="str">
        <f t="shared" si="1"/>
        <v/>
      </c>
      <c r="AC47" s="171">
        <f>'Vstupní data 9_4'!$B$1</f>
        <v>0</v>
      </c>
    </row>
    <row r="48" spans="1:29" ht="15">
      <c r="A48" s="172">
        <f>'Vstupní data 9_4'!A53</f>
        <v>0</v>
      </c>
      <c r="B48" s="173">
        <f>'Vstupní data 9_4'!B53</f>
        <v>0</v>
      </c>
      <c r="C48" s="174" t="str">
        <f>'Vstupní data 9_4'!T53</f>
        <v/>
      </c>
      <c r="D48" s="174" t="str">
        <f>'Vstupní data 9_4'!U53</f>
        <v/>
      </c>
      <c r="E48" s="173" t="str">
        <f>'Vstupní data 9_4'!D53</f>
        <v/>
      </c>
      <c r="F48" s="173">
        <f>'Vstupní data 9_4'!C53</f>
        <v>0</v>
      </c>
      <c r="G48" s="173" t="str">
        <f>'Vstupní data 9_4'!F53</f>
        <v/>
      </c>
      <c r="H48" s="175">
        <f>'Vstupní data 9_4'!G53</f>
        <v>0</v>
      </c>
      <c r="I48" s="173" t="str">
        <f>IF('Vstupní data 9_4'!H53=0,"",'Vstupní data 9_4'!H53)</f>
        <v/>
      </c>
      <c r="J48" s="173">
        <f>'Vstupní data 9_4'!E53</f>
        <v>0</v>
      </c>
      <c r="K48" s="176" t="str">
        <f>'Vstupní data 9_4'!S53</f>
        <v/>
      </c>
      <c r="L48" s="174">
        <f>'Vstupní data 9_4'!I53</f>
        <v>0</v>
      </c>
      <c r="M48" s="177">
        <f>'Vstupní data 9_4'!J53</f>
        <v>0</v>
      </c>
      <c r="N48" s="177">
        <f>'Vstupní data 9_4'!K53</f>
        <v>0</v>
      </c>
      <c r="O48" s="177">
        <f>'Vstupní data 9_4'!L53</f>
        <v>0</v>
      </c>
      <c r="P48" s="173">
        <f>'Vstupní data 9_4'!M53</f>
        <v>0</v>
      </c>
      <c r="Q48" s="173">
        <f>'Vstupní data 9_4'!N53</f>
        <v>0</v>
      </c>
      <c r="R48" s="173">
        <f>'Vstupní data 9_4'!O53</f>
        <v>0</v>
      </c>
      <c r="S48" s="176">
        <f>'Tabulka 9_4'!$R48+'Tabulka 9_4'!$Q48+'Tabulka 9_4'!$P48</f>
        <v>0</v>
      </c>
      <c r="T48" s="173">
        <f>'Vstupní data 9_4'!P53</f>
        <v>0</v>
      </c>
      <c r="U48" s="173">
        <f>'Vstupní data 9_4'!Q53</f>
        <v>0</v>
      </c>
      <c r="V48" s="173">
        <f>'Vstupní data 9_4'!R53</f>
        <v>0</v>
      </c>
      <c r="W48" s="176">
        <f>IFERROR('Tabulka 9_4'!$V48+'Tabulka 9_4'!$U48+'Tabulka 9_4'!$T48,"")</f>
        <v>0</v>
      </c>
      <c r="X48" s="176">
        <f>IFERROR('Tabulka 9_4'!$P48+'Tabulka 9_4'!$T48,"")</f>
        <v>0</v>
      </c>
      <c r="Y48" s="176">
        <f>IFERROR('Tabulka 9_4'!$Q48+'Tabulka 9_4'!$U48,"")</f>
        <v>0</v>
      </c>
      <c r="Z48" s="176">
        <f>IFERROR('Tabulka 9_4'!$R48+'Tabulka 9_4'!$V48,"")</f>
        <v>0</v>
      </c>
      <c r="AA48" s="178" t="str">
        <f t="shared" si="0"/>
        <v/>
      </c>
      <c r="AB48" s="178" t="str">
        <f t="shared" si="1"/>
        <v/>
      </c>
      <c r="AC48" s="179">
        <f>'Vstupní data 9_4'!$B$1</f>
        <v>0</v>
      </c>
    </row>
    <row r="49" spans="1:29" ht="15">
      <c r="A49" s="164">
        <f>'Vstupní data 9_4'!A54</f>
        <v>0</v>
      </c>
      <c r="B49" s="165">
        <f>'Vstupní data 9_4'!B54</f>
        <v>0</v>
      </c>
      <c r="C49" s="166" t="str">
        <f>'Vstupní data 9_4'!T54</f>
        <v/>
      </c>
      <c r="D49" s="166" t="str">
        <f>'Vstupní data 9_4'!U54</f>
        <v/>
      </c>
      <c r="E49" s="165" t="str">
        <f>'Vstupní data 9_4'!D54</f>
        <v/>
      </c>
      <c r="F49" s="165">
        <f>'Vstupní data 9_4'!C54</f>
        <v>0</v>
      </c>
      <c r="G49" s="165" t="str">
        <f>'Vstupní data 9_4'!F54</f>
        <v/>
      </c>
      <c r="H49" s="167">
        <f>'Vstupní data 9_4'!G54</f>
        <v>0</v>
      </c>
      <c r="I49" s="165" t="str">
        <f>IF('Vstupní data 9_4'!H54=0,"",'Vstupní data 9_4'!H54)</f>
        <v/>
      </c>
      <c r="J49" s="165">
        <f>'Vstupní data 9_4'!E54</f>
        <v>0</v>
      </c>
      <c r="K49" s="168" t="str">
        <f>'Vstupní data 9_4'!S54</f>
        <v/>
      </c>
      <c r="L49" s="166">
        <f>'Vstupní data 9_4'!I54</f>
        <v>0</v>
      </c>
      <c r="M49" s="169">
        <f>'Vstupní data 9_4'!J54</f>
        <v>0</v>
      </c>
      <c r="N49" s="169">
        <f>'Vstupní data 9_4'!K54</f>
        <v>0</v>
      </c>
      <c r="O49" s="169">
        <f>'Vstupní data 9_4'!L54</f>
        <v>0</v>
      </c>
      <c r="P49" s="165">
        <f>'Vstupní data 9_4'!M54</f>
        <v>0</v>
      </c>
      <c r="Q49" s="165">
        <f>'Vstupní data 9_4'!N54</f>
        <v>0</v>
      </c>
      <c r="R49" s="165">
        <f>'Vstupní data 9_4'!O54</f>
        <v>0</v>
      </c>
      <c r="S49" s="168">
        <f>'Tabulka 9_4'!$R49+'Tabulka 9_4'!$Q49+'Tabulka 9_4'!$P49</f>
        <v>0</v>
      </c>
      <c r="T49" s="165">
        <f>'Vstupní data 9_4'!P54</f>
        <v>0</v>
      </c>
      <c r="U49" s="165">
        <f>'Vstupní data 9_4'!Q54</f>
        <v>0</v>
      </c>
      <c r="V49" s="165">
        <f>'Vstupní data 9_4'!R54</f>
        <v>0</v>
      </c>
      <c r="W49" s="168">
        <f>IFERROR('Tabulka 9_4'!$V49+'Tabulka 9_4'!$U49+'Tabulka 9_4'!$T49,"")</f>
        <v>0</v>
      </c>
      <c r="X49" s="168">
        <f>IFERROR('Tabulka 9_4'!$P49+'Tabulka 9_4'!$T49,"")</f>
        <v>0</v>
      </c>
      <c r="Y49" s="168">
        <f>IFERROR('Tabulka 9_4'!$Q49+'Tabulka 9_4'!$U49,"")</f>
        <v>0</v>
      </c>
      <c r="Z49" s="168">
        <f>IFERROR('Tabulka 9_4'!$R49+'Tabulka 9_4'!$V49,"")</f>
        <v>0</v>
      </c>
      <c r="AA49" s="170" t="str">
        <f t="shared" si="0"/>
        <v/>
      </c>
      <c r="AB49" s="170" t="str">
        <f t="shared" si="1"/>
        <v/>
      </c>
      <c r="AC49" s="171">
        <f>'Vstupní data 9_4'!$B$1</f>
        <v>0</v>
      </c>
    </row>
    <row r="50" spans="1:29" ht="15">
      <c r="A50" s="172">
        <f>'Vstupní data 9_4'!A55</f>
        <v>0</v>
      </c>
      <c r="B50" s="173">
        <f>'Vstupní data 9_4'!B55</f>
        <v>0</v>
      </c>
      <c r="C50" s="174" t="str">
        <f>'Vstupní data 9_4'!T55</f>
        <v/>
      </c>
      <c r="D50" s="174" t="str">
        <f>'Vstupní data 9_4'!U55</f>
        <v/>
      </c>
      <c r="E50" s="173" t="str">
        <f>'Vstupní data 9_4'!D55</f>
        <v/>
      </c>
      <c r="F50" s="173">
        <f>'Vstupní data 9_4'!C55</f>
        <v>0</v>
      </c>
      <c r="G50" s="173" t="str">
        <f>'Vstupní data 9_4'!F55</f>
        <v/>
      </c>
      <c r="H50" s="175">
        <f>'Vstupní data 9_4'!G55</f>
        <v>0</v>
      </c>
      <c r="I50" s="173" t="str">
        <f>IF('Vstupní data 9_4'!H55=0,"",'Vstupní data 9_4'!H55)</f>
        <v/>
      </c>
      <c r="J50" s="173">
        <f>'Vstupní data 9_4'!E55</f>
        <v>0</v>
      </c>
      <c r="K50" s="176" t="str">
        <f>'Vstupní data 9_4'!S55</f>
        <v/>
      </c>
      <c r="L50" s="174">
        <f>'Vstupní data 9_4'!I55</f>
        <v>0</v>
      </c>
      <c r="M50" s="177">
        <f>'Vstupní data 9_4'!J55</f>
        <v>0</v>
      </c>
      <c r="N50" s="177">
        <f>'Vstupní data 9_4'!K55</f>
        <v>0</v>
      </c>
      <c r="O50" s="177">
        <f>'Vstupní data 9_4'!L55</f>
        <v>0</v>
      </c>
      <c r="P50" s="173">
        <f>'Vstupní data 9_4'!M55</f>
        <v>0</v>
      </c>
      <c r="Q50" s="173">
        <f>'Vstupní data 9_4'!N55</f>
        <v>0</v>
      </c>
      <c r="R50" s="173">
        <f>'Vstupní data 9_4'!O55</f>
        <v>0</v>
      </c>
      <c r="S50" s="176">
        <f>'Tabulka 9_4'!$R50+'Tabulka 9_4'!$Q50+'Tabulka 9_4'!$P50</f>
        <v>0</v>
      </c>
      <c r="T50" s="173">
        <f>'Vstupní data 9_4'!P55</f>
        <v>0</v>
      </c>
      <c r="U50" s="173">
        <f>'Vstupní data 9_4'!Q55</f>
        <v>0</v>
      </c>
      <c r="V50" s="173">
        <f>'Vstupní data 9_4'!R55</f>
        <v>0</v>
      </c>
      <c r="W50" s="176">
        <f>IFERROR('Tabulka 9_4'!$V50+'Tabulka 9_4'!$U50+'Tabulka 9_4'!$T50,"")</f>
        <v>0</v>
      </c>
      <c r="X50" s="176">
        <f>IFERROR('Tabulka 9_4'!$P50+'Tabulka 9_4'!$T50,"")</f>
        <v>0</v>
      </c>
      <c r="Y50" s="176">
        <f>IFERROR('Tabulka 9_4'!$Q50+'Tabulka 9_4'!$U50,"")</f>
        <v>0</v>
      </c>
      <c r="Z50" s="176">
        <f>IFERROR('Tabulka 9_4'!$R50+'Tabulka 9_4'!$V50,"")</f>
        <v>0</v>
      </c>
      <c r="AA50" s="178" t="str">
        <f t="shared" si="0"/>
        <v/>
      </c>
      <c r="AB50" s="178" t="str">
        <f t="shared" si="1"/>
        <v/>
      </c>
      <c r="AC50" s="179">
        <f>'Vstupní data 9_4'!$B$1</f>
        <v>0</v>
      </c>
    </row>
    <row r="51" spans="1:29" ht="15">
      <c r="A51" s="164">
        <f>'Vstupní data 9_4'!A56</f>
        <v>0</v>
      </c>
      <c r="B51" s="165">
        <f>'Vstupní data 9_4'!B56</f>
        <v>0</v>
      </c>
      <c r="C51" s="166" t="str">
        <f>'Vstupní data 9_4'!T56</f>
        <v/>
      </c>
      <c r="D51" s="166" t="str">
        <f>'Vstupní data 9_4'!U56</f>
        <v/>
      </c>
      <c r="E51" s="165" t="str">
        <f>'Vstupní data 9_4'!D56</f>
        <v/>
      </c>
      <c r="F51" s="165">
        <f>'Vstupní data 9_4'!C56</f>
        <v>0</v>
      </c>
      <c r="G51" s="165" t="str">
        <f>'Vstupní data 9_4'!F56</f>
        <v/>
      </c>
      <c r="H51" s="167">
        <f>'Vstupní data 9_4'!G56</f>
        <v>0</v>
      </c>
      <c r="I51" s="165" t="str">
        <f>IF('Vstupní data 9_4'!H56=0,"",'Vstupní data 9_4'!H56)</f>
        <v/>
      </c>
      <c r="J51" s="165">
        <f>'Vstupní data 9_4'!E56</f>
        <v>0</v>
      </c>
      <c r="K51" s="168" t="str">
        <f>'Vstupní data 9_4'!S56</f>
        <v/>
      </c>
      <c r="L51" s="166">
        <f>'Vstupní data 9_4'!I56</f>
        <v>0</v>
      </c>
      <c r="M51" s="169">
        <f>'Vstupní data 9_4'!J56</f>
        <v>0</v>
      </c>
      <c r="N51" s="169">
        <f>'Vstupní data 9_4'!K56</f>
        <v>0</v>
      </c>
      <c r="O51" s="169">
        <f>'Vstupní data 9_4'!L56</f>
        <v>0</v>
      </c>
      <c r="P51" s="165">
        <f>'Vstupní data 9_4'!M56</f>
        <v>0</v>
      </c>
      <c r="Q51" s="165">
        <f>'Vstupní data 9_4'!N56</f>
        <v>0</v>
      </c>
      <c r="R51" s="165">
        <f>'Vstupní data 9_4'!O56</f>
        <v>0</v>
      </c>
      <c r="S51" s="168">
        <f>'Tabulka 9_4'!$R51+'Tabulka 9_4'!$Q51+'Tabulka 9_4'!$P51</f>
        <v>0</v>
      </c>
      <c r="T51" s="165">
        <f>'Vstupní data 9_4'!P56</f>
        <v>0</v>
      </c>
      <c r="U51" s="165">
        <f>'Vstupní data 9_4'!Q56</f>
        <v>0</v>
      </c>
      <c r="V51" s="165">
        <f>'Vstupní data 9_4'!R56</f>
        <v>0</v>
      </c>
      <c r="W51" s="168">
        <f>IFERROR('Tabulka 9_4'!$V51+'Tabulka 9_4'!$U51+'Tabulka 9_4'!$T51,"")</f>
        <v>0</v>
      </c>
      <c r="X51" s="168">
        <f>IFERROR('Tabulka 9_4'!$P51+'Tabulka 9_4'!$T51,"")</f>
        <v>0</v>
      </c>
      <c r="Y51" s="168">
        <f>IFERROR('Tabulka 9_4'!$Q51+'Tabulka 9_4'!$U51,"")</f>
        <v>0</v>
      </c>
      <c r="Z51" s="168">
        <f>IFERROR('Tabulka 9_4'!$R51+'Tabulka 9_4'!$V51,"")</f>
        <v>0</v>
      </c>
      <c r="AA51" s="170" t="str">
        <f t="shared" si="0"/>
        <v/>
      </c>
      <c r="AB51" s="170" t="str">
        <f t="shared" si="1"/>
        <v/>
      </c>
      <c r="AC51" s="171">
        <f>'Vstupní data 9_4'!$B$1</f>
        <v>0</v>
      </c>
    </row>
    <row r="52" spans="1:29" ht="15">
      <c r="A52" s="172">
        <f>'Vstupní data 9_4'!A57</f>
        <v>0</v>
      </c>
      <c r="B52" s="173">
        <f>'Vstupní data 9_4'!B57</f>
        <v>0</v>
      </c>
      <c r="C52" s="174" t="str">
        <f>'Vstupní data 9_4'!T57</f>
        <v/>
      </c>
      <c r="D52" s="174" t="str">
        <f>'Vstupní data 9_4'!U57</f>
        <v/>
      </c>
      <c r="E52" s="173" t="str">
        <f>'Vstupní data 9_4'!D57</f>
        <v/>
      </c>
      <c r="F52" s="173">
        <f>'Vstupní data 9_4'!C57</f>
        <v>0</v>
      </c>
      <c r="G52" s="173" t="str">
        <f>'Vstupní data 9_4'!F57</f>
        <v/>
      </c>
      <c r="H52" s="175">
        <f>'Vstupní data 9_4'!G57</f>
        <v>0</v>
      </c>
      <c r="I52" s="173" t="str">
        <f>IF('Vstupní data 9_4'!H57=0,"",'Vstupní data 9_4'!H57)</f>
        <v/>
      </c>
      <c r="J52" s="173">
        <f>'Vstupní data 9_4'!E57</f>
        <v>0</v>
      </c>
      <c r="K52" s="176" t="str">
        <f>'Vstupní data 9_4'!S57</f>
        <v/>
      </c>
      <c r="L52" s="174">
        <f>'Vstupní data 9_4'!I57</f>
        <v>0</v>
      </c>
      <c r="M52" s="177">
        <f>'Vstupní data 9_4'!J57</f>
        <v>0</v>
      </c>
      <c r="N52" s="177">
        <f>'Vstupní data 9_4'!K57</f>
        <v>0</v>
      </c>
      <c r="O52" s="177">
        <f>'Vstupní data 9_4'!L57</f>
        <v>0</v>
      </c>
      <c r="P52" s="173">
        <f>'Vstupní data 9_4'!M57</f>
        <v>0</v>
      </c>
      <c r="Q52" s="173">
        <f>'Vstupní data 9_4'!N57</f>
        <v>0</v>
      </c>
      <c r="R52" s="173">
        <f>'Vstupní data 9_4'!O57</f>
        <v>0</v>
      </c>
      <c r="S52" s="176">
        <f>'Tabulka 9_4'!$R52+'Tabulka 9_4'!$Q52+'Tabulka 9_4'!$P52</f>
        <v>0</v>
      </c>
      <c r="T52" s="173">
        <f>'Vstupní data 9_4'!P57</f>
        <v>0</v>
      </c>
      <c r="U52" s="173">
        <f>'Vstupní data 9_4'!Q57</f>
        <v>0</v>
      </c>
      <c r="V52" s="173">
        <f>'Vstupní data 9_4'!R57</f>
        <v>0</v>
      </c>
      <c r="W52" s="176">
        <f>IFERROR('Tabulka 9_4'!$V52+'Tabulka 9_4'!$U52+'Tabulka 9_4'!$T52,"")</f>
        <v>0</v>
      </c>
      <c r="X52" s="176">
        <f>IFERROR('Tabulka 9_4'!$P52+'Tabulka 9_4'!$T52,"")</f>
        <v>0</v>
      </c>
      <c r="Y52" s="176">
        <f>IFERROR('Tabulka 9_4'!$Q52+'Tabulka 9_4'!$U52,"")</f>
        <v>0</v>
      </c>
      <c r="Z52" s="176">
        <f>IFERROR('Tabulka 9_4'!$R52+'Tabulka 9_4'!$V52,"")</f>
        <v>0</v>
      </c>
      <c r="AA52" s="178" t="str">
        <f t="shared" si="0"/>
        <v/>
      </c>
      <c r="AB52" s="178" t="str">
        <f t="shared" si="1"/>
        <v/>
      </c>
      <c r="AC52" s="179">
        <f>'Vstupní data 9_4'!$B$1</f>
        <v>0</v>
      </c>
    </row>
    <row r="53" spans="1:29" ht="15">
      <c r="A53" s="164">
        <f>'Vstupní data 9_4'!A58</f>
        <v>0</v>
      </c>
      <c r="B53" s="165">
        <f>'Vstupní data 9_4'!B58</f>
        <v>0</v>
      </c>
      <c r="C53" s="166" t="str">
        <f>'Vstupní data 9_4'!T58</f>
        <v/>
      </c>
      <c r="D53" s="166" t="str">
        <f>'Vstupní data 9_4'!U58</f>
        <v/>
      </c>
      <c r="E53" s="165" t="str">
        <f>'Vstupní data 9_4'!D58</f>
        <v/>
      </c>
      <c r="F53" s="165">
        <f>'Vstupní data 9_4'!C58</f>
        <v>0</v>
      </c>
      <c r="G53" s="165" t="str">
        <f>'Vstupní data 9_4'!F58</f>
        <v/>
      </c>
      <c r="H53" s="167">
        <f>'Vstupní data 9_4'!G58</f>
        <v>0</v>
      </c>
      <c r="I53" s="165" t="str">
        <f>IF('Vstupní data 9_4'!H58=0,"",'Vstupní data 9_4'!H58)</f>
        <v/>
      </c>
      <c r="J53" s="165">
        <f>'Vstupní data 9_4'!E58</f>
        <v>0</v>
      </c>
      <c r="K53" s="168" t="str">
        <f>'Vstupní data 9_4'!S58</f>
        <v/>
      </c>
      <c r="L53" s="166">
        <f>'Vstupní data 9_4'!I58</f>
        <v>0</v>
      </c>
      <c r="M53" s="169">
        <f>'Vstupní data 9_4'!J58</f>
        <v>0</v>
      </c>
      <c r="N53" s="169">
        <f>'Vstupní data 9_4'!K58</f>
        <v>0</v>
      </c>
      <c r="O53" s="169">
        <f>'Vstupní data 9_4'!L58</f>
        <v>0</v>
      </c>
      <c r="P53" s="165">
        <f>'Vstupní data 9_4'!M58</f>
        <v>0</v>
      </c>
      <c r="Q53" s="165">
        <f>'Vstupní data 9_4'!N58</f>
        <v>0</v>
      </c>
      <c r="R53" s="165">
        <f>'Vstupní data 9_4'!O58</f>
        <v>0</v>
      </c>
      <c r="S53" s="168">
        <f>'Tabulka 9_4'!$R53+'Tabulka 9_4'!$Q53+'Tabulka 9_4'!$P53</f>
        <v>0</v>
      </c>
      <c r="T53" s="165">
        <f>'Vstupní data 9_4'!P58</f>
        <v>0</v>
      </c>
      <c r="U53" s="165">
        <f>'Vstupní data 9_4'!Q58</f>
        <v>0</v>
      </c>
      <c r="V53" s="165">
        <f>'Vstupní data 9_4'!R58</f>
        <v>0</v>
      </c>
      <c r="W53" s="168">
        <f>IFERROR('Tabulka 9_4'!$V53+'Tabulka 9_4'!$U53+'Tabulka 9_4'!$T53,"")</f>
        <v>0</v>
      </c>
      <c r="X53" s="168">
        <f>IFERROR('Tabulka 9_4'!$P53+'Tabulka 9_4'!$T53,"")</f>
        <v>0</v>
      </c>
      <c r="Y53" s="168">
        <f>IFERROR('Tabulka 9_4'!$Q53+'Tabulka 9_4'!$U53,"")</f>
        <v>0</v>
      </c>
      <c r="Z53" s="168">
        <f>IFERROR('Tabulka 9_4'!$R53+'Tabulka 9_4'!$V53,"")</f>
        <v>0</v>
      </c>
      <c r="AA53" s="170" t="str">
        <f t="shared" si="0"/>
        <v/>
      </c>
      <c r="AB53" s="170" t="str">
        <f t="shared" si="1"/>
        <v/>
      </c>
      <c r="AC53" s="171">
        <f>'Vstupní data 9_4'!$B$1</f>
        <v>0</v>
      </c>
    </row>
    <row r="54" spans="1:29" ht="15">
      <c r="A54" s="172">
        <f>'Vstupní data 9_4'!A59</f>
        <v>0</v>
      </c>
      <c r="B54" s="173">
        <f>'Vstupní data 9_4'!B59</f>
        <v>0</v>
      </c>
      <c r="C54" s="174" t="str">
        <f>'Vstupní data 9_4'!T59</f>
        <v/>
      </c>
      <c r="D54" s="174" t="str">
        <f>'Vstupní data 9_4'!U59</f>
        <v/>
      </c>
      <c r="E54" s="173" t="str">
        <f>'Vstupní data 9_4'!D59</f>
        <v/>
      </c>
      <c r="F54" s="173">
        <f>'Vstupní data 9_4'!C59</f>
        <v>0</v>
      </c>
      <c r="G54" s="173" t="str">
        <f>'Vstupní data 9_4'!F59</f>
        <v/>
      </c>
      <c r="H54" s="175">
        <f>'Vstupní data 9_4'!G59</f>
        <v>0</v>
      </c>
      <c r="I54" s="173" t="str">
        <f>IF('Vstupní data 9_4'!H59=0,"",'Vstupní data 9_4'!H59)</f>
        <v/>
      </c>
      <c r="J54" s="173">
        <f>'Vstupní data 9_4'!E59</f>
        <v>0</v>
      </c>
      <c r="K54" s="176" t="str">
        <f>'Vstupní data 9_4'!S59</f>
        <v/>
      </c>
      <c r="L54" s="174">
        <f>'Vstupní data 9_4'!I59</f>
        <v>0</v>
      </c>
      <c r="M54" s="177">
        <f>'Vstupní data 9_4'!J59</f>
        <v>0</v>
      </c>
      <c r="N54" s="177">
        <f>'Vstupní data 9_4'!K59</f>
        <v>0</v>
      </c>
      <c r="O54" s="177">
        <f>'Vstupní data 9_4'!L59</f>
        <v>0</v>
      </c>
      <c r="P54" s="173">
        <f>'Vstupní data 9_4'!M59</f>
        <v>0</v>
      </c>
      <c r="Q54" s="173">
        <f>'Vstupní data 9_4'!N59</f>
        <v>0</v>
      </c>
      <c r="R54" s="173">
        <f>'Vstupní data 9_4'!O59</f>
        <v>0</v>
      </c>
      <c r="S54" s="176">
        <f>'Tabulka 9_4'!$R54+'Tabulka 9_4'!$Q54+'Tabulka 9_4'!$P54</f>
        <v>0</v>
      </c>
      <c r="T54" s="173">
        <f>'Vstupní data 9_4'!P59</f>
        <v>0</v>
      </c>
      <c r="U54" s="173">
        <f>'Vstupní data 9_4'!Q59</f>
        <v>0</v>
      </c>
      <c r="V54" s="173">
        <f>'Vstupní data 9_4'!R59</f>
        <v>0</v>
      </c>
      <c r="W54" s="176">
        <f>IFERROR('Tabulka 9_4'!$V54+'Tabulka 9_4'!$U54+'Tabulka 9_4'!$T54,"")</f>
        <v>0</v>
      </c>
      <c r="X54" s="176">
        <f>IFERROR('Tabulka 9_4'!$P54+'Tabulka 9_4'!$T54,"")</f>
        <v>0</v>
      </c>
      <c r="Y54" s="176">
        <f>IFERROR('Tabulka 9_4'!$Q54+'Tabulka 9_4'!$U54,"")</f>
        <v>0</v>
      </c>
      <c r="Z54" s="176">
        <f>IFERROR('Tabulka 9_4'!$R54+'Tabulka 9_4'!$V54,"")</f>
        <v>0</v>
      </c>
      <c r="AA54" s="178" t="str">
        <f t="shared" si="0"/>
        <v/>
      </c>
      <c r="AB54" s="178" t="str">
        <f t="shared" si="1"/>
        <v/>
      </c>
      <c r="AC54" s="179">
        <f>'Vstupní data 9_4'!$B$1</f>
        <v>0</v>
      </c>
    </row>
    <row r="55" spans="1:29" ht="15">
      <c r="A55" s="164">
        <f>'Vstupní data 9_4'!A60</f>
        <v>0</v>
      </c>
      <c r="B55" s="165">
        <f>'Vstupní data 9_4'!B60</f>
        <v>0</v>
      </c>
      <c r="C55" s="166" t="str">
        <f>'Vstupní data 9_4'!T60</f>
        <v/>
      </c>
      <c r="D55" s="166" t="str">
        <f>'Vstupní data 9_4'!U60</f>
        <v/>
      </c>
      <c r="E55" s="165" t="str">
        <f>'Vstupní data 9_4'!D60</f>
        <v/>
      </c>
      <c r="F55" s="165">
        <f>'Vstupní data 9_4'!C60</f>
        <v>0</v>
      </c>
      <c r="G55" s="165" t="str">
        <f>'Vstupní data 9_4'!F60</f>
        <v/>
      </c>
      <c r="H55" s="167">
        <f>'Vstupní data 9_4'!G60</f>
        <v>0</v>
      </c>
      <c r="I55" s="165" t="str">
        <f>IF('Vstupní data 9_4'!H60=0,"",'Vstupní data 9_4'!H60)</f>
        <v/>
      </c>
      <c r="J55" s="165">
        <f>'Vstupní data 9_4'!E60</f>
        <v>0</v>
      </c>
      <c r="K55" s="168" t="str">
        <f>'Vstupní data 9_4'!S60</f>
        <v/>
      </c>
      <c r="L55" s="166">
        <f>'Vstupní data 9_4'!I60</f>
        <v>0</v>
      </c>
      <c r="M55" s="169">
        <f>'Vstupní data 9_4'!J60</f>
        <v>0</v>
      </c>
      <c r="N55" s="169">
        <f>'Vstupní data 9_4'!K60</f>
        <v>0</v>
      </c>
      <c r="O55" s="169">
        <f>'Vstupní data 9_4'!L60</f>
        <v>0</v>
      </c>
      <c r="P55" s="165">
        <f>'Vstupní data 9_4'!M60</f>
        <v>0</v>
      </c>
      <c r="Q55" s="165">
        <f>'Vstupní data 9_4'!N60</f>
        <v>0</v>
      </c>
      <c r="R55" s="165">
        <f>'Vstupní data 9_4'!O60</f>
        <v>0</v>
      </c>
      <c r="S55" s="168">
        <f>'Tabulka 9_4'!$R55+'Tabulka 9_4'!$Q55+'Tabulka 9_4'!$P55</f>
        <v>0</v>
      </c>
      <c r="T55" s="165">
        <f>'Vstupní data 9_4'!P60</f>
        <v>0</v>
      </c>
      <c r="U55" s="165">
        <f>'Vstupní data 9_4'!Q60</f>
        <v>0</v>
      </c>
      <c r="V55" s="165">
        <f>'Vstupní data 9_4'!R60</f>
        <v>0</v>
      </c>
      <c r="W55" s="168">
        <f>IFERROR('Tabulka 9_4'!$V55+'Tabulka 9_4'!$U55+'Tabulka 9_4'!$T55,"")</f>
        <v>0</v>
      </c>
      <c r="X55" s="168">
        <f>IFERROR('Tabulka 9_4'!$P55+'Tabulka 9_4'!$T55,"")</f>
        <v>0</v>
      </c>
      <c r="Y55" s="168">
        <f>IFERROR('Tabulka 9_4'!$Q55+'Tabulka 9_4'!$U55,"")</f>
        <v>0</v>
      </c>
      <c r="Z55" s="168">
        <f>IFERROR('Tabulka 9_4'!$R55+'Tabulka 9_4'!$V55,"")</f>
        <v>0</v>
      </c>
      <c r="AA55" s="170" t="str">
        <f t="shared" si="0"/>
        <v/>
      </c>
      <c r="AB55" s="170" t="str">
        <f t="shared" si="1"/>
        <v/>
      </c>
      <c r="AC55" s="171">
        <f>'Vstupní data 9_4'!$B$1</f>
        <v>0</v>
      </c>
    </row>
    <row r="56" spans="1:29" ht="15">
      <c r="A56" s="172">
        <f>'Vstupní data 9_4'!A61</f>
        <v>0</v>
      </c>
      <c r="B56" s="173">
        <f>'Vstupní data 9_4'!B61</f>
        <v>0</v>
      </c>
      <c r="C56" s="174" t="str">
        <f>'Vstupní data 9_4'!T61</f>
        <v/>
      </c>
      <c r="D56" s="174" t="str">
        <f>'Vstupní data 9_4'!U61</f>
        <v/>
      </c>
      <c r="E56" s="173" t="str">
        <f>'Vstupní data 9_4'!D61</f>
        <v/>
      </c>
      <c r="F56" s="173">
        <f>'Vstupní data 9_4'!C61</f>
        <v>0</v>
      </c>
      <c r="G56" s="173" t="str">
        <f>'Vstupní data 9_4'!F61</f>
        <v/>
      </c>
      <c r="H56" s="175">
        <f>'Vstupní data 9_4'!G61</f>
        <v>0</v>
      </c>
      <c r="I56" s="173" t="str">
        <f>IF('Vstupní data 9_4'!H61=0,"",'Vstupní data 9_4'!H61)</f>
        <v/>
      </c>
      <c r="J56" s="173">
        <f>'Vstupní data 9_4'!E61</f>
        <v>0</v>
      </c>
      <c r="K56" s="176" t="str">
        <f>'Vstupní data 9_4'!S61</f>
        <v/>
      </c>
      <c r="L56" s="174">
        <f>'Vstupní data 9_4'!I61</f>
        <v>0</v>
      </c>
      <c r="M56" s="177">
        <f>'Vstupní data 9_4'!J61</f>
        <v>0</v>
      </c>
      <c r="N56" s="177">
        <f>'Vstupní data 9_4'!K61</f>
        <v>0</v>
      </c>
      <c r="O56" s="177">
        <f>'Vstupní data 9_4'!L61</f>
        <v>0</v>
      </c>
      <c r="P56" s="173">
        <f>'Vstupní data 9_4'!M61</f>
        <v>0</v>
      </c>
      <c r="Q56" s="173">
        <f>'Vstupní data 9_4'!N61</f>
        <v>0</v>
      </c>
      <c r="R56" s="173">
        <f>'Vstupní data 9_4'!O61</f>
        <v>0</v>
      </c>
      <c r="S56" s="176">
        <f>'Tabulka 9_4'!$R56+'Tabulka 9_4'!$Q56+'Tabulka 9_4'!$P56</f>
        <v>0</v>
      </c>
      <c r="T56" s="173">
        <f>'Vstupní data 9_4'!P61</f>
        <v>0</v>
      </c>
      <c r="U56" s="173">
        <f>'Vstupní data 9_4'!Q61</f>
        <v>0</v>
      </c>
      <c r="V56" s="173">
        <f>'Vstupní data 9_4'!R61</f>
        <v>0</v>
      </c>
      <c r="W56" s="176">
        <f>IFERROR('Tabulka 9_4'!$V56+'Tabulka 9_4'!$U56+'Tabulka 9_4'!$T56,"")</f>
        <v>0</v>
      </c>
      <c r="X56" s="176">
        <f>IFERROR('Tabulka 9_4'!$P56+'Tabulka 9_4'!$T56,"")</f>
        <v>0</v>
      </c>
      <c r="Y56" s="176">
        <f>IFERROR('Tabulka 9_4'!$Q56+'Tabulka 9_4'!$U56,"")</f>
        <v>0</v>
      </c>
      <c r="Z56" s="176">
        <f>IFERROR('Tabulka 9_4'!$R56+'Tabulka 9_4'!$V56,"")</f>
        <v>0</v>
      </c>
      <c r="AA56" s="178" t="str">
        <f t="shared" si="0"/>
        <v/>
      </c>
      <c r="AB56" s="178" t="str">
        <f t="shared" si="1"/>
        <v/>
      </c>
      <c r="AC56" s="179">
        <f>'Vstupní data 9_4'!$B$1</f>
        <v>0</v>
      </c>
    </row>
    <row r="57" spans="1:29" ht="15">
      <c r="A57" s="164">
        <f>'Vstupní data 9_4'!A62</f>
        <v>0</v>
      </c>
      <c r="B57" s="165">
        <f>'Vstupní data 9_4'!B62</f>
        <v>0</v>
      </c>
      <c r="C57" s="166" t="str">
        <f>'Vstupní data 9_4'!T62</f>
        <v/>
      </c>
      <c r="D57" s="166" t="str">
        <f>'Vstupní data 9_4'!U62</f>
        <v/>
      </c>
      <c r="E57" s="165" t="str">
        <f>'Vstupní data 9_4'!D62</f>
        <v/>
      </c>
      <c r="F57" s="165">
        <f>'Vstupní data 9_4'!C62</f>
        <v>0</v>
      </c>
      <c r="G57" s="165" t="str">
        <f>'Vstupní data 9_4'!F62</f>
        <v/>
      </c>
      <c r="H57" s="167">
        <f>'Vstupní data 9_4'!G62</f>
        <v>0</v>
      </c>
      <c r="I57" s="165" t="str">
        <f>IF('Vstupní data 9_4'!H62=0,"",'Vstupní data 9_4'!H62)</f>
        <v/>
      </c>
      <c r="J57" s="165">
        <f>'Vstupní data 9_4'!E62</f>
        <v>0</v>
      </c>
      <c r="K57" s="168" t="str">
        <f>'Vstupní data 9_4'!S62</f>
        <v/>
      </c>
      <c r="L57" s="166">
        <f>'Vstupní data 9_4'!I62</f>
        <v>0</v>
      </c>
      <c r="M57" s="169">
        <f>'Vstupní data 9_4'!J62</f>
        <v>0</v>
      </c>
      <c r="N57" s="169">
        <f>'Vstupní data 9_4'!K62</f>
        <v>0</v>
      </c>
      <c r="O57" s="169">
        <f>'Vstupní data 9_4'!L62</f>
        <v>0</v>
      </c>
      <c r="P57" s="165">
        <f>'Vstupní data 9_4'!M62</f>
        <v>0</v>
      </c>
      <c r="Q57" s="165">
        <f>'Vstupní data 9_4'!N62</f>
        <v>0</v>
      </c>
      <c r="R57" s="165">
        <f>'Vstupní data 9_4'!O62</f>
        <v>0</v>
      </c>
      <c r="S57" s="168">
        <f>'Tabulka 9_4'!$R57+'Tabulka 9_4'!$Q57+'Tabulka 9_4'!$P57</f>
        <v>0</v>
      </c>
      <c r="T57" s="165">
        <f>'Vstupní data 9_4'!P62</f>
        <v>0</v>
      </c>
      <c r="U57" s="165">
        <f>'Vstupní data 9_4'!Q62</f>
        <v>0</v>
      </c>
      <c r="V57" s="165">
        <f>'Vstupní data 9_4'!R62</f>
        <v>0</v>
      </c>
      <c r="W57" s="168">
        <f>IFERROR('Tabulka 9_4'!$V57+'Tabulka 9_4'!$U57+'Tabulka 9_4'!$T57,"")</f>
        <v>0</v>
      </c>
      <c r="X57" s="168">
        <f>IFERROR('Tabulka 9_4'!$P57+'Tabulka 9_4'!$T57,"")</f>
        <v>0</v>
      </c>
      <c r="Y57" s="168">
        <f>IFERROR('Tabulka 9_4'!$Q57+'Tabulka 9_4'!$U57,"")</f>
        <v>0</v>
      </c>
      <c r="Z57" s="168">
        <f>IFERROR('Tabulka 9_4'!$R57+'Tabulka 9_4'!$V57,"")</f>
        <v>0</v>
      </c>
      <c r="AA57" s="170" t="str">
        <f t="shared" si="0"/>
        <v/>
      </c>
      <c r="AB57" s="170" t="str">
        <f t="shared" si="1"/>
        <v/>
      </c>
      <c r="AC57" s="171">
        <f>'Vstupní data 9_4'!$B$1</f>
        <v>0</v>
      </c>
    </row>
    <row r="58" spans="1:29" ht="15">
      <c r="A58" s="172">
        <f>'Vstupní data 9_4'!A63</f>
        <v>0</v>
      </c>
      <c r="B58" s="173">
        <f>'Vstupní data 9_4'!B63</f>
        <v>0</v>
      </c>
      <c r="C58" s="174" t="str">
        <f>'Vstupní data 9_4'!T63</f>
        <v/>
      </c>
      <c r="D58" s="174" t="str">
        <f>'Vstupní data 9_4'!U63</f>
        <v/>
      </c>
      <c r="E58" s="173" t="str">
        <f>'Vstupní data 9_4'!D63</f>
        <v/>
      </c>
      <c r="F58" s="173">
        <f>'Vstupní data 9_4'!C63</f>
        <v>0</v>
      </c>
      <c r="G58" s="173" t="str">
        <f>'Vstupní data 9_4'!F63</f>
        <v/>
      </c>
      <c r="H58" s="175">
        <f>'Vstupní data 9_4'!G63</f>
        <v>0</v>
      </c>
      <c r="I58" s="173" t="str">
        <f>IF('Vstupní data 9_4'!H63=0,"",'Vstupní data 9_4'!H63)</f>
        <v/>
      </c>
      <c r="J58" s="173">
        <f>'Vstupní data 9_4'!E63</f>
        <v>0</v>
      </c>
      <c r="K58" s="176" t="str">
        <f>'Vstupní data 9_4'!S63</f>
        <v/>
      </c>
      <c r="L58" s="174">
        <f>'Vstupní data 9_4'!I63</f>
        <v>0</v>
      </c>
      <c r="M58" s="177">
        <f>'Vstupní data 9_4'!J63</f>
        <v>0</v>
      </c>
      <c r="N58" s="177">
        <f>'Vstupní data 9_4'!K63</f>
        <v>0</v>
      </c>
      <c r="O58" s="177">
        <f>'Vstupní data 9_4'!L63</f>
        <v>0</v>
      </c>
      <c r="P58" s="173">
        <f>'Vstupní data 9_4'!M63</f>
        <v>0</v>
      </c>
      <c r="Q58" s="173">
        <f>'Vstupní data 9_4'!N63</f>
        <v>0</v>
      </c>
      <c r="R58" s="173">
        <f>'Vstupní data 9_4'!O63</f>
        <v>0</v>
      </c>
      <c r="S58" s="176">
        <f>'Tabulka 9_4'!$R58+'Tabulka 9_4'!$Q58+'Tabulka 9_4'!$P58</f>
        <v>0</v>
      </c>
      <c r="T58" s="173">
        <f>'Vstupní data 9_4'!P63</f>
        <v>0</v>
      </c>
      <c r="U58" s="173">
        <f>'Vstupní data 9_4'!Q63</f>
        <v>0</v>
      </c>
      <c r="V58" s="173">
        <f>'Vstupní data 9_4'!R63</f>
        <v>0</v>
      </c>
      <c r="W58" s="176">
        <f>IFERROR('Tabulka 9_4'!$V58+'Tabulka 9_4'!$U58+'Tabulka 9_4'!$T58,"")</f>
        <v>0</v>
      </c>
      <c r="X58" s="176">
        <f>IFERROR('Tabulka 9_4'!$P58+'Tabulka 9_4'!$T58,"")</f>
        <v>0</v>
      </c>
      <c r="Y58" s="176">
        <f>IFERROR('Tabulka 9_4'!$Q58+'Tabulka 9_4'!$U58,"")</f>
        <v>0</v>
      </c>
      <c r="Z58" s="176">
        <f>IFERROR('Tabulka 9_4'!$R58+'Tabulka 9_4'!$V58,"")</f>
        <v>0</v>
      </c>
      <c r="AA58" s="178" t="str">
        <f t="shared" si="0"/>
        <v/>
      </c>
      <c r="AB58" s="178" t="str">
        <f t="shared" si="1"/>
        <v/>
      </c>
      <c r="AC58" s="179">
        <f>'Vstupní data 9_4'!$B$1</f>
        <v>0</v>
      </c>
    </row>
    <row r="59" spans="1:29" ht="15">
      <c r="A59" s="164">
        <f>'Vstupní data 9_4'!A64</f>
        <v>0</v>
      </c>
      <c r="B59" s="165">
        <f>'Vstupní data 9_4'!B64</f>
        <v>0</v>
      </c>
      <c r="C59" s="166" t="str">
        <f>'Vstupní data 9_4'!T64</f>
        <v/>
      </c>
      <c r="D59" s="166" t="str">
        <f>'Vstupní data 9_4'!U64</f>
        <v/>
      </c>
      <c r="E59" s="165" t="str">
        <f>'Vstupní data 9_4'!D64</f>
        <v/>
      </c>
      <c r="F59" s="165">
        <f>'Vstupní data 9_4'!C64</f>
        <v>0</v>
      </c>
      <c r="G59" s="165" t="str">
        <f>'Vstupní data 9_4'!F64</f>
        <v/>
      </c>
      <c r="H59" s="167">
        <f>'Vstupní data 9_4'!G64</f>
        <v>0</v>
      </c>
      <c r="I59" s="165" t="str">
        <f>IF('Vstupní data 9_4'!H64=0,"",'Vstupní data 9_4'!H64)</f>
        <v/>
      </c>
      <c r="J59" s="165">
        <f>'Vstupní data 9_4'!E64</f>
        <v>0</v>
      </c>
      <c r="K59" s="168" t="str">
        <f>'Vstupní data 9_4'!S64</f>
        <v/>
      </c>
      <c r="L59" s="166">
        <f>'Vstupní data 9_4'!I64</f>
        <v>0</v>
      </c>
      <c r="M59" s="169">
        <f>'Vstupní data 9_4'!J64</f>
        <v>0</v>
      </c>
      <c r="N59" s="169">
        <f>'Vstupní data 9_4'!K64</f>
        <v>0</v>
      </c>
      <c r="O59" s="169">
        <f>'Vstupní data 9_4'!L64</f>
        <v>0</v>
      </c>
      <c r="P59" s="165">
        <f>'Vstupní data 9_4'!M64</f>
        <v>0</v>
      </c>
      <c r="Q59" s="165">
        <f>'Vstupní data 9_4'!N64</f>
        <v>0</v>
      </c>
      <c r="R59" s="165">
        <f>'Vstupní data 9_4'!O64</f>
        <v>0</v>
      </c>
      <c r="S59" s="168">
        <f>'Tabulka 9_4'!$R59+'Tabulka 9_4'!$Q59+'Tabulka 9_4'!$P59</f>
        <v>0</v>
      </c>
      <c r="T59" s="165">
        <f>'Vstupní data 9_4'!P64</f>
        <v>0</v>
      </c>
      <c r="U59" s="165">
        <f>'Vstupní data 9_4'!Q64</f>
        <v>0</v>
      </c>
      <c r="V59" s="165">
        <f>'Vstupní data 9_4'!R64</f>
        <v>0</v>
      </c>
      <c r="W59" s="168">
        <f>IFERROR('Tabulka 9_4'!$V59+'Tabulka 9_4'!$U59+'Tabulka 9_4'!$T59,"")</f>
        <v>0</v>
      </c>
      <c r="X59" s="168">
        <f>IFERROR('Tabulka 9_4'!$P59+'Tabulka 9_4'!$T59,"")</f>
        <v>0</v>
      </c>
      <c r="Y59" s="168">
        <f>IFERROR('Tabulka 9_4'!$Q59+'Tabulka 9_4'!$U59,"")</f>
        <v>0</v>
      </c>
      <c r="Z59" s="168">
        <f>IFERROR('Tabulka 9_4'!$R59+'Tabulka 9_4'!$V59,"")</f>
        <v>0</v>
      </c>
      <c r="AA59" s="170" t="str">
        <f t="shared" si="0"/>
        <v/>
      </c>
      <c r="AB59" s="170" t="str">
        <f t="shared" si="1"/>
        <v/>
      </c>
      <c r="AC59" s="171">
        <f>'Vstupní data 9_4'!$B$1</f>
        <v>0</v>
      </c>
    </row>
    <row r="60" spans="1:29" ht="15">
      <c r="A60" s="172">
        <f>'Vstupní data 9_4'!A65</f>
        <v>0</v>
      </c>
      <c r="B60" s="173">
        <f>'Vstupní data 9_4'!B65</f>
        <v>0</v>
      </c>
      <c r="C60" s="174" t="str">
        <f>'Vstupní data 9_4'!T65</f>
        <v/>
      </c>
      <c r="D60" s="174" t="str">
        <f>'Vstupní data 9_4'!U65</f>
        <v/>
      </c>
      <c r="E60" s="173" t="str">
        <f>'Vstupní data 9_4'!D65</f>
        <v/>
      </c>
      <c r="F60" s="173">
        <f>'Vstupní data 9_4'!C65</f>
        <v>0</v>
      </c>
      <c r="G60" s="173" t="str">
        <f>'Vstupní data 9_4'!F65</f>
        <v/>
      </c>
      <c r="H60" s="175">
        <f>'Vstupní data 9_4'!G65</f>
        <v>0</v>
      </c>
      <c r="I60" s="173" t="str">
        <f>IF('Vstupní data 9_4'!H65=0,"",'Vstupní data 9_4'!H65)</f>
        <v/>
      </c>
      <c r="J60" s="173">
        <f>'Vstupní data 9_4'!E65</f>
        <v>0</v>
      </c>
      <c r="K60" s="176" t="str">
        <f>'Vstupní data 9_4'!S65</f>
        <v/>
      </c>
      <c r="L60" s="174">
        <f>'Vstupní data 9_4'!I65</f>
        <v>0</v>
      </c>
      <c r="M60" s="177">
        <f>'Vstupní data 9_4'!J65</f>
        <v>0</v>
      </c>
      <c r="N60" s="177">
        <f>'Vstupní data 9_4'!K65</f>
        <v>0</v>
      </c>
      <c r="O60" s="177">
        <f>'Vstupní data 9_4'!L65</f>
        <v>0</v>
      </c>
      <c r="P60" s="173">
        <f>'Vstupní data 9_4'!M65</f>
        <v>0</v>
      </c>
      <c r="Q60" s="173">
        <f>'Vstupní data 9_4'!N65</f>
        <v>0</v>
      </c>
      <c r="R60" s="173">
        <f>'Vstupní data 9_4'!O65</f>
        <v>0</v>
      </c>
      <c r="S60" s="176">
        <f>'Tabulka 9_4'!$R60+'Tabulka 9_4'!$Q60+'Tabulka 9_4'!$P60</f>
        <v>0</v>
      </c>
      <c r="T60" s="173">
        <f>'Vstupní data 9_4'!P65</f>
        <v>0</v>
      </c>
      <c r="U60" s="173">
        <f>'Vstupní data 9_4'!Q65</f>
        <v>0</v>
      </c>
      <c r="V60" s="173">
        <f>'Vstupní data 9_4'!R65</f>
        <v>0</v>
      </c>
      <c r="W60" s="176">
        <f>IFERROR('Tabulka 9_4'!$V60+'Tabulka 9_4'!$U60+'Tabulka 9_4'!$T60,"")</f>
        <v>0</v>
      </c>
      <c r="X60" s="176">
        <f>IFERROR('Tabulka 9_4'!$P60+'Tabulka 9_4'!$T60,"")</f>
        <v>0</v>
      </c>
      <c r="Y60" s="176">
        <f>IFERROR('Tabulka 9_4'!$Q60+'Tabulka 9_4'!$U60,"")</f>
        <v>0</v>
      </c>
      <c r="Z60" s="176">
        <f>IFERROR('Tabulka 9_4'!$R60+'Tabulka 9_4'!$V60,"")</f>
        <v>0</v>
      </c>
      <c r="AA60" s="178" t="str">
        <f t="shared" si="0"/>
        <v/>
      </c>
      <c r="AB60" s="178" t="str">
        <f t="shared" si="1"/>
        <v/>
      </c>
      <c r="AC60" s="179">
        <f>'Vstupní data 9_4'!$B$1</f>
        <v>0</v>
      </c>
    </row>
    <row r="61" spans="1:29" ht="15">
      <c r="A61" s="164">
        <f>'Vstupní data 9_4'!A66</f>
        <v>0</v>
      </c>
      <c r="B61" s="165">
        <f>'Vstupní data 9_4'!B66</f>
        <v>0</v>
      </c>
      <c r="C61" s="166" t="str">
        <f>'Vstupní data 9_4'!T66</f>
        <v/>
      </c>
      <c r="D61" s="166" t="str">
        <f>'Vstupní data 9_4'!U66</f>
        <v/>
      </c>
      <c r="E61" s="165" t="str">
        <f>'Vstupní data 9_4'!D66</f>
        <v/>
      </c>
      <c r="F61" s="165">
        <f>'Vstupní data 9_4'!C66</f>
        <v>0</v>
      </c>
      <c r="G61" s="165" t="str">
        <f>'Vstupní data 9_4'!F66</f>
        <v/>
      </c>
      <c r="H61" s="167">
        <f>'Vstupní data 9_4'!G66</f>
        <v>0</v>
      </c>
      <c r="I61" s="165" t="str">
        <f>IF('Vstupní data 9_4'!H66=0,"",'Vstupní data 9_4'!H66)</f>
        <v/>
      </c>
      <c r="J61" s="165">
        <f>'Vstupní data 9_4'!E66</f>
        <v>0</v>
      </c>
      <c r="K61" s="168" t="str">
        <f>'Vstupní data 9_4'!S66</f>
        <v/>
      </c>
      <c r="L61" s="166">
        <f>'Vstupní data 9_4'!I66</f>
        <v>0</v>
      </c>
      <c r="M61" s="169">
        <f>'Vstupní data 9_4'!J66</f>
        <v>0</v>
      </c>
      <c r="N61" s="169">
        <f>'Vstupní data 9_4'!K66</f>
        <v>0</v>
      </c>
      <c r="O61" s="169">
        <f>'Vstupní data 9_4'!L66</f>
        <v>0</v>
      </c>
      <c r="P61" s="165">
        <f>'Vstupní data 9_4'!M66</f>
        <v>0</v>
      </c>
      <c r="Q61" s="165">
        <f>'Vstupní data 9_4'!N66</f>
        <v>0</v>
      </c>
      <c r="R61" s="165">
        <f>'Vstupní data 9_4'!O66</f>
        <v>0</v>
      </c>
      <c r="S61" s="168">
        <f>'Tabulka 9_4'!$R61+'Tabulka 9_4'!$Q61+'Tabulka 9_4'!$P61</f>
        <v>0</v>
      </c>
      <c r="T61" s="165">
        <f>'Vstupní data 9_4'!P66</f>
        <v>0</v>
      </c>
      <c r="U61" s="165">
        <f>'Vstupní data 9_4'!Q66</f>
        <v>0</v>
      </c>
      <c r="V61" s="165">
        <f>'Vstupní data 9_4'!R66</f>
        <v>0</v>
      </c>
      <c r="W61" s="168">
        <f>IFERROR('Tabulka 9_4'!$V61+'Tabulka 9_4'!$U61+'Tabulka 9_4'!$T61,"")</f>
        <v>0</v>
      </c>
      <c r="X61" s="168">
        <f>IFERROR('Tabulka 9_4'!$P61+'Tabulka 9_4'!$T61,"")</f>
        <v>0</v>
      </c>
      <c r="Y61" s="168">
        <f>IFERROR('Tabulka 9_4'!$Q61+'Tabulka 9_4'!$U61,"")</f>
        <v>0</v>
      </c>
      <c r="Z61" s="168">
        <f>IFERROR('Tabulka 9_4'!$R61+'Tabulka 9_4'!$V61,"")</f>
        <v>0</v>
      </c>
      <c r="AA61" s="170" t="str">
        <f t="shared" si="0"/>
        <v/>
      </c>
      <c r="AB61" s="170" t="str">
        <f t="shared" si="1"/>
        <v/>
      </c>
      <c r="AC61" s="171">
        <f>'Vstupní data 9_4'!$B$1</f>
        <v>0</v>
      </c>
    </row>
    <row r="62" spans="1:29" ht="15">
      <c r="A62" s="172">
        <f>'Vstupní data 9_4'!A67</f>
        <v>0</v>
      </c>
      <c r="B62" s="173">
        <f>'Vstupní data 9_4'!B67</f>
        <v>0</v>
      </c>
      <c r="C62" s="174" t="str">
        <f>'Vstupní data 9_4'!T67</f>
        <v/>
      </c>
      <c r="D62" s="174" t="str">
        <f>'Vstupní data 9_4'!U67</f>
        <v/>
      </c>
      <c r="E62" s="173" t="str">
        <f>'Vstupní data 9_4'!D67</f>
        <v/>
      </c>
      <c r="F62" s="173">
        <f>'Vstupní data 9_4'!C67</f>
        <v>0</v>
      </c>
      <c r="G62" s="173" t="str">
        <f>'Vstupní data 9_4'!F67</f>
        <v/>
      </c>
      <c r="H62" s="175">
        <f>'Vstupní data 9_4'!G67</f>
        <v>0</v>
      </c>
      <c r="I62" s="173" t="str">
        <f>IF('Vstupní data 9_4'!H67=0,"",'Vstupní data 9_4'!H67)</f>
        <v/>
      </c>
      <c r="J62" s="173">
        <f>'Vstupní data 9_4'!E67</f>
        <v>0</v>
      </c>
      <c r="K62" s="176" t="str">
        <f>'Vstupní data 9_4'!S67</f>
        <v/>
      </c>
      <c r="L62" s="174">
        <f>'Vstupní data 9_4'!I67</f>
        <v>0</v>
      </c>
      <c r="M62" s="177">
        <f>'Vstupní data 9_4'!J67</f>
        <v>0</v>
      </c>
      <c r="N62" s="177">
        <f>'Vstupní data 9_4'!K67</f>
        <v>0</v>
      </c>
      <c r="O62" s="177">
        <f>'Vstupní data 9_4'!L67</f>
        <v>0</v>
      </c>
      <c r="P62" s="173">
        <f>'Vstupní data 9_4'!M67</f>
        <v>0</v>
      </c>
      <c r="Q62" s="173">
        <f>'Vstupní data 9_4'!N67</f>
        <v>0</v>
      </c>
      <c r="R62" s="173">
        <f>'Vstupní data 9_4'!O67</f>
        <v>0</v>
      </c>
      <c r="S62" s="176">
        <f>'Tabulka 9_4'!$R62+'Tabulka 9_4'!$Q62+'Tabulka 9_4'!$P62</f>
        <v>0</v>
      </c>
      <c r="T62" s="173">
        <f>'Vstupní data 9_4'!P67</f>
        <v>0</v>
      </c>
      <c r="U62" s="173">
        <f>'Vstupní data 9_4'!Q67</f>
        <v>0</v>
      </c>
      <c r="V62" s="173">
        <f>'Vstupní data 9_4'!R67</f>
        <v>0</v>
      </c>
      <c r="W62" s="176">
        <f>IFERROR('Tabulka 9_4'!$V62+'Tabulka 9_4'!$U62+'Tabulka 9_4'!$T62,"")</f>
        <v>0</v>
      </c>
      <c r="X62" s="176">
        <f>IFERROR('Tabulka 9_4'!$P62+'Tabulka 9_4'!$T62,"")</f>
        <v>0</v>
      </c>
      <c r="Y62" s="176">
        <f>IFERROR('Tabulka 9_4'!$Q62+'Tabulka 9_4'!$U62,"")</f>
        <v>0</v>
      </c>
      <c r="Z62" s="176">
        <f>IFERROR('Tabulka 9_4'!$R62+'Tabulka 9_4'!$V62,"")</f>
        <v>0</v>
      </c>
      <c r="AA62" s="178" t="str">
        <f t="shared" si="0"/>
        <v/>
      </c>
      <c r="AB62" s="178" t="str">
        <f t="shared" si="1"/>
        <v/>
      </c>
      <c r="AC62" s="179">
        <f>'Vstupní data 9_4'!$B$1</f>
        <v>0</v>
      </c>
    </row>
    <row r="63" spans="1:29" ht="15">
      <c r="A63" s="164">
        <f>'Vstupní data 9_4'!A68</f>
        <v>0</v>
      </c>
      <c r="B63" s="165">
        <f>'Vstupní data 9_4'!B68</f>
        <v>0</v>
      </c>
      <c r="C63" s="166" t="str">
        <f>'Vstupní data 9_4'!T68</f>
        <v/>
      </c>
      <c r="D63" s="166" t="str">
        <f>'Vstupní data 9_4'!U68</f>
        <v/>
      </c>
      <c r="E63" s="165" t="str">
        <f>'Vstupní data 9_4'!D68</f>
        <v/>
      </c>
      <c r="F63" s="165">
        <f>'Vstupní data 9_4'!C68</f>
        <v>0</v>
      </c>
      <c r="G63" s="165" t="str">
        <f>'Vstupní data 9_4'!F68</f>
        <v/>
      </c>
      <c r="H63" s="167">
        <f>'Vstupní data 9_4'!G68</f>
        <v>0</v>
      </c>
      <c r="I63" s="165" t="str">
        <f>IF('Vstupní data 9_4'!H68=0,"",'Vstupní data 9_4'!H68)</f>
        <v/>
      </c>
      <c r="J63" s="165">
        <f>'Vstupní data 9_4'!E68</f>
        <v>0</v>
      </c>
      <c r="K63" s="168" t="str">
        <f>'Vstupní data 9_4'!S68</f>
        <v/>
      </c>
      <c r="L63" s="166">
        <f>'Vstupní data 9_4'!I68</f>
        <v>0</v>
      </c>
      <c r="M63" s="169">
        <f>'Vstupní data 9_4'!J68</f>
        <v>0</v>
      </c>
      <c r="N63" s="169">
        <f>'Vstupní data 9_4'!K68</f>
        <v>0</v>
      </c>
      <c r="O63" s="169">
        <f>'Vstupní data 9_4'!L68</f>
        <v>0</v>
      </c>
      <c r="P63" s="165">
        <f>'Vstupní data 9_4'!M68</f>
        <v>0</v>
      </c>
      <c r="Q63" s="165">
        <f>'Vstupní data 9_4'!N68</f>
        <v>0</v>
      </c>
      <c r="R63" s="165">
        <f>'Vstupní data 9_4'!O68</f>
        <v>0</v>
      </c>
      <c r="S63" s="168">
        <f>'Tabulka 9_4'!$R63+'Tabulka 9_4'!$Q63+'Tabulka 9_4'!$P63</f>
        <v>0</v>
      </c>
      <c r="T63" s="165">
        <f>'Vstupní data 9_4'!P68</f>
        <v>0</v>
      </c>
      <c r="U63" s="165">
        <f>'Vstupní data 9_4'!Q68</f>
        <v>0</v>
      </c>
      <c r="V63" s="165">
        <f>'Vstupní data 9_4'!R68</f>
        <v>0</v>
      </c>
      <c r="W63" s="168">
        <f>IFERROR('Tabulka 9_4'!$V63+'Tabulka 9_4'!$U63+'Tabulka 9_4'!$T63,"")</f>
        <v>0</v>
      </c>
      <c r="X63" s="168">
        <f>IFERROR('Tabulka 9_4'!$P63+'Tabulka 9_4'!$T63,"")</f>
        <v>0</v>
      </c>
      <c r="Y63" s="168">
        <f>IFERROR('Tabulka 9_4'!$Q63+'Tabulka 9_4'!$U63,"")</f>
        <v>0</v>
      </c>
      <c r="Z63" s="168">
        <f>IFERROR('Tabulka 9_4'!$R63+'Tabulka 9_4'!$V63,"")</f>
        <v>0</v>
      </c>
      <c r="AA63" s="170" t="str">
        <f t="shared" si="0"/>
        <v/>
      </c>
      <c r="AB63" s="170" t="str">
        <f t="shared" si="1"/>
        <v/>
      </c>
      <c r="AC63" s="171">
        <f>'Vstupní data 9_4'!$B$1</f>
        <v>0</v>
      </c>
    </row>
    <row r="64" spans="1:29" ht="15">
      <c r="A64" s="172">
        <f>'Vstupní data 9_4'!A69</f>
        <v>0</v>
      </c>
      <c r="B64" s="173">
        <f>'Vstupní data 9_4'!B69</f>
        <v>0</v>
      </c>
      <c r="C64" s="174" t="str">
        <f>'Vstupní data 9_4'!T69</f>
        <v/>
      </c>
      <c r="D64" s="174" t="str">
        <f>'Vstupní data 9_4'!U69</f>
        <v/>
      </c>
      <c r="E64" s="173" t="str">
        <f>'Vstupní data 9_4'!D69</f>
        <v/>
      </c>
      <c r="F64" s="173">
        <f>'Vstupní data 9_4'!C69</f>
        <v>0</v>
      </c>
      <c r="G64" s="173" t="str">
        <f>'Vstupní data 9_4'!F69</f>
        <v/>
      </c>
      <c r="H64" s="175">
        <f>'Vstupní data 9_4'!G69</f>
        <v>0</v>
      </c>
      <c r="I64" s="173" t="str">
        <f>IF('Vstupní data 9_4'!H69=0,"",'Vstupní data 9_4'!H69)</f>
        <v/>
      </c>
      <c r="J64" s="173">
        <f>'Vstupní data 9_4'!E69</f>
        <v>0</v>
      </c>
      <c r="K64" s="176" t="str">
        <f>'Vstupní data 9_4'!S69</f>
        <v/>
      </c>
      <c r="L64" s="174">
        <f>'Vstupní data 9_4'!I69</f>
        <v>0</v>
      </c>
      <c r="M64" s="177">
        <f>'Vstupní data 9_4'!J69</f>
        <v>0</v>
      </c>
      <c r="N64" s="177">
        <f>'Vstupní data 9_4'!K69</f>
        <v>0</v>
      </c>
      <c r="O64" s="177">
        <f>'Vstupní data 9_4'!L69</f>
        <v>0</v>
      </c>
      <c r="P64" s="173">
        <f>'Vstupní data 9_4'!M69</f>
        <v>0</v>
      </c>
      <c r="Q64" s="173">
        <f>'Vstupní data 9_4'!N69</f>
        <v>0</v>
      </c>
      <c r="R64" s="173">
        <f>'Vstupní data 9_4'!O69</f>
        <v>0</v>
      </c>
      <c r="S64" s="176">
        <f>'Tabulka 9_4'!$R64+'Tabulka 9_4'!$Q64+'Tabulka 9_4'!$P64</f>
        <v>0</v>
      </c>
      <c r="T64" s="173">
        <f>'Vstupní data 9_4'!P69</f>
        <v>0</v>
      </c>
      <c r="U64" s="173">
        <f>'Vstupní data 9_4'!Q69</f>
        <v>0</v>
      </c>
      <c r="V64" s="173">
        <f>'Vstupní data 9_4'!R69</f>
        <v>0</v>
      </c>
      <c r="W64" s="176">
        <f>IFERROR('Tabulka 9_4'!$V64+'Tabulka 9_4'!$U64+'Tabulka 9_4'!$T64,"")</f>
        <v>0</v>
      </c>
      <c r="X64" s="176">
        <f>IFERROR('Tabulka 9_4'!$P64+'Tabulka 9_4'!$T64,"")</f>
        <v>0</v>
      </c>
      <c r="Y64" s="176">
        <f>IFERROR('Tabulka 9_4'!$Q64+'Tabulka 9_4'!$U64,"")</f>
        <v>0</v>
      </c>
      <c r="Z64" s="176">
        <f>IFERROR('Tabulka 9_4'!$R64+'Tabulka 9_4'!$V64,"")</f>
        <v>0</v>
      </c>
      <c r="AA64" s="178" t="str">
        <f t="shared" si="0"/>
        <v/>
      </c>
      <c r="AB64" s="178" t="str">
        <f t="shared" si="1"/>
        <v/>
      </c>
      <c r="AC64" s="179">
        <f>'Vstupní data 9_4'!$B$1</f>
        <v>0</v>
      </c>
    </row>
    <row r="65" spans="1:29" ht="15">
      <c r="A65" s="164">
        <f>'Vstupní data 9_4'!A70</f>
        <v>0</v>
      </c>
      <c r="B65" s="165">
        <f>'Vstupní data 9_4'!B70</f>
        <v>0</v>
      </c>
      <c r="C65" s="166" t="str">
        <f>'Vstupní data 9_4'!T70</f>
        <v/>
      </c>
      <c r="D65" s="166" t="str">
        <f>'Vstupní data 9_4'!U70</f>
        <v/>
      </c>
      <c r="E65" s="165" t="str">
        <f>'Vstupní data 9_4'!D70</f>
        <v/>
      </c>
      <c r="F65" s="165">
        <f>'Vstupní data 9_4'!C70</f>
        <v>0</v>
      </c>
      <c r="G65" s="165" t="str">
        <f>'Vstupní data 9_4'!F70</f>
        <v/>
      </c>
      <c r="H65" s="167">
        <f>'Vstupní data 9_4'!G70</f>
        <v>0</v>
      </c>
      <c r="I65" s="165" t="str">
        <f>IF('Vstupní data 9_4'!H70=0,"",'Vstupní data 9_4'!H70)</f>
        <v/>
      </c>
      <c r="J65" s="165">
        <f>'Vstupní data 9_4'!E70</f>
        <v>0</v>
      </c>
      <c r="K65" s="168" t="str">
        <f>'Vstupní data 9_4'!S70</f>
        <v/>
      </c>
      <c r="L65" s="166">
        <f>'Vstupní data 9_4'!I70</f>
        <v>0</v>
      </c>
      <c r="M65" s="169">
        <f>'Vstupní data 9_4'!J70</f>
        <v>0</v>
      </c>
      <c r="N65" s="169">
        <f>'Vstupní data 9_4'!K70</f>
        <v>0</v>
      </c>
      <c r="O65" s="169">
        <f>'Vstupní data 9_4'!L70</f>
        <v>0</v>
      </c>
      <c r="P65" s="165">
        <f>'Vstupní data 9_4'!M70</f>
        <v>0</v>
      </c>
      <c r="Q65" s="165">
        <f>'Vstupní data 9_4'!N70</f>
        <v>0</v>
      </c>
      <c r="R65" s="165">
        <f>'Vstupní data 9_4'!O70</f>
        <v>0</v>
      </c>
      <c r="S65" s="168">
        <f>'Tabulka 9_4'!$R65+'Tabulka 9_4'!$Q65+'Tabulka 9_4'!$P65</f>
        <v>0</v>
      </c>
      <c r="T65" s="165">
        <f>'Vstupní data 9_4'!P70</f>
        <v>0</v>
      </c>
      <c r="U65" s="165">
        <f>'Vstupní data 9_4'!Q70</f>
        <v>0</v>
      </c>
      <c r="V65" s="165">
        <f>'Vstupní data 9_4'!R70</f>
        <v>0</v>
      </c>
      <c r="W65" s="168">
        <f>IFERROR('Tabulka 9_4'!$V65+'Tabulka 9_4'!$U65+'Tabulka 9_4'!$T65,"")</f>
        <v>0</v>
      </c>
      <c r="X65" s="168">
        <f>IFERROR('Tabulka 9_4'!$P65+'Tabulka 9_4'!$T65,"")</f>
        <v>0</v>
      </c>
      <c r="Y65" s="168">
        <f>IFERROR('Tabulka 9_4'!$Q65+'Tabulka 9_4'!$U65,"")</f>
        <v>0</v>
      </c>
      <c r="Z65" s="168">
        <f>IFERROR('Tabulka 9_4'!$R65+'Tabulka 9_4'!$V65,"")</f>
        <v>0</v>
      </c>
      <c r="AA65" s="170" t="str">
        <f t="shared" si="0"/>
        <v/>
      </c>
      <c r="AB65" s="170" t="str">
        <f t="shared" si="1"/>
        <v/>
      </c>
      <c r="AC65" s="171">
        <f>'Vstupní data 9_4'!$B$1</f>
        <v>0</v>
      </c>
    </row>
    <row r="66" spans="1:29" ht="15">
      <c r="A66" s="172">
        <f>'Vstupní data 9_4'!A71</f>
        <v>0</v>
      </c>
      <c r="B66" s="173">
        <f>'Vstupní data 9_4'!B71</f>
        <v>0</v>
      </c>
      <c r="C66" s="174" t="str">
        <f>'Vstupní data 9_4'!T71</f>
        <v/>
      </c>
      <c r="D66" s="174" t="str">
        <f>'Vstupní data 9_4'!U71</f>
        <v/>
      </c>
      <c r="E66" s="173" t="str">
        <f>'Vstupní data 9_4'!D71</f>
        <v/>
      </c>
      <c r="F66" s="173">
        <f>'Vstupní data 9_4'!C71</f>
        <v>0</v>
      </c>
      <c r="G66" s="173" t="str">
        <f>'Vstupní data 9_4'!F71</f>
        <v/>
      </c>
      <c r="H66" s="175">
        <f>'Vstupní data 9_4'!G71</f>
        <v>0</v>
      </c>
      <c r="I66" s="173" t="str">
        <f>IF('Vstupní data 9_4'!H71=0,"",'Vstupní data 9_4'!H71)</f>
        <v/>
      </c>
      <c r="J66" s="173">
        <f>'Vstupní data 9_4'!E71</f>
        <v>0</v>
      </c>
      <c r="K66" s="176" t="str">
        <f>'Vstupní data 9_4'!S71</f>
        <v/>
      </c>
      <c r="L66" s="174">
        <f>'Vstupní data 9_4'!I71</f>
        <v>0</v>
      </c>
      <c r="M66" s="177">
        <f>'Vstupní data 9_4'!J71</f>
        <v>0</v>
      </c>
      <c r="N66" s="177">
        <f>'Vstupní data 9_4'!K71</f>
        <v>0</v>
      </c>
      <c r="O66" s="177">
        <f>'Vstupní data 9_4'!L71</f>
        <v>0</v>
      </c>
      <c r="P66" s="173">
        <f>'Vstupní data 9_4'!M71</f>
        <v>0</v>
      </c>
      <c r="Q66" s="173">
        <f>'Vstupní data 9_4'!N71</f>
        <v>0</v>
      </c>
      <c r="R66" s="173">
        <f>'Vstupní data 9_4'!O71</f>
        <v>0</v>
      </c>
      <c r="S66" s="176">
        <f>'Tabulka 9_4'!$R66+'Tabulka 9_4'!$Q66+'Tabulka 9_4'!$P66</f>
        <v>0</v>
      </c>
      <c r="T66" s="173">
        <f>'Vstupní data 9_4'!P71</f>
        <v>0</v>
      </c>
      <c r="U66" s="173">
        <f>'Vstupní data 9_4'!Q71</f>
        <v>0</v>
      </c>
      <c r="V66" s="173">
        <f>'Vstupní data 9_4'!R71</f>
        <v>0</v>
      </c>
      <c r="W66" s="176">
        <f>IFERROR('Tabulka 9_4'!$V66+'Tabulka 9_4'!$U66+'Tabulka 9_4'!$T66,"")</f>
        <v>0</v>
      </c>
      <c r="X66" s="176">
        <f>IFERROR('Tabulka 9_4'!$P66+'Tabulka 9_4'!$T66,"")</f>
        <v>0</v>
      </c>
      <c r="Y66" s="176">
        <f>IFERROR('Tabulka 9_4'!$Q66+'Tabulka 9_4'!$U66,"")</f>
        <v>0</v>
      </c>
      <c r="Z66" s="176">
        <f>IFERROR('Tabulka 9_4'!$R66+'Tabulka 9_4'!$V66,"")</f>
        <v>0</v>
      </c>
      <c r="AA66" s="178" t="str">
        <f t="shared" si="2" ref="AA66:AA129">IFERROR(P66/X66,"")</f>
        <v/>
      </c>
      <c r="AB66" s="178" t="str">
        <f t="shared" si="3" ref="AB66:AB129">IFERROR(T66/X66,"")</f>
        <v/>
      </c>
      <c r="AC66" s="179">
        <f>'Vstupní data 9_4'!$B$1</f>
        <v>0</v>
      </c>
    </row>
    <row r="67" spans="1:29" ht="15">
      <c r="A67" s="164">
        <f>'Vstupní data 9_4'!A72</f>
        <v>0</v>
      </c>
      <c r="B67" s="165">
        <f>'Vstupní data 9_4'!B72</f>
        <v>0</v>
      </c>
      <c r="C67" s="166" t="str">
        <f>'Vstupní data 9_4'!T72</f>
        <v/>
      </c>
      <c r="D67" s="166" t="str">
        <f>'Vstupní data 9_4'!U72</f>
        <v/>
      </c>
      <c r="E67" s="165" t="str">
        <f>'Vstupní data 9_4'!D72</f>
        <v/>
      </c>
      <c r="F67" s="165">
        <f>'Vstupní data 9_4'!C72</f>
        <v>0</v>
      </c>
      <c r="G67" s="165" t="str">
        <f>'Vstupní data 9_4'!F72</f>
        <v/>
      </c>
      <c r="H67" s="167">
        <f>'Vstupní data 9_4'!G72</f>
        <v>0</v>
      </c>
      <c r="I67" s="165" t="str">
        <f>IF('Vstupní data 9_4'!H72=0,"",'Vstupní data 9_4'!H72)</f>
        <v/>
      </c>
      <c r="J67" s="165">
        <f>'Vstupní data 9_4'!E72</f>
        <v>0</v>
      </c>
      <c r="K67" s="168" t="str">
        <f>'Vstupní data 9_4'!S72</f>
        <v/>
      </c>
      <c r="L67" s="166">
        <f>'Vstupní data 9_4'!I72</f>
        <v>0</v>
      </c>
      <c r="M67" s="169">
        <f>'Vstupní data 9_4'!J72</f>
        <v>0</v>
      </c>
      <c r="N67" s="169">
        <f>'Vstupní data 9_4'!K72</f>
        <v>0</v>
      </c>
      <c r="O67" s="169">
        <f>'Vstupní data 9_4'!L72</f>
        <v>0</v>
      </c>
      <c r="P67" s="165">
        <f>'Vstupní data 9_4'!M72</f>
        <v>0</v>
      </c>
      <c r="Q67" s="165">
        <f>'Vstupní data 9_4'!N72</f>
        <v>0</v>
      </c>
      <c r="R67" s="165">
        <f>'Vstupní data 9_4'!O72</f>
        <v>0</v>
      </c>
      <c r="S67" s="168">
        <f>'Tabulka 9_4'!$R67+'Tabulka 9_4'!$Q67+'Tabulka 9_4'!$P67</f>
        <v>0</v>
      </c>
      <c r="T67" s="165">
        <f>'Vstupní data 9_4'!P72</f>
        <v>0</v>
      </c>
      <c r="U67" s="165">
        <f>'Vstupní data 9_4'!Q72</f>
        <v>0</v>
      </c>
      <c r="V67" s="165">
        <f>'Vstupní data 9_4'!R72</f>
        <v>0</v>
      </c>
      <c r="W67" s="168">
        <f>IFERROR('Tabulka 9_4'!$V67+'Tabulka 9_4'!$U67+'Tabulka 9_4'!$T67,"")</f>
        <v>0</v>
      </c>
      <c r="X67" s="168">
        <f>IFERROR('Tabulka 9_4'!$P67+'Tabulka 9_4'!$T67,"")</f>
        <v>0</v>
      </c>
      <c r="Y67" s="168">
        <f>IFERROR('Tabulka 9_4'!$Q67+'Tabulka 9_4'!$U67,"")</f>
        <v>0</v>
      </c>
      <c r="Z67" s="168">
        <f>IFERROR('Tabulka 9_4'!$R67+'Tabulka 9_4'!$V67,"")</f>
        <v>0</v>
      </c>
      <c r="AA67" s="170" t="str">
        <f t="shared" si="2"/>
        <v/>
      </c>
      <c r="AB67" s="170" t="str">
        <f t="shared" si="3"/>
        <v/>
      </c>
      <c r="AC67" s="171">
        <f>'Vstupní data 9_4'!$B$1</f>
        <v>0</v>
      </c>
    </row>
    <row r="68" spans="1:29" ht="15">
      <c r="A68" s="172">
        <f>'Vstupní data 9_4'!A73</f>
        <v>0</v>
      </c>
      <c r="B68" s="173">
        <f>'Vstupní data 9_4'!B73</f>
        <v>0</v>
      </c>
      <c r="C68" s="174" t="str">
        <f>'Vstupní data 9_4'!T73</f>
        <v/>
      </c>
      <c r="D68" s="174" t="str">
        <f>'Vstupní data 9_4'!U73</f>
        <v/>
      </c>
      <c r="E68" s="173" t="str">
        <f>'Vstupní data 9_4'!D73</f>
        <v/>
      </c>
      <c r="F68" s="173">
        <f>'Vstupní data 9_4'!C73</f>
        <v>0</v>
      </c>
      <c r="G68" s="173" t="str">
        <f>'Vstupní data 9_4'!F73</f>
        <v/>
      </c>
      <c r="H68" s="175">
        <f>'Vstupní data 9_4'!G73</f>
        <v>0</v>
      </c>
      <c r="I68" s="173" t="str">
        <f>IF('Vstupní data 9_4'!H73=0,"",'Vstupní data 9_4'!H73)</f>
        <v/>
      </c>
      <c r="J68" s="173">
        <f>'Vstupní data 9_4'!E73</f>
        <v>0</v>
      </c>
      <c r="K68" s="176" t="str">
        <f>'Vstupní data 9_4'!S73</f>
        <v/>
      </c>
      <c r="L68" s="174">
        <f>'Vstupní data 9_4'!I73</f>
        <v>0</v>
      </c>
      <c r="M68" s="177">
        <f>'Vstupní data 9_4'!J73</f>
        <v>0</v>
      </c>
      <c r="N68" s="177">
        <f>'Vstupní data 9_4'!K73</f>
        <v>0</v>
      </c>
      <c r="O68" s="177">
        <f>'Vstupní data 9_4'!L73</f>
        <v>0</v>
      </c>
      <c r="P68" s="173">
        <f>'Vstupní data 9_4'!M73</f>
        <v>0</v>
      </c>
      <c r="Q68" s="173">
        <f>'Vstupní data 9_4'!N73</f>
        <v>0</v>
      </c>
      <c r="R68" s="173">
        <f>'Vstupní data 9_4'!O73</f>
        <v>0</v>
      </c>
      <c r="S68" s="176">
        <f>'Tabulka 9_4'!$R68+'Tabulka 9_4'!$Q68+'Tabulka 9_4'!$P68</f>
        <v>0</v>
      </c>
      <c r="T68" s="173">
        <f>'Vstupní data 9_4'!P73</f>
        <v>0</v>
      </c>
      <c r="U68" s="173">
        <f>'Vstupní data 9_4'!Q73</f>
        <v>0</v>
      </c>
      <c r="V68" s="173">
        <f>'Vstupní data 9_4'!R73</f>
        <v>0</v>
      </c>
      <c r="W68" s="176">
        <f>IFERROR('Tabulka 9_4'!$V68+'Tabulka 9_4'!$U68+'Tabulka 9_4'!$T68,"")</f>
        <v>0</v>
      </c>
      <c r="X68" s="176">
        <f>IFERROR('Tabulka 9_4'!$P68+'Tabulka 9_4'!$T68,"")</f>
        <v>0</v>
      </c>
      <c r="Y68" s="176">
        <f>IFERROR('Tabulka 9_4'!$Q68+'Tabulka 9_4'!$U68,"")</f>
        <v>0</v>
      </c>
      <c r="Z68" s="176">
        <f>IFERROR('Tabulka 9_4'!$R68+'Tabulka 9_4'!$V68,"")</f>
        <v>0</v>
      </c>
      <c r="AA68" s="178" t="str">
        <f t="shared" si="2"/>
        <v/>
      </c>
      <c r="AB68" s="178" t="str">
        <f t="shared" si="3"/>
        <v/>
      </c>
      <c r="AC68" s="179">
        <f>'Vstupní data 9_4'!$B$1</f>
        <v>0</v>
      </c>
    </row>
    <row r="69" spans="1:29" ht="15">
      <c r="A69" s="164">
        <f>'Vstupní data 9_4'!A74</f>
        <v>0</v>
      </c>
      <c r="B69" s="165">
        <f>'Vstupní data 9_4'!B74</f>
        <v>0</v>
      </c>
      <c r="C69" s="166" t="str">
        <f>'Vstupní data 9_4'!T74</f>
        <v/>
      </c>
      <c r="D69" s="166" t="str">
        <f>'Vstupní data 9_4'!U74</f>
        <v/>
      </c>
      <c r="E69" s="165" t="str">
        <f>'Vstupní data 9_4'!D74</f>
        <v/>
      </c>
      <c r="F69" s="165">
        <f>'Vstupní data 9_4'!C74</f>
        <v>0</v>
      </c>
      <c r="G69" s="165" t="str">
        <f>'Vstupní data 9_4'!F74</f>
        <v/>
      </c>
      <c r="H69" s="167">
        <f>'Vstupní data 9_4'!G74</f>
        <v>0</v>
      </c>
      <c r="I69" s="165" t="str">
        <f>IF('Vstupní data 9_4'!H74=0,"",'Vstupní data 9_4'!H74)</f>
        <v/>
      </c>
      <c r="J69" s="165">
        <f>'Vstupní data 9_4'!E74</f>
        <v>0</v>
      </c>
      <c r="K69" s="168" t="str">
        <f>'Vstupní data 9_4'!S74</f>
        <v/>
      </c>
      <c r="L69" s="166">
        <f>'Vstupní data 9_4'!I74</f>
        <v>0</v>
      </c>
      <c r="M69" s="169">
        <f>'Vstupní data 9_4'!J74</f>
        <v>0</v>
      </c>
      <c r="N69" s="169">
        <f>'Vstupní data 9_4'!K74</f>
        <v>0</v>
      </c>
      <c r="O69" s="169">
        <f>'Vstupní data 9_4'!L74</f>
        <v>0</v>
      </c>
      <c r="P69" s="165">
        <f>'Vstupní data 9_4'!M74</f>
        <v>0</v>
      </c>
      <c r="Q69" s="165">
        <f>'Vstupní data 9_4'!N74</f>
        <v>0</v>
      </c>
      <c r="R69" s="165">
        <f>'Vstupní data 9_4'!O74</f>
        <v>0</v>
      </c>
      <c r="S69" s="168">
        <f>'Tabulka 9_4'!$R69+'Tabulka 9_4'!$Q69+'Tabulka 9_4'!$P69</f>
        <v>0</v>
      </c>
      <c r="T69" s="165">
        <f>'Vstupní data 9_4'!P74</f>
        <v>0</v>
      </c>
      <c r="U69" s="165">
        <f>'Vstupní data 9_4'!Q74</f>
        <v>0</v>
      </c>
      <c r="V69" s="165">
        <f>'Vstupní data 9_4'!R74</f>
        <v>0</v>
      </c>
      <c r="W69" s="168">
        <f>IFERROR('Tabulka 9_4'!$V69+'Tabulka 9_4'!$U69+'Tabulka 9_4'!$T69,"")</f>
        <v>0</v>
      </c>
      <c r="X69" s="168">
        <f>IFERROR('Tabulka 9_4'!$P69+'Tabulka 9_4'!$T69,"")</f>
        <v>0</v>
      </c>
      <c r="Y69" s="168">
        <f>IFERROR('Tabulka 9_4'!$Q69+'Tabulka 9_4'!$U69,"")</f>
        <v>0</v>
      </c>
      <c r="Z69" s="168">
        <f>IFERROR('Tabulka 9_4'!$R69+'Tabulka 9_4'!$V69,"")</f>
        <v>0</v>
      </c>
      <c r="AA69" s="170" t="str">
        <f t="shared" si="2"/>
        <v/>
      </c>
      <c r="AB69" s="170" t="str">
        <f t="shared" si="3"/>
        <v/>
      </c>
      <c r="AC69" s="171">
        <f>'Vstupní data 9_4'!$B$1</f>
        <v>0</v>
      </c>
    </row>
    <row r="70" spans="1:29" ht="15">
      <c r="A70" s="172">
        <f>'Vstupní data 9_4'!A75</f>
        <v>0</v>
      </c>
      <c r="B70" s="173">
        <f>'Vstupní data 9_4'!B75</f>
        <v>0</v>
      </c>
      <c r="C70" s="174" t="str">
        <f>'Vstupní data 9_4'!T75</f>
        <v/>
      </c>
      <c r="D70" s="174" t="str">
        <f>'Vstupní data 9_4'!U75</f>
        <v/>
      </c>
      <c r="E70" s="173" t="str">
        <f>'Vstupní data 9_4'!D75</f>
        <v/>
      </c>
      <c r="F70" s="173">
        <f>'Vstupní data 9_4'!C75</f>
        <v>0</v>
      </c>
      <c r="G70" s="173" t="str">
        <f>'Vstupní data 9_4'!F75</f>
        <v/>
      </c>
      <c r="H70" s="175">
        <f>'Vstupní data 9_4'!G75</f>
        <v>0</v>
      </c>
      <c r="I70" s="173" t="str">
        <f>IF('Vstupní data 9_4'!H75=0,"",'Vstupní data 9_4'!H75)</f>
        <v/>
      </c>
      <c r="J70" s="173">
        <f>'Vstupní data 9_4'!E75</f>
        <v>0</v>
      </c>
      <c r="K70" s="176" t="str">
        <f>'Vstupní data 9_4'!S75</f>
        <v/>
      </c>
      <c r="L70" s="174">
        <f>'Vstupní data 9_4'!I75</f>
        <v>0</v>
      </c>
      <c r="M70" s="177">
        <f>'Vstupní data 9_4'!J75</f>
        <v>0</v>
      </c>
      <c r="N70" s="177">
        <f>'Vstupní data 9_4'!K75</f>
        <v>0</v>
      </c>
      <c r="O70" s="177">
        <f>'Vstupní data 9_4'!L75</f>
        <v>0</v>
      </c>
      <c r="P70" s="173">
        <f>'Vstupní data 9_4'!M75</f>
        <v>0</v>
      </c>
      <c r="Q70" s="173">
        <f>'Vstupní data 9_4'!N75</f>
        <v>0</v>
      </c>
      <c r="R70" s="173">
        <f>'Vstupní data 9_4'!O75</f>
        <v>0</v>
      </c>
      <c r="S70" s="176">
        <f>'Tabulka 9_4'!$R70+'Tabulka 9_4'!$Q70+'Tabulka 9_4'!$P70</f>
        <v>0</v>
      </c>
      <c r="T70" s="173">
        <f>'Vstupní data 9_4'!P75</f>
        <v>0</v>
      </c>
      <c r="U70" s="173">
        <f>'Vstupní data 9_4'!Q75</f>
        <v>0</v>
      </c>
      <c r="V70" s="173">
        <f>'Vstupní data 9_4'!R75</f>
        <v>0</v>
      </c>
      <c r="W70" s="176">
        <f>IFERROR('Tabulka 9_4'!$V70+'Tabulka 9_4'!$U70+'Tabulka 9_4'!$T70,"")</f>
        <v>0</v>
      </c>
      <c r="X70" s="176">
        <f>IFERROR('Tabulka 9_4'!$P70+'Tabulka 9_4'!$T70,"")</f>
        <v>0</v>
      </c>
      <c r="Y70" s="176">
        <f>IFERROR('Tabulka 9_4'!$Q70+'Tabulka 9_4'!$U70,"")</f>
        <v>0</v>
      </c>
      <c r="Z70" s="176">
        <f>IFERROR('Tabulka 9_4'!$R70+'Tabulka 9_4'!$V70,"")</f>
        <v>0</v>
      </c>
      <c r="AA70" s="178" t="str">
        <f t="shared" si="2"/>
        <v/>
      </c>
      <c r="AB70" s="178" t="str">
        <f t="shared" si="3"/>
        <v/>
      </c>
      <c r="AC70" s="179">
        <f>'Vstupní data 9_4'!$B$1</f>
        <v>0</v>
      </c>
    </row>
    <row r="71" spans="1:29" ht="15">
      <c r="A71" s="164">
        <f>'Vstupní data 9_4'!A76</f>
        <v>0</v>
      </c>
      <c r="B71" s="165">
        <f>'Vstupní data 9_4'!B76</f>
        <v>0</v>
      </c>
      <c r="C71" s="166" t="str">
        <f>'Vstupní data 9_4'!T76</f>
        <v/>
      </c>
      <c r="D71" s="166" t="str">
        <f>'Vstupní data 9_4'!U76</f>
        <v/>
      </c>
      <c r="E71" s="165" t="str">
        <f>'Vstupní data 9_4'!D76</f>
        <v/>
      </c>
      <c r="F71" s="165">
        <f>'Vstupní data 9_4'!C76</f>
        <v>0</v>
      </c>
      <c r="G71" s="165" t="str">
        <f>'Vstupní data 9_4'!F76</f>
        <v/>
      </c>
      <c r="H71" s="167">
        <f>'Vstupní data 9_4'!G76</f>
        <v>0</v>
      </c>
      <c r="I71" s="165" t="str">
        <f>IF('Vstupní data 9_4'!H76=0,"",'Vstupní data 9_4'!H76)</f>
        <v/>
      </c>
      <c r="J71" s="165">
        <f>'Vstupní data 9_4'!E76</f>
        <v>0</v>
      </c>
      <c r="K71" s="168" t="str">
        <f>'Vstupní data 9_4'!S76</f>
        <v/>
      </c>
      <c r="L71" s="166">
        <f>'Vstupní data 9_4'!I76</f>
        <v>0</v>
      </c>
      <c r="M71" s="169">
        <f>'Vstupní data 9_4'!J76</f>
        <v>0</v>
      </c>
      <c r="N71" s="169">
        <f>'Vstupní data 9_4'!K76</f>
        <v>0</v>
      </c>
      <c r="O71" s="169">
        <f>'Vstupní data 9_4'!L76</f>
        <v>0</v>
      </c>
      <c r="P71" s="165">
        <f>'Vstupní data 9_4'!M76</f>
        <v>0</v>
      </c>
      <c r="Q71" s="165">
        <f>'Vstupní data 9_4'!N76</f>
        <v>0</v>
      </c>
      <c r="R71" s="165">
        <f>'Vstupní data 9_4'!O76</f>
        <v>0</v>
      </c>
      <c r="S71" s="168">
        <f>'Tabulka 9_4'!$R71+'Tabulka 9_4'!$Q71+'Tabulka 9_4'!$P71</f>
        <v>0</v>
      </c>
      <c r="T71" s="165">
        <f>'Vstupní data 9_4'!P76</f>
        <v>0</v>
      </c>
      <c r="U71" s="165">
        <f>'Vstupní data 9_4'!Q76</f>
        <v>0</v>
      </c>
      <c r="V71" s="165">
        <f>'Vstupní data 9_4'!R76</f>
        <v>0</v>
      </c>
      <c r="W71" s="168">
        <f>IFERROR('Tabulka 9_4'!$V71+'Tabulka 9_4'!$U71+'Tabulka 9_4'!$T71,"")</f>
        <v>0</v>
      </c>
      <c r="X71" s="168">
        <f>IFERROR('Tabulka 9_4'!$P71+'Tabulka 9_4'!$T71,"")</f>
        <v>0</v>
      </c>
      <c r="Y71" s="168">
        <f>IFERROR('Tabulka 9_4'!$Q71+'Tabulka 9_4'!$U71,"")</f>
        <v>0</v>
      </c>
      <c r="Z71" s="168">
        <f>IFERROR('Tabulka 9_4'!$R71+'Tabulka 9_4'!$V71,"")</f>
        <v>0</v>
      </c>
      <c r="AA71" s="170" t="str">
        <f t="shared" si="2"/>
        <v/>
      </c>
      <c r="AB71" s="170" t="str">
        <f t="shared" si="3"/>
        <v/>
      </c>
      <c r="AC71" s="171">
        <f>'Vstupní data 9_4'!$B$1</f>
        <v>0</v>
      </c>
    </row>
    <row r="72" spans="1:29" ht="15">
      <c r="A72" s="172">
        <f>'Vstupní data 9_4'!A77</f>
        <v>0</v>
      </c>
      <c r="B72" s="173">
        <f>'Vstupní data 9_4'!B77</f>
        <v>0</v>
      </c>
      <c r="C72" s="174" t="str">
        <f>'Vstupní data 9_4'!T77</f>
        <v/>
      </c>
      <c r="D72" s="174" t="str">
        <f>'Vstupní data 9_4'!U77</f>
        <v/>
      </c>
      <c r="E72" s="173" t="str">
        <f>'Vstupní data 9_4'!D77</f>
        <v/>
      </c>
      <c r="F72" s="173">
        <f>'Vstupní data 9_4'!C77</f>
        <v>0</v>
      </c>
      <c r="G72" s="173" t="str">
        <f>'Vstupní data 9_4'!F77</f>
        <v/>
      </c>
      <c r="H72" s="175">
        <f>'Vstupní data 9_4'!G77</f>
        <v>0</v>
      </c>
      <c r="I72" s="173" t="str">
        <f>IF('Vstupní data 9_4'!H77=0,"",'Vstupní data 9_4'!H77)</f>
        <v/>
      </c>
      <c r="J72" s="173">
        <f>'Vstupní data 9_4'!E77</f>
        <v>0</v>
      </c>
      <c r="K72" s="176" t="str">
        <f>'Vstupní data 9_4'!S77</f>
        <v/>
      </c>
      <c r="L72" s="174">
        <f>'Vstupní data 9_4'!I77</f>
        <v>0</v>
      </c>
      <c r="M72" s="177">
        <f>'Vstupní data 9_4'!J77</f>
        <v>0</v>
      </c>
      <c r="N72" s="177">
        <f>'Vstupní data 9_4'!K77</f>
        <v>0</v>
      </c>
      <c r="O72" s="177">
        <f>'Vstupní data 9_4'!L77</f>
        <v>0</v>
      </c>
      <c r="P72" s="173">
        <f>'Vstupní data 9_4'!M77</f>
        <v>0</v>
      </c>
      <c r="Q72" s="173">
        <f>'Vstupní data 9_4'!N77</f>
        <v>0</v>
      </c>
      <c r="R72" s="173">
        <f>'Vstupní data 9_4'!O77</f>
        <v>0</v>
      </c>
      <c r="S72" s="176">
        <f>'Tabulka 9_4'!$R72+'Tabulka 9_4'!$Q72+'Tabulka 9_4'!$P72</f>
        <v>0</v>
      </c>
      <c r="T72" s="173">
        <f>'Vstupní data 9_4'!P77</f>
        <v>0</v>
      </c>
      <c r="U72" s="173">
        <f>'Vstupní data 9_4'!Q77</f>
        <v>0</v>
      </c>
      <c r="V72" s="173">
        <f>'Vstupní data 9_4'!R77</f>
        <v>0</v>
      </c>
      <c r="W72" s="176">
        <f>IFERROR('Tabulka 9_4'!$V72+'Tabulka 9_4'!$U72+'Tabulka 9_4'!$T72,"")</f>
        <v>0</v>
      </c>
      <c r="X72" s="176">
        <f>IFERROR('Tabulka 9_4'!$P72+'Tabulka 9_4'!$T72,"")</f>
        <v>0</v>
      </c>
      <c r="Y72" s="176">
        <f>IFERROR('Tabulka 9_4'!$Q72+'Tabulka 9_4'!$U72,"")</f>
        <v>0</v>
      </c>
      <c r="Z72" s="176">
        <f>IFERROR('Tabulka 9_4'!$R72+'Tabulka 9_4'!$V72,"")</f>
        <v>0</v>
      </c>
      <c r="AA72" s="178" t="str">
        <f t="shared" si="2"/>
        <v/>
      </c>
      <c r="AB72" s="178" t="str">
        <f t="shared" si="3"/>
        <v/>
      </c>
      <c r="AC72" s="179">
        <f>'Vstupní data 9_4'!$B$1</f>
        <v>0</v>
      </c>
    </row>
    <row r="73" spans="1:29" ht="15">
      <c r="A73" s="164">
        <f>'Vstupní data 9_4'!A78</f>
        <v>0</v>
      </c>
      <c r="B73" s="165">
        <f>'Vstupní data 9_4'!B78</f>
        <v>0</v>
      </c>
      <c r="C73" s="166" t="str">
        <f>'Vstupní data 9_4'!T78</f>
        <v/>
      </c>
      <c r="D73" s="166" t="str">
        <f>'Vstupní data 9_4'!U78</f>
        <v/>
      </c>
      <c r="E73" s="165" t="str">
        <f>'Vstupní data 9_4'!D78</f>
        <v/>
      </c>
      <c r="F73" s="165">
        <f>'Vstupní data 9_4'!C78</f>
        <v>0</v>
      </c>
      <c r="G73" s="165" t="str">
        <f>'Vstupní data 9_4'!F78</f>
        <v/>
      </c>
      <c r="H73" s="167">
        <f>'Vstupní data 9_4'!G78</f>
        <v>0</v>
      </c>
      <c r="I73" s="165" t="str">
        <f>IF('Vstupní data 9_4'!H78=0,"",'Vstupní data 9_4'!H78)</f>
        <v/>
      </c>
      <c r="J73" s="165">
        <f>'Vstupní data 9_4'!E78</f>
        <v>0</v>
      </c>
      <c r="K73" s="168" t="str">
        <f>'Vstupní data 9_4'!S78</f>
        <v/>
      </c>
      <c r="L73" s="166">
        <f>'Vstupní data 9_4'!I78</f>
        <v>0</v>
      </c>
      <c r="M73" s="169">
        <f>'Vstupní data 9_4'!J78</f>
        <v>0</v>
      </c>
      <c r="N73" s="169">
        <f>'Vstupní data 9_4'!K78</f>
        <v>0</v>
      </c>
      <c r="O73" s="169">
        <f>'Vstupní data 9_4'!L78</f>
        <v>0</v>
      </c>
      <c r="P73" s="165">
        <f>'Vstupní data 9_4'!M78</f>
        <v>0</v>
      </c>
      <c r="Q73" s="165">
        <f>'Vstupní data 9_4'!N78</f>
        <v>0</v>
      </c>
      <c r="R73" s="165">
        <f>'Vstupní data 9_4'!O78</f>
        <v>0</v>
      </c>
      <c r="S73" s="168">
        <f>'Tabulka 9_4'!$R73+'Tabulka 9_4'!$Q73+'Tabulka 9_4'!$P73</f>
        <v>0</v>
      </c>
      <c r="T73" s="165">
        <f>'Vstupní data 9_4'!P78</f>
        <v>0</v>
      </c>
      <c r="U73" s="165">
        <f>'Vstupní data 9_4'!Q78</f>
        <v>0</v>
      </c>
      <c r="V73" s="165">
        <f>'Vstupní data 9_4'!R78</f>
        <v>0</v>
      </c>
      <c r="W73" s="168">
        <f>IFERROR('Tabulka 9_4'!$V73+'Tabulka 9_4'!$U73+'Tabulka 9_4'!$T73,"")</f>
        <v>0</v>
      </c>
      <c r="X73" s="168">
        <f>IFERROR('Tabulka 9_4'!$P73+'Tabulka 9_4'!$T73,"")</f>
        <v>0</v>
      </c>
      <c r="Y73" s="168">
        <f>IFERROR('Tabulka 9_4'!$Q73+'Tabulka 9_4'!$U73,"")</f>
        <v>0</v>
      </c>
      <c r="Z73" s="168">
        <f>IFERROR('Tabulka 9_4'!$R73+'Tabulka 9_4'!$V73,"")</f>
        <v>0</v>
      </c>
      <c r="AA73" s="170" t="str">
        <f t="shared" si="2"/>
        <v/>
      </c>
      <c r="AB73" s="170" t="str">
        <f t="shared" si="3"/>
        <v/>
      </c>
      <c r="AC73" s="171">
        <f>'Vstupní data 9_4'!$B$1</f>
        <v>0</v>
      </c>
    </row>
    <row r="74" spans="1:29" ht="15">
      <c r="A74" s="172">
        <f>'Vstupní data 9_4'!A79</f>
        <v>0</v>
      </c>
      <c r="B74" s="173">
        <f>'Vstupní data 9_4'!B79</f>
        <v>0</v>
      </c>
      <c r="C74" s="174" t="str">
        <f>'Vstupní data 9_4'!T79</f>
        <v/>
      </c>
      <c r="D74" s="174" t="str">
        <f>'Vstupní data 9_4'!U79</f>
        <v/>
      </c>
      <c r="E74" s="173" t="str">
        <f>'Vstupní data 9_4'!D79</f>
        <v/>
      </c>
      <c r="F74" s="173">
        <f>'Vstupní data 9_4'!C79</f>
        <v>0</v>
      </c>
      <c r="G74" s="173" t="str">
        <f>'Vstupní data 9_4'!F79</f>
        <v/>
      </c>
      <c r="H74" s="175">
        <f>'Vstupní data 9_4'!G79</f>
        <v>0</v>
      </c>
      <c r="I74" s="173" t="str">
        <f>IF('Vstupní data 9_4'!H79=0,"",'Vstupní data 9_4'!H79)</f>
        <v/>
      </c>
      <c r="J74" s="173">
        <f>'Vstupní data 9_4'!E79</f>
        <v>0</v>
      </c>
      <c r="K74" s="176" t="str">
        <f>'Vstupní data 9_4'!S79</f>
        <v/>
      </c>
      <c r="L74" s="174">
        <f>'Vstupní data 9_4'!I79</f>
        <v>0</v>
      </c>
      <c r="M74" s="177">
        <f>'Vstupní data 9_4'!J79</f>
        <v>0</v>
      </c>
      <c r="N74" s="177">
        <f>'Vstupní data 9_4'!K79</f>
        <v>0</v>
      </c>
      <c r="O74" s="177">
        <f>'Vstupní data 9_4'!L79</f>
        <v>0</v>
      </c>
      <c r="P74" s="173">
        <f>'Vstupní data 9_4'!M79</f>
        <v>0</v>
      </c>
      <c r="Q74" s="173">
        <f>'Vstupní data 9_4'!N79</f>
        <v>0</v>
      </c>
      <c r="R74" s="173">
        <f>'Vstupní data 9_4'!O79</f>
        <v>0</v>
      </c>
      <c r="S74" s="176">
        <f>'Tabulka 9_4'!$R74+'Tabulka 9_4'!$Q74+'Tabulka 9_4'!$P74</f>
        <v>0</v>
      </c>
      <c r="T74" s="173">
        <f>'Vstupní data 9_4'!P79</f>
        <v>0</v>
      </c>
      <c r="U74" s="173">
        <f>'Vstupní data 9_4'!Q79</f>
        <v>0</v>
      </c>
      <c r="V74" s="173">
        <f>'Vstupní data 9_4'!R79</f>
        <v>0</v>
      </c>
      <c r="W74" s="176">
        <f>IFERROR('Tabulka 9_4'!$V74+'Tabulka 9_4'!$U74+'Tabulka 9_4'!$T74,"")</f>
        <v>0</v>
      </c>
      <c r="X74" s="176">
        <f>IFERROR('Tabulka 9_4'!$P74+'Tabulka 9_4'!$T74,"")</f>
        <v>0</v>
      </c>
      <c r="Y74" s="176">
        <f>IFERROR('Tabulka 9_4'!$Q74+'Tabulka 9_4'!$U74,"")</f>
        <v>0</v>
      </c>
      <c r="Z74" s="176">
        <f>IFERROR('Tabulka 9_4'!$R74+'Tabulka 9_4'!$V74,"")</f>
        <v>0</v>
      </c>
      <c r="AA74" s="178" t="str">
        <f t="shared" si="2"/>
        <v/>
      </c>
      <c r="AB74" s="178" t="str">
        <f t="shared" si="3"/>
        <v/>
      </c>
      <c r="AC74" s="179">
        <f>'Vstupní data 9_4'!$B$1</f>
        <v>0</v>
      </c>
    </row>
    <row r="75" spans="1:29" ht="15">
      <c r="A75" s="164">
        <f>'Vstupní data 9_4'!A80</f>
        <v>0</v>
      </c>
      <c r="B75" s="165">
        <f>'Vstupní data 9_4'!B80</f>
        <v>0</v>
      </c>
      <c r="C75" s="166" t="str">
        <f>'Vstupní data 9_4'!T80</f>
        <v/>
      </c>
      <c r="D75" s="166" t="str">
        <f>'Vstupní data 9_4'!U80</f>
        <v/>
      </c>
      <c r="E75" s="165" t="str">
        <f>'Vstupní data 9_4'!D80</f>
        <v/>
      </c>
      <c r="F75" s="165">
        <f>'Vstupní data 9_4'!C80</f>
        <v>0</v>
      </c>
      <c r="G75" s="165" t="str">
        <f>'Vstupní data 9_4'!F80</f>
        <v/>
      </c>
      <c r="H75" s="167">
        <f>'Vstupní data 9_4'!G80</f>
        <v>0</v>
      </c>
      <c r="I75" s="165" t="str">
        <f>IF('Vstupní data 9_4'!H80=0,"",'Vstupní data 9_4'!H80)</f>
        <v/>
      </c>
      <c r="J75" s="165">
        <f>'Vstupní data 9_4'!E80</f>
        <v>0</v>
      </c>
      <c r="K75" s="168" t="str">
        <f>'Vstupní data 9_4'!S80</f>
        <v/>
      </c>
      <c r="L75" s="166">
        <f>'Vstupní data 9_4'!I80</f>
        <v>0</v>
      </c>
      <c r="M75" s="169">
        <f>'Vstupní data 9_4'!J80</f>
        <v>0</v>
      </c>
      <c r="N75" s="169">
        <f>'Vstupní data 9_4'!K80</f>
        <v>0</v>
      </c>
      <c r="O75" s="169">
        <f>'Vstupní data 9_4'!L80</f>
        <v>0</v>
      </c>
      <c r="P75" s="165">
        <f>'Vstupní data 9_4'!M80</f>
        <v>0</v>
      </c>
      <c r="Q75" s="165">
        <f>'Vstupní data 9_4'!N80</f>
        <v>0</v>
      </c>
      <c r="R75" s="165">
        <f>'Vstupní data 9_4'!O80</f>
        <v>0</v>
      </c>
      <c r="S75" s="168">
        <f>'Tabulka 9_4'!$R75+'Tabulka 9_4'!$Q75+'Tabulka 9_4'!$P75</f>
        <v>0</v>
      </c>
      <c r="T75" s="165">
        <f>'Vstupní data 9_4'!P80</f>
        <v>0</v>
      </c>
      <c r="U75" s="165">
        <f>'Vstupní data 9_4'!Q80</f>
        <v>0</v>
      </c>
      <c r="V75" s="165">
        <f>'Vstupní data 9_4'!R80</f>
        <v>0</v>
      </c>
      <c r="W75" s="168">
        <f>IFERROR('Tabulka 9_4'!$V75+'Tabulka 9_4'!$U75+'Tabulka 9_4'!$T75,"")</f>
        <v>0</v>
      </c>
      <c r="X75" s="168">
        <f>IFERROR('Tabulka 9_4'!$P75+'Tabulka 9_4'!$T75,"")</f>
        <v>0</v>
      </c>
      <c r="Y75" s="168">
        <f>IFERROR('Tabulka 9_4'!$Q75+'Tabulka 9_4'!$U75,"")</f>
        <v>0</v>
      </c>
      <c r="Z75" s="168">
        <f>IFERROR('Tabulka 9_4'!$R75+'Tabulka 9_4'!$V75,"")</f>
        <v>0</v>
      </c>
      <c r="AA75" s="170" t="str">
        <f t="shared" si="2"/>
        <v/>
      </c>
      <c r="AB75" s="170" t="str">
        <f t="shared" si="3"/>
        <v/>
      </c>
      <c r="AC75" s="171">
        <f>'Vstupní data 9_4'!$B$1</f>
        <v>0</v>
      </c>
    </row>
    <row r="76" spans="1:29" ht="15">
      <c r="A76" s="172">
        <f>'Vstupní data 9_4'!A81</f>
        <v>0</v>
      </c>
      <c r="B76" s="173">
        <f>'Vstupní data 9_4'!B81</f>
        <v>0</v>
      </c>
      <c r="C76" s="174" t="str">
        <f>'Vstupní data 9_4'!T81</f>
        <v/>
      </c>
      <c r="D76" s="174" t="str">
        <f>'Vstupní data 9_4'!U81</f>
        <v/>
      </c>
      <c r="E76" s="173" t="str">
        <f>'Vstupní data 9_4'!D81</f>
        <v/>
      </c>
      <c r="F76" s="173">
        <f>'Vstupní data 9_4'!C81</f>
        <v>0</v>
      </c>
      <c r="G76" s="173" t="str">
        <f>'Vstupní data 9_4'!F81</f>
        <v/>
      </c>
      <c r="H76" s="175">
        <f>'Vstupní data 9_4'!G81</f>
        <v>0</v>
      </c>
      <c r="I76" s="173" t="str">
        <f>IF('Vstupní data 9_4'!H81=0,"",'Vstupní data 9_4'!H81)</f>
        <v/>
      </c>
      <c r="J76" s="173">
        <f>'Vstupní data 9_4'!E81</f>
        <v>0</v>
      </c>
      <c r="K76" s="176" t="str">
        <f>'Vstupní data 9_4'!S81</f>
        <v/>
      </c>
      <c r="L76" s="174">
        <f>'Vstupní data 9_4'!I81</f>
        <v>0</v>
      </c>
      <c r="M76" s="177">
        <f>'Vstupní data 9_4'!J81</f>
        <v>0</v>
      </c>
      <c r="N76" s="177">
        <f>'Vstupní data 9_4'!K81</f>
        <v>0</v>
      </c>
      <c r="O76" s="177">
        <f>'Vstupní data 9_4'!L81</f>
        <v>0</v>
      </c>
      <c r="P76" s="173">
        <f>'Vstupní data 9_4'!M81</f>
        <v>0</v>
      </c>
      <c r="Q76" s="173">
        <f>'Vstupní data 9_4'!N81</f>
        <v>0</v>
      </c>
      <c r="R76" s="173">
        <f>'Vstupní data 9_4'!O81</f>
        <v>0</v>
      </c>
      <c r="S76" s="176">
        <f>'Tabulka 9_4'!$R76+'Tabulka 9_4'!$Q76+'Tabulka 9_4'!$P76</f>
        <v>0</v>
      </c>
      <c r="T76" s="173">
        <f>'Vstupní data 9_4'!P81</f>
        <v>0</v>
      </c>
      <c r="U76" s="173">
        <f>'Vstupní data 9_4'!Q81</f>
        <v>0</v>
      </c>
      <c r="V76" s="173">
        <f>'Vstupní data 9_4'!R81</f>
        <v>0</v>
      </c>
      <c r="W76" s="176">
        <f>IFERROR('Tabulka 9_4'!$V76+'Tabulka 9_4'!$U76+'Tabulka 9_4'!$T76,"")</f>
        <v>0</v>
      </c>
      <c r="X76" s="176">
        <f>IFERROR('Tabulka 9_4'!$P76+'Tabulka 9_4'!$T76,"")</f>
        <v>0</v>
      </c>
      <c r="Y76" s="176">
        <f>IFERROR('Tabulka 9_4'!$Q76+'Tabulka 9_4'!$U76,"")</f>
        <v>0</v>
      </c>
      <c r="Z76" s="176">
        <f>IFERROR('Tabulka 9_4'!$R76+'Tabulka 9_4'!$V76,"")</f>
        <v>0</v>
      </c>
      <c r="AA76" s="178" t="str">
        <f t="shared" si="2"/>
        <v/>
      </c>
      <c r="AB76" s="178" t="str">
        <f t="shared" si="3"/>
        <v/>
      </c>
      <c r="AC76" s="179">
        <f>'Vstupní data 9_4'!$B$1</f>
        <v>0</v>
      </c>
    </row>
    <row r="77" spans="1:29" ht="15">
      <c r="A77" s="164">
        <f>'Vstupní data 9_4'!A82</f>
        <v>0</v>
      </c>
      <c r="B77" s="165">
        <f>'Vstupní data 9_4'!B82</f>
        <v>0</v>
      </c>
      <c r="C77" s="166" t="str">
        <f>'Vstupní data 9_4'!T82</f>
        <v/>
      </c>
      <c r="D77" s="166" t="str">
        <f>'Vstupní data 9_4'!U82</f>
        <v/>
      </c>
      <c r="E77" s="165" t="str">
        <f>'Vstupní data 9_4'!D82</f>
        <v/>
      </c>
      <c r="F77" s="165">
        <f>'Vstupní data 9_4'!C82</f>
        <v>0</v>
      </c>
      <c r="G77" s="165" t="str">
        <f>'Vstupní data 9_4'!F82</f>
        <v/>
      </c>
      <c r="H77" s="167">
        <f>'Vstupní data 9_4'!G82</f>
        <v>0</v>
      </c>
      <c r="I77" s="165" t="str">
        <f>IF('Vstupní data 9_4'!H82=0,"",'Vstupní data 9_4'!H82)</f>
        <v/>
      </c>
      <c r="J77" s="165">
        <f>'Vstupní data 9_4'!E82</f>
        <v>0</v>
      </c>
      <c r="K77" s="168" t="str">
        <f>'Vstupní data 9_4'!S82</f>
        <v/>
      </c>
      <c r="L77" s="166">
        <f>'Vstupní data 9_4'!I82</f>
        <v>0</v>
      </c>
      <c r="M77" s="169">
        <f>'Vstupní data 9_4'!J82</f>
        <v>0</v>
      </c>
      <c r="N77" s="169">
        <f>'Vstupní data 9_4'!K82</f>
        <v>0</v>
      </c>
      <c r="O77" s="169">
        <f>'Vstupní data 9_4'!L82</f>
        <v>0</v>
      </c>
      <c r="P77" s="165">
        <f>'Vstupní data 9_4'!M82</f>
        <v>0</v>
      </c>
      <c r="Q77" s="165">
        <f>'Vstupní data 9_4'!N82</f>
        <v>0</v>
      </c>
      <c r="R77" s="165">
        <f>'Vstupní data 9_4'!O82</f>
        <v>0</v>
      </c>
      <c r="S77" s="168">
        <f>'Tabulka 9_4'!$R77+'Tabulka 9_4'!$Q77+'Tabulka 9_4'!$P77</f>
        <v>0</v>
      </c>
      <c r="T77" s="165">
        <f>'Vstupní data 9_4'!P82</f>
        <v>0</v>
      </c>
      <c r="U77" s="165">
        <f>'Vstupní data 9_4'!Q82</f>
        <v>0</v>
      </c>
      <c r="V77" s="165">
        <f>'Vstupní data 9_4'!R82</f>
        <v>0</v>
      </c>
      <c r="W77" s="168">
        <f>IFERROR('Tabulka 9_4'!$V77+'Tabulka 9_4'!$U77+'Tabulka 9_4'!$T77,"")</f>
        <v>0</v>
      </c>
      <c r="X77" s="168">
        <f>IFERROR('Tabulka 9_4'!$P77+'Tabulka 9_4'!$T77,"")</f>
        <v>0</v>
      </c>
      <c r="Y77" s="168">
        <f>IFERROR('Tabulka 9_4'!$Q77+'Tabulka 9_4'!$U77,"")</f>
        <v>0</v>
      </c>
      <c r="Z77" s="168">
        <f>IFERROR('Tabulka 9_4'!$R77+'Tabulka 9_4'!$V77,"")</f>
        <v>0</v>
      </c>
      <c r="AA77" s="170" t="str">
        <f t="shared" si="2"/>
        <v/>
      </c>
      <c r="AB77" s="170" t="str">
        <f t="shared" si="3"/>
        <v/>
      </c>
      <c r="AC77" s="171">
        <f>'Vstupní data 9_4'!$B$1</f>
        <v>0</v>
      </c>
    </row>
    <row r="78" spans="1:29" ht="15">
      <c r="A78" s="172">
        <f>'Vstupní data 9_4'!A83</f>
        <v>0</v>
      </c>
      <c r="B78" s="173">
        <f>'Vstupní data 9_4'!B83</f>
        <v>0</v>
      </c>
      <c r="C78" s="174" t="str">
        <f>'Vstupní data 9_4'!T83</f>
        <v/>
      </c>
      <c r="D78" s="174" t="str">
        <f>'Vstupní data 9_4'!U83</f>
        <v/>
      </c>
      <c r="E78" s="173" t="str">
        <f>'Vstupní data 9_4'!D83</f>
        <v/>
      </c>
      <c r="F78" s="173">
        <f>'Vstupní data 9_4'!C83</f>
        <v>0</v>
      </c>
      <c r="G78" s="173" t="str">
        <f>'Vstupní data 9_4'!F83</f>
        <v/>
      </c>
      <c r="H78" s="175">
        <f>'Vstupní data 9_4'!G83</f>
        <v>0</v>
      </c>
      <c r="I78" s="173" t="str">
        <f>IF('Vstupní data 9_4'!H83=0,"",'Vstupní data 9_4'!H83)</f>
        <v/>
      </c>
      <c r="J78" s="173">
        <f>'Vstupní data 9_4'!E83</f>
        <v>0</v>
      </c>
      <c r="K78" s="176" t="str">
        <f>'Vstupní data 9_4'!S83</f>
        <v/>
      </c>
      <c r="L78" s="174">
        <f>'Vstupní data 9_4'!I83</f>
        <v>0</v>
      </c>
      <c r="M78" s="177">
        <f>'Vstupní data 9_4'!J83</f>
        <v>0</v>
      </c>
      <c r="N78" s="177">
        <f>'Vstupní data 9_4'!K83</f>
        <v>0</v>
      </c>
      <c r="O78" s="177">
        <f>'Vstupní data 9_4'!L83</f>
        <v>0</v>
      </c>
      <c r="P78" s="173">
        <f>'Vstupní data 9_4'!M83</f>
        <v>0</v>
      </c>
      <c r="Q78" s="173">
        <f>'Vstupní data 9_4'!N83</f>
        <v>0</v>
      </c>
      <c r="R78" s="173">
        <f>'Vstupní data 9_4'!O83</f>
        <v>0</v>
      </c>
      <c r="S78" s="176">
        <f>'Tabulka 9_4'!$R78+'Tabulka 9_4'!$Q78+'Tabulka 9_4'!$P78</f>
        <v>0</v>
      </c>
      <c r="T78" s="173">
        <f>'Vstupní data 9_4'!P83</f>
        <v>0</v>
      </c>
      <c r="U78" s="173">
        <f>'Vstupní data 9_4'!Q83</f>
        <v>0</v>
      </c>
      <c r="V78" s="173">
        <f>'Vstupní data 9_4'!R83</f>
        <v>0</v>
      </c>
      <c r="W78" s="176">
        <f>IFERROR('Tabulka 9_4'!$V78+'Tabulka 9_4'!$U78+'Tabulka 9_4'!$T78,"")</f>
        <v>0</v>
      </c>
      <c r="X78" s="176">
        <f>IFERROR('Tabulka 9_4'!$P78+'Tabulka 9_4'!$T78,"")</f>
        <v>0</v>
      </c>
      <c r="Y78" s="176">
        <f>IFERROR('Tabulka 9_4'!$Q78+'Tabulka 9_4'!$U78,"")</f>
        <v>0</v>
      </c>
      <c r="Z78" s="176">
        <f>IFERROR('Tabulka 9_4'!$R78+'Tabulka 9_4'!$V78,"")</f>
        <v>0</v>
      </c>
      <c r="AA78" s="178" t="str">
        <f t="shared" si="2"/>
        <v/>
      </c>
      <c r="AB78" s="178" t="str">
        <f t="shared" si="3"/>
        <v/>
      </c>
      <c r="AC78" s="179">
        <f>'Vstupní data 9_4'!$B$1</f>
        <v>0</v>
      </c>
    </row>
    <row r="79" spans="1:29" ht="15">
      <c r="A79" s="164">
        <f>'Vstupní data 9_4'!A84</f>
        <v>0</v>
      </c>
      <c r="B79" s="165">
        <f>'Vstupní data 9_4'!B84</f>
        <v>0</v>
      </c>
      <c r="C79" s="166" t="str">
        <f>'Vstupní data 9_4'!T84</f>
        <v/>
      </c>
      <c r="D79" s="166" t="str">
        <f>'Vstupní data 9_4'!U84</f>
        <v/>
      </c>
      <c r="E79" s="165" t="str">
        <f>'Vstupní data 9_4'!D84</f>
        <v/>
      </c>
      <c r="F79" s="165">
        <f>'Vstupní data 9_4'!C84</f>
        <v>0</v>
      </c>
      <c r="G79" s="165" t="str">
        <f>'Vstupní data 9_4'!F84</f>
        <v/>
      </c>
      <c r="H79" s="167">
        <f>'Vstupní data 9_4'!G84</f>
        <v>0</v>
      </c>
      <c r="I79" s="165" t="str">
        <f>IF('Vstupní data 9_4'!H84=0,"",'Vstupní data 9_4'!H84)</f>
        <v/>
      </c>
      <c r="J79" s="165">
        <f>'Vstupní data 9_4'!E84</f>
        <v>0</v>
      </c>
      <c r="K79" s="168" t="str">
        <f>'Vstupní data 9_4'!S84</f>
        <v/>
      </c>
      <c r="L79" s="166">
        <f>'Vstupní data 9_4'!I84</f>
        <v>0</v>
      </c>
      <c r="M79" s="169">
        <f>'Vstupní data 9_4'!J84</f>
        <v>0</v>
      </c>
      <c r="N79" s="169">
        <f>'Vstupní data 9_4'!K84</f>
        <v>0</v>
      </c>
      <c r="O79" s="169">
        <f>'Vstupní data 9_4'!L84</f>
        <v>0</v>
      </c>
      <c r="P79" s="165">
        <f>'Vstupní data 9_4'!M84</f>
        <v>0</v>
      </c>
      <c r="Q79" s="165">
        <f>'Vstupní data 9_4'!N84</f>
        <v>0</v>
      </c>
      <c r="R79" s="165">
        <f>'Vstupní data 9_4'!O84</f>
        <v>0</v>
      </c>
      <c r="S79" s="168">
        <f>'Tabulka 9_4'!$R79+'Tabulka 9_4'!$Q79+'Tabulka 9_4'!$P79</f>
        <v>0</v>
      </c>
      <c r="T79" s="165">
        <f>'Vstupní data 9_4'!P84</f>
        <v>0</v>
      </c>
      <c r="U79" s="165">
        <f>'Vstupní data 9_4'!Q84</f>
        <v>0</v>
      </c>
      <c r="V79" s="165">
        <f>'Vstupní data 9_4'!R84</f>
        <v>0</v>
      </c>
      <c r="W79" s="168">
        <f>IFERROR('Tabulka 9_4'!$V79+'Tabulka 9_4'!$U79+'Tabulka 9_4'!$T79,"")</f>
        <v>0</v>
      </c>
      <c r="X79" s="168">
        <f>IFERROR('Tabulka 9_4'!$P79+'Tabulka 9_4'!$T79,"")</f>
        <v>0</v>
      </c>
      <c r="Y79" s="168">
        <f>IFERROR('Tabulka 9_4'!$Q79+'Tabulka 9_4'!$U79,"")</f>
        <v>0</v>
      </c>
      <c r="Z79" s="168">
        <f>IFERROR('Tabulka 9_4'!$R79+'Tabulka 9_4'!$V79,"")</f>
        <v>0</v>
      </c>
      <c r="AA79" s="170" t="str">
        <f t="shared" si="2"/>
        <v/>
      </c>
      <c r="AB79" s="170" t="str">
        <f t="shared" si="3"/>
        <v/>
      </c>
      <c r="AC79" s="171">
        <f>'Vstupní data 9_4'!$B$1</f>
        <v>0</v>
      </c>
    </row>
    <row r="80" spans="1:29" ht="15">
      <c r="A80" s="172">
        <f>'Vstupní data 9_4'!A85</f>
        <v>0</v>
      </c>
      <c r="B80" s="173">
        <f>'Vstupní data 9_4'!B85</f>
        <v>0</v>
      </c>
      <c r="C80" s="174" t="str">
        <f>'Vstupní data 9_4'!T85</f>
        <v/>
      </c>
      <c r="D80" s="174" t="str">
        <f>'Vstupní data 9_4'!U85</f>
        <v/>
      </c>
      <c r="E80" s="173" t="str">
        <f>'Vstupní data 9_4'!D85</f>
        <v/>
      </c>
      <c r="F80" s="173">
        <f>'Vstupní data 9_4'!C85</f>
        <v>0</v>
      </c>
      <c r="G80" s="173" t="str">
        <f>'Vstupní data 9_4'!F85</f>
        <v/>
      </c>
      <c r="H80" s="175">
        <f>'Vstupní data 9_4'!G85</f>
        <v>0</v>
      </c>
      <c r="I80" s="173" t="str">
        <f>IF('Vstupní data 9_4'!H85=0,"",'Vstupní data 9_4'!H85)</f>
        <v/>
      </c>
      <c r="J80" s="173">
        <f>'Vstupní data 9_4'!E85</f>
        <v>0</v>
      </c>
      <c r="K80" s="176" t="str">
        <f>'Vstupní data 9_4'!S85</f>
        <v/>
      </c>
      <c r="L80" s="174">
        <f>'Vstupní data 9_4'!I85</f>
        <v>0</v>
      </c>
      <c r="M80" s="177">
        <f>'Vstupní data 9_4'!J85</f>
        <v>0</v>
      </c>
      <c r="N80" s="177">
        <f>'Vstupní data 9_4'!K85</f>
        <v>0</v>
      </c>
      <c r="O80" s="177">
        <f>'Vstupní data 9_4'!L85</f>
        <v>0</v>
      </c>
      <c r="P80" s="173">
        <f>'Vstupní data 9_4'!M85</f>
        <v>0</v>
      </c>
      <c r="Q80" s="173">
        <f>'Vstupní data 9_4'!N85</f>
        <v>0</v>
      </c>
      <c r="R80" s="173">
        <f>'Vstupní data 9_4'!O85</f>
        <v>0</v>
      </c>
      <c r="S80" s="176">
        <f>'Tabulka 9_4'!$R80+'Tabulka 9_4'!$Q80+'Tabulka 9_4'!$P80</f>
        <v>0</v>
      </c>
      <c r="T80" s="173">
        <f>'Vstupní data 9_4'!P85</f>
        <v>0</v>
      </c>
      <c r="U80" s="173">
        <f>'Vstupní data 9_4'!Q85</f>
        <v>0</v>
      </c>
      <c r="V80" s="173">
        <f>'Vstupní data 9_4'!R85</f>
        <v>0</v>
      </c>
      <c r="W80" s="176">
        <f>IFERROR('Tabulka 9_4'!$V80+'Tabulka 9_4'!$U80+'Tabulka 9_4'!$T80,"")</f>
        <v>0</v>
      </c>
      <c r="X80" s="176">
        <f>IFERROR('Tabulka 9_4'!$P80+'Tabulka 9_4'!$T80,"")</f>
        <v>0</v>
      </c>
      <c r="Y80" s="176">
        <f>IFERROR('Tabulka 9_4'!$Q80+'Tabulka 9_4'!$U80,"")</f>
        <v>0</v>
      </c>
      <c r="Z80" s="176">
        <f>IFERROR('Tabulka 9_4'!$R80+'Tabulka 9_4'!$V80,"")</f>
        <v>0</v>
      </c>
      <c r="AA80" s="178" t="str">
        <f t="shared" si="2"/>
        <v/>
      </c>
      <c r="AB80" s="178" t="str">
        <f t="shared" si="3"/>
        <v/>
      </c>
      <c r="AC80" s="179">
        <f>'Vstupní data 9_4'!$B$1</f>
        <v>0</v>
      </c>
    </row>
    <row r="81" spans="1:29" ht="15">
      <c r="A81" s="164">
        <f>'Vstupní data 9_4'!A86</f>
        <v>0</v>
      </c>
      <c r="B81" s="165">
        <f>'Vstupní data 9_4'!B86</f>
        <v>0</v>
      </c>
      <c r="C81" s="166" t="str">
        <f>'Vstupní data 9_4'!T86</f>
        <v/>
      </c>
      <c r="D81" s="166" t="str">
        <f>'Vstupní data 9_4'!U86</f>
        <v/>
      </c>
      <c r="E81" s="165" t="str">
        <f>'Vstupní data 9_4'!D86</f>
        <v/>
      </c>
      <c r="F81" s="165">
        <f>'Vstupní data 9_4'!C86</f>
        <v>0</v>
      </c>
      <c r="G81" s="165" t="str">
        <f>'Vstupní data 9_4'!F86</f>
        <v/>
      </c>
      <c r="H81" s="167">
        <f>'Vstupní data 9_4'!G86</f>
        <v>0</v>
      </c>
      <c r="I81" s="165" t="str">
        <f>IF('Vstupní data 9_4'!H86=0,"",'Vstupní data 9_4'!H86)</f>
        <v/>
      </c>
      <c r="J81" s="165">
        <f>'Vstupní data 9_4'!E86</f>
        <v>0</v>
      </c>
      <c r="K81" s="168" t="str">
        <f>'Vstupní data 9_4'!S86</f>
        <v/>
      </c>
      <c r="L81" s="166">
        <f>'Vstupní data 9_4'!I86</f>
        <v>0</v>
      </c>
      <c r="M81" s="169">
        <f>'Vstupní data 9_4'!J86</f>
        <v>0</v>
      </c>
      <c r="N81" s="169">
        <f>'Vstupní data 9_4'!K86</f>
        <v>0</v>
      </c>
      <c r="O81" s="169">
        <f>'Vstupní data 9_4'!L86</f>
        <v>0</v>
      </c>
      <c r="P81" s="165">
        <f>'Vstupní data 9_4'!M86</f>
        <v>0</v>
      </c>
      <c r="Q81" s="165">
        <f>'Vstupní data 9_4'!N86</f>
        <v>0</v>
      </c>
      <c r="R81" s="165">
        <f>'Vstupní data 9_4'!O86</f>
        <v>0</v>
      </c>
      <c r="S81" s="168">
        <f>'Tabulka 9_4'!$R81+'Tabulka 9_4'!$Q81+'Tabulka 9_4'!$P81</f>
        <v>0</v>
      </c>
      <c r="T81" s="165">
        <f>'Vstupní data 9_4'!P86</f>
        <v>0</v>
      </c>
      <c r="U81" s="165">
        <f>'Vstupní data 9_4'!Q86</f>
        <v>0</v>
      </c>
      <c r="V81" s="165">
        <f>'Vstupní data 9_4'!R86</f>
        <v>0</v>
      </c>
      <c r="W81" s="168">
        <f>IFERROR('Tabulka 9_4'!$V81+'Tabulka 9_4'!$U81+'Tabulka 9_4'!$T81,"")</f>
        <v>0</v>
      </c>
      <c r="X81" s="168">
        <f>IFERROR('Tabulka 9_4'!$P81+'Tabulka 9_4'!$T81,"")</f>
        <v>0</v>
      </c>
      <c r="Y81" s="168">
        <f>IFERROR('Tabulka 9_4'!$Q81+'Tabulka 9_4'!$U81,"")</f>
        <v>0</v>
      </c>
      <c r="Z81" s="168">
        <f>IFERROR('Tabulka 9_4'!$R81+'Tabulka 9_4'!$V81,"")</f>
        <v>0</v>
      </c>
      <c r="AA81" s="170" t="str">
        <f t="shared" si="2"/>
        <v/>
      </c>
      <c r="AB81" s="170" t="str">
        <f t="shared" si="3"/>
        <v/>
      </c>
      <c r="AC81" s="171">
        <f>'Vstupní data 9_4'!$B$1</f>
        <v>0</v>
      </c>
    </row>
    <row r="82" spans="1:29" ht="15">
      <c r="A82" s="172">
        <f>'Vstupní data 9_4'!A87</f>
        <v>0</v>
      </c>
      <c r="B82" s="173">
        <f>'Vstupní data 9_4'!B87</f>
        <v>0</v>
      </c>
      <c r="C82" s="174" t="str">
        <f>'Vstupní data 9_4'!T87</f>
        <v/>
      </c>
      <c r="D82" s="174" t="str">
        <f>'Vstupní data 9_4'!U87</f>
        <v/>
      </c>
      <c r="E82" s="173" t="str">
        <f>'Vstupní data 9_4'!D87</f>
        <v/>
      </c>
      <c r="F82" s="173">
        <f>'Vstupní data 9_4'!C87</f>
        <v>0</v>
      </c>
      <c r="G82" s="173" t="str">
        <f>'Vstupní data 9_4'!F87</f>
        <v/>
      </c>
      <c r="H82" s="175">
        <f>'Vstupní data 9_4'!G87</f>
        <v>0</v>
      </c>
      <c r="I82" s="173" t="str">
        <f>IF('Vstupní data 9_4'!H87=0,"",'Vstupní data 9_4'!H87)</f>
        <v/>
      </c>
      <c r="J82" s="173">
        <f>'Vstupní data 9_4'!E87</f>
        <v>0</v>
      </c>
      <c r="K82" s="176" t="str">
        <f>'Vstupní data 9_4'!S87</f>
        <v/>
      </c>
      <c r="L82" s="174">
        <f>'Vstupní data 9_4'!I87</f>
        <v>0</v>
      </c>
      <c r="M82" s="177">
        <f>'Vstupní data 9_4'!J87</f>
        <v>0</v>
      </c>
      <c r="N82" s="177">
        <f>'Vstupní data 9_4'!K87</f>
        <v>0</v>
      </c>
      <c r="O82" s="177">
        <f>'Vstupní data 9_4'!L87</f>
        <v>0</v>
      </c>
      <c r="P82" s="173">
        <f>'Vstupní data 9_4'!M87</f>
        <v>0</v>
      </c>
      <c r="Q82" s="173">
        <f>'Vstupní data 9_4'!N87</f>
        <v>0</v>
      </c>
      <c r="R82" s="173">
        <f>'Vstupní data 9_4'!O87</f>
        <v>0</v>
      </c>
      <c r="S82" s="176">
        <f>'Tabulka 9_4'!$R82+'Tabulka 9_4'!$Q82+'Tabulka 9_4'!$P82</f>
        <v>0</v>
      </c>
      <c r="T82" s="173">
        <f>'Vstupní data 9_4'!P87</f>
        <v>0</v>
      </c>
      <c r="U82" s="173">
        <f>'Vstupní data 9_4'!Q87</f>
        <v>0</v>
      </c>
      <c r="V82" s="173">
        <f>'Vstupní data 9_4'!R87</f>
        <v>0</v>
      </c>
      <c r="W82" s="176">
        <f>IFERROR('Tabulka 9_4'!$V82+'Tabulka 9_4'!$U82+'Tabulka 9_4'!$T82,"")</f>
        <v>0</v>
      </c>
      <c r="X82" s="176">
        <f>IFERROR('Tabulka 9_4'!$P82+'Tabulka 9_4'!$T82,"")</f>
        <v>0</v>
      </c>
      <c r="Y82" s="176">
        <f>IFERROR('Tabulka 9_4'!$Q82+'Tabulka 9_4'!$U82,"")</f>
        <v>0</v>
      </c>
      <c r="Z82" s="176">
        <f>IFERROR('Tabulka 9_4'!$R82+'Tabulka 9_4'!$V82,"")</f>
        <v>0</v>
      </c>
      <c r="AA82" s="178" t="str">
        <f t="shared" si="2"/>
        <v/>
      </c>
      <c r="AB82" s="178" t="str">
        <f t="shared" si="3"/>
        <v/>
      </c>
      <c r="AC82" s="179">
        <f>'Vstupní data 9_4'!$B$1</f>
        <v>0</v>
      </c>
    </row>
    <row r="83" spans="1:29" ht="15">
      <c r="A83" s="164">
        <f>'Vstupní data 9_4'!A88</f>
        <v>0</v>
      </c>
      <c r="B83" s="165">
        <f>'Vstupní data 9_4'!B88</f>
        <v>0</v>
      </c>
      <c r="C83" s="166" t="str">
        <f>'Vstupní data 9_4'!T88</f>
        <v/>
      </c>
      <c r="D83" s="166" t="str">
        <f>'Vstupní data 9_4'!U88</f>
        <v/>
      </c>
      <c r="E83" s="165" t="str">
        <f>'Vstupní data 9_4'!D88</f>
        <v/>
      </c>
      <c r="F83" s="165">
        <f>'Vstupní data 9_4'!C88</f>
        <v>0</v>
      </c>
      <c r="G83" s="165" t="str">
        <f>'Vstupní data 9_4'!F88</f>
        <v/>
      </c>
      <c r="H83" s="167">
        <f>'Vstupní data 9_4'!G88</f>
        <v>0</v>
      </c>
      <c r="I83" s="165" t="str">
        <f>IF('Vstupní data 9_4'!H88=0,"",'Vstupní data 9_4'!H88)</f>
        <v/>
      </c>
      <c r="J83" s="165">
        <f>'Vstupní data 9_4'!E88</f>
        <v>0</v>
      </c>
      <c r="K83" s="168" t="str">
        <f>'Vstupní data 9_4'!S88</f>
        <v/>
      </c>
      <c r="L83" s="166">
        <f>'Vstupní data 9_4'!I88</f>
        <v>0</v>
      </c>
      <c r="M83" s="169">
        <f>'Vstupní data 9_4'!J88</f>
        <v>0</v>
      </c>
      <c r="N83" s="169">
        <f>'Vstupní data 9_4'!K88</f>
        <v>0</v>
      </c>
      <c r="O83" s="169">
        <f>'Vstupní data 9_4'!L88</f>
        <v>0</v>
      </c>
      <c r="P83" s="165">
        <f>'Vstupní data 9_4'!M88</f>
        <v>0</v>
      </c>
      <c r="Q83" s="165">
        <f>'Vstupní data 9_4'!N88</f>
        <v>0</v>
      </c>
      <c r="R83" s="165">
        <f>'Vstupní data 9_4'!O88</f>
        <v>0</v>
      </c>
      <c r="S83" s="168">
        <f>'Tabulka 9_4'!$R83+'Tabulka 9_4'!$Q83+'Tabulka 9_4'!$P83</f>
        <v>0</v>
      </c>
      <c r="T83" s="165">
        <f>'Vstupní data 9_4'!P88</f>
        <v>0</v>
      </c>
      <c r="U83" s="165">
        <f>'Vstupní data 9_4'!Q88</f>
        <v>0</v>
      </c>
      <c r="V83" s="165">
        <f>'Vstupní data 9_4'!R88</f>
        <v>0</v>
      </c>
      <c r="W83" s="168">
        <f>IFERROR('Tabulka 9_4'!$V83+'Tabulka 9_4'!$U83+'Tabulka 9_4'!$T83,"")</f>
        <v>0</v>
      </c>
      <c r="X83" s="168">
        <f>IFERROR('Tabulka 9_4'!$P83+'Tabulka 9_4'!$T83,"")</f>
        <v>0</v>
      </c>
      <c r="Y83" s="168">
        <f>IFERROR('Tabulka 9_4'!$Q83+'Tabulka 9_4'!$U83,"")</f>
        <v>0</v>
      </c>
      <c r="Z83" s="168">
        <f>IFERROR('Tabulka 9_4'!$R83+'Tabulka 9_4'!$V83,"")</f>
        <v>0</v>
      </c>
      <c r="AA83" s="170" t="str">
        <f t="shared" si="2"/>
        <v/>
      </c>
      <c r="AB83" s="170" t="str">
        <f t="shared" si="3"/>
        <v/>
      </c>
      <c r="AC83" s="171">
        <f>'Vstupní data 9_4'!$B$1</f>
        <v>0</v>
      </c>
    </row>
    <row r="84" spans="1:29" ht="15">
      <c r="A84" s="172">
        <f>'Vstupní data 9_4'!A89</f>
        <v>0</v>
      </c>
      <c r="B84" s="173">
        <f>'Vstupní data 9_4'!B89</f>
        <v>0</v>
      </c>
      <c r="C84" s="174" t="str">
        <f>'Vstupní data 9_4'!T89</f>
        <v/>
      </c>
      <c r="D84" s="174" t="str">
        <f>'Vstupní data 9_4'!U89</f>
        <v/>
      </c>
      <c r="E84" s="173" t="str">
        <f>'Vstupní data 9_4'!D89</f>
        <v/>
      </c>
      <c r="F84" s="173">
        <f>'Vstupní data 9_4'!C89</f>
        <v>0</v>
      </c>
      <c r="G84" s="173" t="str">
        <f>'Vstupní data 9_4'!F89</f>
        <v/>
      </c>
      <c r="H84" s="175">
        <f>'Vstupní data 9_4'!G89</f>
        <v>0</v>
      </c>
      <c r="I84" s="173" t="str">
        <f>IF('Vstupní data 9_4'!H89=0,"",'Vstupní data 9_4'!H89)</f>
        <v/>
      </c>
      <c r="J84" s="173">
        <f>'Vstupní data 9_4'!E89</f>
        <v>0</v>
      </c>
      <c r="K84" s="176" t="str">
        <f>'Vstupní data 9_4'!S89</f>
        <v/>
      </c>
      <c r="L84" s="174">
        <f>'Vstupní data 9_4'!I89</f>
        <v>0</v>
      </c>
      <c r="M84" s="177">
        <f>'Vstupní data 9_4'!J89</f>
        <v>0</v>
      </c>
      <c r="N84" s="177">
        <f>'Vstupní data 9_4'!K89</f>
        <v>0</v>
      </c>
      <c r="O84" s="177">
        <f>'Vstupní data 9_4'!L89</f>
        <v>0</v>
      </c>
      <c r="P84" s="173">
        <f>'Vstupní data 9_4'!M89</f>
        <v>0</v>
      </c>
      <c r="Q84" s="173">
        <f>'Vstupní data 9_4'!N89</f>
        <v>0</v>
      </c>
      <c r="R84" s="173">
        <f>'Vstupní data 9_4'!O89</f>
        <v>0</v>
      </c>
      <c r="S84" s="176">
        <f>'Tabulka 9_4'!$R84+'Tabulka 9_4'!$Q84+'Tabulka 9_4'!$P84</f>
        <v>0</v>
      </c>
      <c r="T84" s="173">
        <f>'Vstupní data 9_4'!P89</f>
        <v>0</v>
      </c>
      <c r="U84" s="173">
        <f>'Vstupní data 9_4'!Q89</f>
        <v>0</v>
      </c>
      <c r="V84" s="173">
        <f>'Vstupní data 9_4'!R89</f>
        <v>0</v>
      </c>
      <c r="W84" s="176">
        <f>IFERROR('Tabulka 9_4'!$V84+'Tabulka 9_4'!$U84+'Tabulka 9_4'!$T84,"")</f>
        <v>0</v>
      </c>
      <c r="X84" s="176">
        <f>IFERROR('Tabulka 9_4'!$P84+'Tabulka 9_4'!$T84,"")</f>
        <v>0</v>
      </c>
      <c r="Y84" s="176">
        <f>IFERROR('Tabulka 9_4'!$Q84+'Tabulka 9_4'!$U84,"")</f>
        <v>0</v>
      </c>
      <c r="Z84" s="176">
        <f>IFERROR('Tabulka 9_4'!$R84+'Tabulka 9_4'!$V84,"")</f>
        <v>0</v>
      </c>
      <c r="AA84" s="178" t="str">
        <f t="shared" si="2"/>
        <v/>
      </c>
      <c r="AB84" s="178" t="str">
        <f t="shared" si="3"/>
        <v/>
      </c>
      <c r="AC84" s="179">
        <f>'Vstupní data 9_4'!$B$1</f>
        <v>0</v>
      </c>
    </row>
    <row r="85" spans="1:29" ht="15">
      <c r="A85" s="164">
        <f>'Vstupní data 9_4'!A90</f>
        <v>0</v>
      </c>
      <c r="B85" s="165">
        <f>'Vstupní data 9_4'!B90</f>
        <v>0</v>
      </c>
      <c r="C85" s="166" t="str">
        <f>'Vstupní data 9_4'!T90</f>
        <v/>
      </c>
      <c r="D85" s="166" t="str">
        <f>'Vstupní data 9_4'!U90</f>
        <v/>
      </c>
      <c r="E85" s="165" t="str">
        <f>'Vstupní data 9_4'!D90</f>
        <v/>
      </c>
      <c r="F85" s="165">
        <f>'Vstupní data 9_4'!C90</f>
        <v>0</v>
      </c>
      <c r="G85" s="165" t="str">
        <f>'Vstupní data 9_4'!F90</f>
        <v/>
      </c>
      <c r="H85" s="167">
        <f>'Vstupní data 9_4'!G90</f>
        <v>0</v>
      </c>
      <c r="I85" s="165" t="str">
        <f>IF('Vstupní data 9_4'!H90=0,"",'Vstupní data 9_4'!H90)</f>
        <v/>
      </c>
      <c r="J85" s="165">
        <f>'Vstupní data 9_4'!E90</f>
        <v>0</v>
      </c>
      <c r="K85" s="168" t="str">
        <f>'Vstupní data 9_4'!S90</f>
        <v/>
      </c>
      <c r="L85" s="166">
        <f>'Vstupní data 9_4'!I90</f>
        <v>0</v>
      </c>
      <c r="M85" s="169">
        <f>'Vstupní data 9_4'!J90</f>
        <v>0</v>
      </c>
      <c r="N85" s="169">
        <f>'Vstupní data 9_4'!K90</f>
        <v>0</v>
      </c>
      <c r="O85" s="169">
        <f>'Vstupní data 9_4'!L90</f>
        <v>0</v>
      </c>
      <c r="P85" s="165">
        <f>'Vstupní data 9_4'!M90</f>
        <v>0</v>
      </c>
      <c r="Q85" s="165">
        <f>'Vstupní data 9_4'!N90</f>
        <v>0</v>
      </c>
      <c r="R85" s="165">
        <f>'Vstupní data 9_4'!O90</f>
        <v>0</v>
      </c>
      <c r="S85" s="168">
        <f>'Tabulka 9_4'!$R85+'Tabulka 9_4'!$Q85+'Tabulka 9_4'!$P85</f>
        <v>0</v>
      </c>
      <c r="T85" s="165">
        <f>'Vstupní data 9_4'!P90</f>
        <v>0</v>
      </c>
      <c r="U85" s="165">
        <f>'Vstupní data 9_4'!Q90</f>
        <v>0</v>
      </c>
      <c r="V85" s="165">
        <f>'Vstupní data 9_4'!R90</f>
        <v>0</v>
      </c>
      <c r="W85" s="168">
        <f>IFERROR('Tabulka 9_4'!$V85+'Tabulka 9_4'!$U85+'Tabulka 9_4'!$T85,"")</f>
        <v>0</v>
      </c>
      <c r="X85" s="168">
        <f>IFERROR('Tabulka 9_4'!$P85+'Tabulka 9_4'!$T85,"")</f>
        <v>0</v>
      </c>
      <c r="Y85" s="168">
        <f>IFERROR('Tabulka 9_4'!$Q85+'Tabulka 9_4'!$U85,"")</f>
        <v>0</v>
      </c>
      <c r="Z85" s="168">
        <f>IFERROR('Tabulka 9_4'!$R85+'Tabulka 9_4'!$V85,"")</f>
        <v>0</v>
      </c>
      <c r="AA85" s="170" t="str">
        <f t="shared" si="2"/>
        <v/>
      </c>
      <c r="AB85" s="170" t="str">
        <f t="shared" si="3"/>
        <v/>
      </c>
      <c r="AC85" s="171">
        <f>'Vstupní data 9_4'!$B$1</f>
        <v>0</v>
      </c>
    </row>
    <row r="86" spans="1:29" ht="15">
      <c r="A86" s="172">
        <f>'Vstupní data 9_4'!A91</f>
        <v>0</v>
      </c>
      <c r="B86" s="173">
        <f>'Vstupní data 9_4'!B91</f>
        <v>0</v>
      </c>
      <c r="C86" s="174" t="str">
        <f>'Vstupní data 9_4'!T91</f>
        <v/>
      </c>
      <c r="D86" s="174" t="str">
        <f>'Vstupní data 9_4'!U91</f>
        <v/>
      </c>
      <c r="E86" s="173" t="str">
        <f>'Vstupní data 9_4'!D91</f>
        <v/>
      </c>
      <c r="F86" s="173">
        <f>'Vstupní data 9_4'!C91</f>
        <v>0</v>
      </c>
      <c r="G86" s="173" t="str">
        <f>'Vstupní data 9_4'!F91</f>
        <v/>
      </c>
      <c r="H86" s="175">
        <f>'Vstupní data 9_4'!G91</f>
        <v>0</v>
      </c>
      <c r="I86" s="173" t="str">
        <f>IF('Vstupní data 9_4'!H91=0,"",'Vstupní data 9_4'!H91)</f>
        <v/>
      </c>
      <c r="J86" s="173">
        <f>'Vstupní data 9_4'!E91</f>
        <v>0</v>
      </c>
      <c r="K86" s="176" t="str">
        <f>'Vstupní data 9_4'!S91</f>
        <v/>
      </c>
      <c r="L86" s="174">
        <f>'Vstupní data 9_4'!I91</f>
        <v>0</v>
      </c>
      <c r="M86" s="177">
        <f>'Vstupní data 9_4'!J91</f>
        <v>0</v>
      </c>
      <c r="N86" s="177">
        <f>'Vstupní data 9_4'!K91</f>
        <v>0</v>
      </c>
      <c r="O86" s="177">
        <f>'Vstupní data 9_4'!L91</f>
        <v>0</v>
      </c>
      <c r="P86" s="173">
        <f>'Vstupní data 9_4'!M91</f>
        <v>0</v>
      </c>
      <c r="Q86" s="173">
        <f>'Vstupní data 9_4'!N91</f>
        <v>0</v>
      </c>
      <c r="R86" s="173">
        <f>'Vstupní data 9_4'!O91</f>
        <v>0</v>
      </c>
      <c r="S86" s="176">
        <f>'Tabulka 9_4'!$R86+'Tabulka 9_4'!$Q86+'Tabulka 9_4'!$P86</f>
        <v>0</v>
      </c>
      <c r="T86" s="173">
        <f>'Vstupní data 9_4'!P91</f>
        <v>0</v>
      </c>
      <c r="U86" s="173">
        <f>'Vstupní data 9_4'!Q91</f>
        <v>0</v>
      </c>
      <c r="V86" s="173">
        <f>'Vstupní data 9_4'!R91</f>
        <v>0</v>
      </c>
      <c r="W86" s="176">
        <f>IFERROR('Tabulka 9_4'!$V86+'Tabulka 9_4'!$U86+'Tabulka 9_4'!$T86,"")</f>
        <v>0</v>
      </c>
      <c r="X86" s="176">
        <f>IFERROR('Tabulka 9_4'!$P86+'Tabulka 9_4'!$T86,"")</f>
        <v>0</v>
      </c>
      <c r="Y86" s="176">
        <f>IFERROR('Tabulka 9_4'!$Q86+'Tabulka 9_4'!$U86,"")</f>
        <v>0</v>
      </c>
      <c r="Z86" s="176">
        <f>IFERROR('Tabulka 9_4'!$R86+'Tabulka 9_4'!$V86,"")</f>
        <v>0</v>
      </c>
      <c r="AA86" s="178" t="str">
        <f t="shared" si="2"/>
        <v/>
      </c>
      <c r="AB86" s="178" t="str">
        <f t="shared" si="3"/>
        <v/>
      </c>
      <c r="AC86" s="179">
        <f>'Vstupní data 9_4'!$B$1</f>
        <v>0</v>
      </c>
    </row>
    <row r="87" spans="1:29" ht="15">
      <c r="A87" s="164">
        <f>'Vstupní data 9_4'!A92</f>
        <v>0</v>
      </c>
      <c r="B87" s="165">
        <f>'Vstupní data 9_4'!B92</f>
        <v>0</v>
      </c>
      <c r="C87" s="166" t="str">
        <f>'Vstupní data 9_4'!T92</f>
        <v/>
      </c>
      <c r="D87" s="166" t="str">
        <f>'Vstupní data 9_4'!U92</f>
        <v/>
      </c>
      <c r="E87" s="165" t="str">
        <f>'Vstupní data 9_4'!D92</f>
        <v/>
      </c>
      <c r="F87" s="165">
        <f>'Vstupní data 9_4'!C92</f>
        <v>0</v>
      </c>
      <c r="G87" s="165" t="str">
        <f>'Vstupní data 9_4'!F92</f>
        <v/>
      </c>
      <c r="H87" s="167">
        <f>'Vstupní data 9_4'!G92</f>
        <v>0</v>
      </c>
      <c r="I87" s="165" t="str">
        <f>IF('Vstupní data 9_4'!H92=0,"",'Vstupní data 9_4'!H92)</f>
        <v/>
      </c>
      <c r="J87" s="165">
        <f>'Vstupní data 9_4'!E92</f>
        <v>0</v>
      </c>
      <c r="K87" s="168" t="str">
        <f>'Vstupní data 9_4'!S92</f>
        <v/>
      </c>
      <c r="L87" s="166">
        <f>'Vstupní data 9_4'!I92</f>
        <v>0</v>
      </c>
      <c r="M87" s="169">
        <f>'Vstupní data 9_4'!J92</f>
        <v>0</v>
      </c>
      <c r="N87" s="169">
        <f>'Vstupní data 9_4'!K92</f>
        <v>0</v>
      </c>
      <c r="O87" s="169">
        <f>'Vstupní data 9_4'!L92</f>
        <v>0</v>
      </c>
      <c r="P87" s="165">
        <f>'Vstupní data 9_4'!M92</f>
        <v>0</v>
      </c>
      <c r="Q87" s="165">
        <f>'Vstupní data 9_4'!N92</f>
        <v>0</v>
      </c>
      <c r="R87" s="165">
        <f>'Vstupní data 9_4'!O92</f>
        <v>0</v>
      </c>
      <c r="S87" s="168">
        <f>'Tabulka 9_4'!$R87+'Tabulka 9_4'!$Q87+'Tabulka 9_4'!$P87</f>
        <v>0</v>
      </c>
      <c r="T87" s="165">
        <f>'Vstupní data 9_4'!P92</f>
        <v>0</v>
      </c>
      <c r="U87" s="165">
        <f>'Vstupní data 9_4'!Q92</f>
        <v>0</v>
      </c>
      <c r="V87" s="165">
        <f>'Vstupní data 9_4'!R92</f>
        <v>0</v>
      </c>
      <c r="W87" s="168">
        <f>IFERROR('Tabulka 9_4'!$V87+'Tabulka 9_4'!$U87+'Tabulka 9_4'!$T87,"")</f>
        <v>0</v>
      </c>
      <c r="X87" s="168">
        <f>IFERROR('Tabulka 9_4'!$P87+'Tabulka 9_4'!$T87,"")</f>
        <v>0</v>
      </c>
      <c r="Y87" s="168">
        <f>IFERROR('Tabulka 9_4'!$Q87+'Tabulka 9_4'!$U87,"")</f>
        <v>0</v>
      </c>
      <c r="Z87" s="168">
        <f>IFERROR('Tabulka 9_4'!$R87+'Tabulka 9_4'!$V87,"")</f>
        <v>0</v>
      </c>
      <c r="AA87" s="170" t="str">
        <f t="shared" si="2"/>
        <v/>
      </c>
      <c r="AB87" s="170" t="str">
        <f t="shared" si="3"/>
        <v/>
      </c>
      <c r="AC87" s="171">
        <f>'Vstupní data 9_4'!$B$1</f>
        <v>0</v>
      </c>
    </row>
    <row r="88" spans="1:29" ht="15">
      <c r="A88" s="172">
        <f>'Vstupní data 9_4'!A93</f>
        <v>0</v>
      </c>
      <c r="B88" s="173">
        <f>'Vstupní data 9_4'!B93</f>
        <v>0</v>
      </c>
      <c r="C88" s="174" t="str">
        <f>'Vstupní data 9_4'!T93</f>
        <v/>
      </c>
      <c r="D88" s="174" t="str">
        <f>'Vstupní data 9_4'!U93</f>
        <v/>
      </c>
      <c r="E88" s="173" t="str">
        <f>'Vstupní data 9_4'!D93</f>
        <v/>
      </c>
      <c r="F88" s="173">
        <f>'Vstupní data 9_4'!C93</f>
        <v>0</v>
      </c>
      <c r="G88" s="173" t="str">
        <f>'Vstupní data 9_4'!F93</f>
        <v/>
      </c>
      <c r="H88" s="175">
        <f>'Vstupní data 9_4'!G93</f>
        <v>0</v>
      </c>
      <c r="I88" s="173" t="str">
        <f>IF('Vstupní data 9_4'!H93=0,"",'Vstupní data 9_4'!H93)</f>
        <v/>
      </c>
      <c r="J88" s="173">
        <f>'Vstupní data 9_4'!E93</f>
        <v>0</v>
      </c>
      <c r="K88" s="176" t="str">
        <f>'Vstupní data 9_4'!S93</f>
        <v/>
      </c>
      <c r="L88" s="174">
        <f>'Vstupní data 9_4'!I93</f>
        <v>0</v>
      </c>
      <c r="M88" s="177">
        <f>'Vstupní data 9_4'!J93</f>
        <v>0</v>
      </c>
      <c r="N88" s="177">
        <f>'Vstupní data 9_4'!K93</f>
        <v>0</v>
      </c>
      <c r="O88" s="177">
        <f>'Vstupní data 9_4'!L93</f>
        <v>0</v>
      </c>
      <c r="P88" s="173">
        <f>'Vstupní data 9_4'!M93</f>
        <v>0</v>
      </c>
      <c r="Q88" s="173">
        <f>'Vstupní data 9_4'!N93</f>
        <v>0</v>
      </c>
      <c r="R88" s="173">
        <f>'Vstupní data 9_4'!O93</f>
        <v>0</v>
      </c>
      <c r="S88" s="176">
        <f>'Tabulka 9_4'!$R88+'Tabulka 9_4'!$Q88+'Tabulka 9_4'!$P88</f>
        <v>0</v>
      </c>
      <c r="T88" s="173">
        <f>'Vstupní data 9_4'!P93</f>
        <v>0</v>
      </c>
      <c r="U88" s="173">
        <f>'Vstupní data 9_4'!Q93</f>
        <v>0</v>
      </c>
      <c r="V88" s="173">
        <f>'Vstupní data 9_4'!R93</f>
        <v>0</v>
      </c>
      <c r="W88" s="176">
        <f>IFERROR('Tabulka 9_4'!$V88+'Tabulka 9_4'!$U88+'Tabulka 9_4'!$T88,"")</f>
        <v>0</v>
      </c>
      <c r="X88" s="176">
        <f>IFERROR('Tabulka 9_4'!$P88+'Tabulka 9_4'!$T88,"")</f>
        <v>0</v>
      </c>
      <c r="Y88" s="176">
        <f>IFERROR('Tabulka 9_4'!$Q88+'Tabulka 9_4'!$U88,"")</f>
        <v>0</v>
      </c>
      <c r="Z88" s="176">
        <f>IFERROR('Tabulka 9_4'!$R88+'Tabulka 9_4'!$V88,"")</f>
        <v>0</v>
      </c>
      <c r="AA88" s="178" t="str">
        <f t="shared" si="2"/>
        <v/>
      </c>
      <c r="AB88" s="178" t="str">
        <f t="shared" si="3"/>
        <v/>
      </c>
      <c r="AC88" s="179">
        <f>'Vstupní data 9_4'!$B$1</f>
        <v>0</v>
      </c>
    </row>
    <row r="89" spans="1:29" ht="15">
      <c r="A89" s="164">
        <f>'Vstupní data 9_4'!A94</f>
        <v>0</v>
      </c>
      <c r="B89" s="165">
        <f>'Vstupní data 9_4'!B94</f>
        <v>0</v>
      </c>
      <c r="C89" s="166" t="str">
        <f>'Vstupní data 9_4'!T94</f>
        <v/>
      </c>
      <c r="D89" s="166" t="str">
        <f>'Vstupní data 9_4'!U94</f>
        <v/>
      </c>
      <c r="E89" s="165" t="str">
        <f>'Vstupní data 9_4'!D94</f>
        <v/>
      </c>
      <c r="F89" s="165">
        <f>'Vstupní data 9_4'!C94</f>
        <v>0</v>
      </c>
      <c r="G89" s="165" t="str">
        <f>'Vstupní data 9_4'!F94</f>
        <v/>
      </c>
      <c r="H89" s="167">
        <f>'Vstupní data 9_4'!G94</f>
        <v>0</v>
      </c>
      <c r="I89" s="165" t="str">
        <f>IF('Vstupní data 9_4'!H94=0,"",'Vstupní data 9_4'!H94)</f>
        <v/>
      </c>
      <c r="J89" s="165">
        <f>'Vstupní data 9_4'!E94</f>
        <v>0</v>
      </c>
      <c r="K89" s="168" t="str">
        <f>'Vstupní data 9_4'!S94</f>
        <v/>
      </c>
      <c r="L89" s="166">
        <f>'Vstupní data 9_4'!I94</f>
        <v>0</v>
      </c>
      <c r="M89" s="169">
        <f>'Vstupní data 9_4'!J94</f>
        <v>0</v>
      </c>
      <c r="N89" s="169">
        <f>'Vstupní data 9_4'!K94</f>
        <v>0</v>
      </c>
      <c r="O89" s="169">
        <f>'Vstupní data 9_4'!L94</f>
        <v>0</v>
      </c>
      <c r="P89" s="165">
        <f>'Vstupní data 9_4'!M94</f>
        <v>0</v>
      </c>
      <c r="Q89" s="165">
        <f>'Vstupní data 9_4'!N94</f>
        <v>0</v>
      </c>
      <c r="R89" s="165">
        <f>'Vstupní data 9_4'!O94</f>
        <v>0</v>
      </c>
      <c r="S89" s="168">
        <f>'Tabulka 9_4'!$R89+'Tabulka 9_4'!$Q89+'Tabulka 9_4'!$P89</f>
        <v>0</v>
      </c>
      <c r="T89" s="165">
        <f>'Vstupní data 9_4'!P94</f>
        <v>0</v>
      </c>
      <c r="U89" s="165">
        <f>'Vstupní data 9_4'!Q94</f>
        <v>0</v>
      </c>
      <c r="V89" s="165">
        <f>'Vstupní data 9_4'!R94</f>
        <v>0</v>
      </c>
      <c r="W89" s="168">
        <f>IFERROR('Tabulka 9_4'!$V89+'Tabulka 9_4'!$U89+'Tabulka 9_4'!$T89,"")</f>
        <v>0</v>
      </c>
      <c r="X89" s="168">
        <f>IFERROR('Tabulka 9_4'!$P89+'Tabulka 9_4'!$T89,"")</f>
        <v>0</v>
      </c>
      <c r="Y89" s="168">
        <f>IFERROR('Tabulka 9_4'!$Q89+'Tabulka 9_4'!$U89,"")</f>
        <v>0</v>
      </c>
      <c r="Z89" s="168">
        <f>IFERROR('Tabulka 9_4'!$R89+'Tabulka 9_4'!$V89,"")</f>
        <v>0</v>
      </c>
      <c r="AA89" s="170" t="str">
        <f t="shared" si="2"/>
        <v/>
      </c>
      <c r="AB89" s="170" t="str">
        <f t="shared" si="3"/>
        <v/>
      </c>
      <c r="AC89" s="171">
        <f>'Vstupní data 9_4'!$B$1</f>
        <v>0</v>
      </c>
    </row>
    <row r="90" spans="1:29" ht="15">
      <c r="A90" s="172">
        <f>'Vstupní data 9_4'!A95</f>
        <v>0</v>
      </c>
      <c r="B90" s="173">
        <f>'Vstupní data 9_4'!B95</f>
        <v>0</v>
      </c>
      <c r="C90" s="174" t="str">
        <f>'Vstupní data 9_4'!T95</f>
        <v/>
      </c>
      <c r="D90" s="174" t="str">
        <f>'Vstupní data 9_4'!U95</f>
        <v/>
      </c>
      <c r="E90" s="173" t="str">
        <f>'Vstupní data 9_4'!D95</f>
        <v/>
      </c>
      <c r="F90" s="173">
        <f>'Vstupní data 9_4'!C95</f>
        <v>0</v>
      </c>
      <c r="G90" s="173" t="str">
        <f>'Vstupní data 9_4'!F95</f>
        <v/>
      </c>
      <c r="H90" s="175">
        <f>'Vstupní data 9_4'!G95</f>
        <v>0</v>
      </c>
      <c r="I90" s="173" t="str">
        <f>IF('Vstupní data 9_4'!H95=0,"",'Vstupní data 9_4'!H95)</f>
        <v/>
      </c>
      <c r="J90" s="173">
        <f>'Vstupní data 9_4'!E95</f>
        <v>0</v>
      </c>
      <c r="K90" s="176" t="str">
        <f>'Vstupní data 9_4'!S95</f>
        <v/>
      </c>
      <c r="L90" s="174">
        <f>'Vstupní data 9_4'!I95</f>
        <v>0</v>
      </c>
      <c r="M90" s="177">
        <f>'Vstupní data 9_4'!J95</f>
        <v>0</v>
      </c>
      <c r="N90" s="177">
        <f>'Vstupní data 9_4'!K95</f>
        <v>0</v>
      </c>
      <c r="O90" s="177">
        <f>'Vstupní data 9_4'!L95</f>
        <v>0</v>
      </c>
      <c r="P90" s="173">
        <f>'Vstupní data 9_4'!M95</f>
        <v>0</v>
      </c>
      <c r="Q90" s="173">
        <f>'Vstupní data 9_4'!N95</f>
        <v>0</v>
      </c>
      <c r="R90" s="173">
        <f>'Vstupní data 9_4'!O95</f>
        <v>0</v>
      </c>
      <c r="S90" s="176">
        <f>'Tabulka 9_4'!$R90+'Tabulka 9_4'!$Q90+'Tabulka 9_4'!$P90</f>
        <v>0</v>
      </c>
      <c r="T90" s="173">
        <f>'Vstupní data 9_4'!P95</f>
        <v>0</v>
      </c>
      <c r="U90" s="173">
        <f>'Vstupní data 9_4'!Q95</f>
        <v>0</v>
      </c>
      <c r="V90" s="173">
        <f>'Vstupní data 9_4'!R95</f>
        <v>0</v>
      </c>
      <c r="W90" s="176">
        <f>IFERROR('Tabulka 9_4'!$V90+'Tabulka 9_4'!$U90+'Tabulka 9_4'!$T90,"")</f>
        <v>0</v>
      </c>
      <c r="X90" s="176">
        <f>IFERROR('Tabulka 9_4'!$P90+'Tabulka 9_4'!$T90,"")</f>
        <v>0</v>
      </c>
      <c r="Y90" s="176">
        <f>IFERROR('Tabulka 9_4'!$Q90+'Tabulka 9_4'!$U90,"")</f>
        <v>0</v>
      </c>
      <c r="Z90" s="176">
        <f>IFERROR('Tabulka 9_4'!$R90+'Tabulka 9_4'!$V90,"")</f>
        <v>0</v>
      </c>
      <c r="AA90" s="178" t="str">
        <f t="shared" si="2"/>
        <v/>
      </c>
      <c r="AB90" s="178" t="str">
        <f t="shared" si="3"/>
        <v/>
      </c>
      <c r="AC90" s="179">
        <f>'Vstupní data 9_4'!$B$1</f>
        <v>0</v>
      </c>
    </row>
    <row r="91" spans="1:29" ht="15">
      <c r="A91" s="164">
        <f>'Vstupní data 9_4'!A96</f>
        <v>0</v>
      </c>
      <c r="B91" s="165">
        <f>'Vstupní data 9_4'!B96</f>
        <v>0</v>
      </c>
      <c r="C91" s="166" t="str">
        <f>'Vstupní data 9_4'!T96</f>
        <v/>
      </c>
      <c r="D91" s="166" t="str">
        <f>'Vstupní data 9_4'!U96</f>
        <v/>
      </c>
      <c r="E91" s="165" t="str">
        <f>'Vstupní data 9_4'!D96</f>
        <v/>
      </c>
      <c r="F91" s="165">
        <f>'Vstupní data 9_4'!C96</f>
        <v>0</v>
      </c>
      <c r="G91" s="165" t="str">
        <f>'Vstupní data 9_4'!F96</f>
        <v/>
      </c>
      <c r="H91" s="167">
        <f>'Vstupní data 9_4'!G96</f>
        <v>0</v>
      </c>
      <c r="I91" s="165" t="str">
        <f>IF('Vstupní data 9_4'!H96=0,"",'Vstupní data 9_4'!H96)</f>
        <v/>
      </c>
      <c r="J91" s="165">
        <f>'Vstupní data 9_4'!E96</f>
        <v>0</v>
      </c>
      <c r="K91" s="168" t="str">
        <f>'Vstupní data 9_4'!S96</f>
        <v/>
      </c>
      <c r="L91" s="166">
        <f>'Vstupní data 9_4'!I96</f>
        <v>0</v>
      </c>
      <c r="M91" s="169">
        <f>'Vstupní data 9_4'!J96</f>
        <v>0</v>
      </c>
      <c r="N91" s="169">
        <f>'Vstupní data 9_4'!K96</f>
        <v>0</v>
      </c>
      <c r="O91" s="169">
        <f>'Vstupní data 9_4'!L96</f>
        <v>0</v>
      </c>
      <c r="P91" s="165">
        <f>'Vstupní data 9_4'!M96</f>
        <v>0</v>
      </c>
      <c r="Q91" s="165">
        <f>'Vstupní data 9_4'!N96</f>
        <v>0</v>
      </c>
      <c r="R91" s="165">
        <f>'Vstupní data 9_4'!O96</f>
        <v>0</v>
      </c>
      <c r="S91" s="168">
        <f>'Tabulka 9_4'!$R91+'Tabulka 9_4'!$Q91+'Tabulka 9_4'!$P91</f>
        <v>0</v>
      </c>
      <c r="T91" s="165">
        <f>'Vstupní data 9_4'!P96</f>
        <v>0</v>
      </c>
      <c r="U91" s="165">
        <f>'Vstupní data 9_4'!Q96</f>
        <v>0</v>
      </c>
      <c r="V91" s="165">
        <f>'Vstupní data 9_4'!R96</f>
        <v>0</v>
      </c>
      <c r="W91" s="168">
        <f>IFERROR('Tabulka 9_4'!$V91+'Tabulka 9_4'!$U91+'Tabulka 9_4'!$T91,"")</f>
        <v>0</v>
      </c>
      <c r="X91" s="168">
        <f>IFERROR('Tabulka 9_4'!$P91+'Tabulka 9_4'!$T91,"")</f>
        <v>0</v>
      </c>
      <c r="Y91" s="168">
        <f>IFERROR('Tabulka 9_4'!$Q91+'Tabulka 9_4'!$U91,"")</f>
        <v>0</v>
      </c>
      <c r="Z91" s="168">
        <f>IFERROR('Tabulka 9_4'!$R91+'Tabulka 9_4'!$V91,"")</f>
        <v>0</v>
      </c>
      <c r="AA91" s="170" t="str">
        <f t="shared" si="2"/>
        <v/>
      </c>
      <c r="AB91" s="170" t="str">
        <f t="shared" si="3"/>
        <v/>
      </c>
      <c r="AC91" s="171">
        <f>'Vstupní data 9_4'!$B$1</f>
        <v>0</v>
      </c>
    </row>
    <row r="92" spans="1:29" ht="15">
      <c r="A92" s="172">
        <f>'Vstupní data 9_4'!A97</f>
        <v>0</v>
      </c>
      <c r="B92" s="173">
        <f>'Vstupní data 9_4'!B97</f>
        <v>0</v>
      </c>
      <c r="C92" s="174" t="str">
        <f>'Vstupní data 9_4'!T97</f>
        <v/>
      </c>
      <c r="D92" s="174" t="str">
        <f>'Vstupní data 9_4'!U97</f>
        <v/>
      </c>
      <c r="E92" s="173" t="str">
        <f>'Vstupní data 9_4'!D97</f>
        <v/>
      </c>
      <c r="F92" s="173">
        <f>'Vstupní data 9_4'!C97</f>
        <v>0</v>
      </c>
      <c r="G92" s="173" t="str">
        <f>'Vstupní data 9_4'!F97</f>
        <v/>
      </c>
      <c r="H92" s="175">
        <f>'Vstupní data 9_4'!G97</f>
        <v>0</v>
      </c>
      <c r="I92" s="173" t="str">
        <f>IF('Vstupní data 9_4'!H97=0,"",'Vstupní data 9_4'!H97)</f>
        <v/>
      </c>
      <c r="J92" s="173">
        <f>'Vstupní data 9_4'!E97</f>
        <v>0</v>
      </c>
      <c r="K92" s="176" t="str">
        <f>'Vstupní data 9_4'!S97</f>
        <v/>
      </c>
      <c r="L92" s="174">
        <f>'Vstupní data 9_4'!I97</f>
        <v>0</v>
      </c>
      <c r="M92" s="177">
        <f>'Vstupní data 9_4'!J97</f>
        <v>0</v>
      </c>
      <c r="N92" s="177">
        <f>'Vstupní data 9_4'!K97</f>
        <v>0</v>
      </c>
      <c r="O92" s="177">
        <f>'Vstupní data 9_4'!L97</f>
        <v>0</v>
      </c>
      <c r="P92" s="173">
        <f>'Vstupní data 9_4'!M97</f>
        <v>0</v>
      </c>
      <c r="Q92" s="173">
        <f>'Vstupní data 9_4'!N97</f>
        <v>0</v>
      </c>
      <c r="R92" s="173">
        <f>'Vstupní data 9_4'!O97</f>
        <v>0</v>
      </c>
      <c r="S92" s="176">
        <f>'Tabulka 9_4'!$R92+'Tabulka 9_4'!$Q92+'Tabulka 9_4'!$P92</f>
        <v>0</v>
      </c>
      <c r="T92" s="173">
        <f>'Vstupní data 9_4'!P97</f>
        <v>0</v>
      </c>
      <c r="U92" s="173">
        <f>'Vstupní data 9_4'!Q97</f>
        <v>0</v>
      </c>
      <c r="V92" s="173">
        <f>'Vstupní data 9_4'!R97</f>
        <v>0</v>
      </c>
      <c r="W92" s="176">
        <f>IFERROR('Tabulka 9_4'!$V92+'Tabulka 9_4'!$U92+'Tabulka 9_4'!$T92,"")</f>
        <v>0</v>
      </c>
      <c r="X92" s="176">
        <f>IFERROR('Tabulka 9_4'!$P92+'Tabulka 9_4'!$T92,"")</f>
        <v>0</v>
      </c>
      <c r="Y92" s="176">
        <f>IFERROR('Tabulka 9_4'!$Q92+'Tabulka 9_4'!$U92,"")</f>
        <v>0</v>
      </c>
      <c r="Z92" s="176">
        <f>IFERROR('Tabulka 9_4'!$R92+'Tabulka 9_4'!$V92,"")</f>
        <v>0</v>
      </c>
      <c r="AA92" s="178" t="str">
        <f t="shared" si="2"/>
        <v/>
      </c>
      <c r="AB92" s="178" t="str">
        <f t="shared" si="3"/>
        <v/>
      </c>
      <c r="AC92" s="179">
        <f>'Vstupní data 9_4'!$B$1</f>
        <v>0</v>
      </c>
    </row>
    <row r="93" spans="1:29" ht="15">
      <c r="A93" s="164">
        <f>'Vstupní data 9_4'!A98</f>
        <v>0</v>
      </c>
      <c r="B93" s="165">
        <f>'Vstupní data 9_4'!B98</f>
        <v>0</v>
      </c>
      <c r="C93" s="166" t="str">
        <f>'Vstupní data 9_4'!T98</f>
        <v/>
      </c>
      <c r="D93" s="166" t="str">
        <f>'Vstupní data 9_4'!U98</f>
        <v/>
      </c>
      <c r="E93" s="165" t="str">
        <f>'Vstupní data 9_4'!D98</f>
        <v/>
      </c>
      <c r="F93" s="165">
        <f>'Vstupní data 9_4'!C98</f>
        <v>0</v>
      </c>
      <c r="G93" s="165" t="str">
        <f>'Vstupní data 9_4'!F98</f>
        <v/>
      </c>
      <c r="H93" s="167">
        <f>'Vstupní data 9_4'!G98</f>
        <v>0</v>
      </c>
      <c r="I93" s="165" t="str">
        <f>IF('Vstupní data 9_4'!H98=0,"",'Vstupní data 9_4'!H98)</f>
        <v/>
      </c>
      <c r="J93" s="165">
        <f>'Vstupní data 9_4'!E98</f>
        <v>0</v>
      </c>
      <c r="K93" s="168" t="str">
        <f>'Vstupní data 9_4'!S98</f>
        <v/>
      </c>
      <c r="L93" s="166">
        <f>'Vstupní data 9_4'!I98</f>
        <v>0</v>
      </c>
      <c r="M93" s="169">
        <f>'Vstupní data 9_4'!J98</f>
        <v>0</v>
      </c>
      <c r="N93" s="169">
        <f>'Vstupní data 9_4'!K98</f>
        <v>0</v>
      </c>
      <c r="O93" s="169">
        <f>'Vstupní data 9_4'!L98</f>
        <v>0</v>
      </c>
      <c r="P93" s="165">
        <f>'Vstupní data 9_4'!M98</f>
        <v>0</v>
      </c>
      <c r="Q93" s="165">
        <f>'Vstupní data 9_4'!N98</f>
        <v>0</v>
      </c>
      <c r="R93" s="165">
        <f>'Vstupní data 9_4'!O98</f>
        <v>0</v>
      </c>
      <c r="S93" s="168">
        <f>'Tabulka 9_4'!$R93+'Tabulka 9_4'!$Q93+'Tabulka 9_4'!$P93</f>
        <v>0</v>
      </c>
      <c r="T93" s="165">
        <f>'Vstupní data 9_4'!P98</f>
        <v>0</v>
      </c>
      <c r="U93" s="165">
        <f>'Vstupní data 9_4'!Q98</f>
        <v>0</v>
      </c>
      <c r="V93" s="165">
        <f>'Vstupní data 9_4'!R98</f>
        <v>0</v>
      </c>
      <c r="W93" s="168">
        <f>IFERROR('Tabulka 9_4'!$V93+'Tabulka 9_4'!$U93+'Tabulka 9_4'!$T93,"")</f>
        <v>0</v>
      </c>
      <c r="X93" s="168">
        <f>IFERROR('Tabulka 9_4'!$P93+'Tabulka 9_4'!$T93,"")</f>
        <v>0</v>
      </c>
      <c r="Y93" s="168">
        <f>IFERROR('Tabulka 9_4'!$Q93+'Tabulka 9_4'!$U93,"")</f>
        <v>0</v>
      </c>
      <c r="Z93" s="168">
        <f>IFERROR('Tabulka 9_4'!$R93+'Tabulka 9_4'!$V93,"")</f>
        <v>0</v>
      </c>
      <c r="AA93" s="170" t="str">
        <f t="shared" si="2"/>
        <v/>
      </c>
      <c r="AB93" s="170" t="str">
        <f t="shared" si="3"/>
        <v/>
      </c>
      <c r="AC93" s="171">
        <f>'Vstupní data 9_4'!$B$1</f>
        <v>0</v>
      </c>
    </row>
    <row r="94" spans="1:29" ht="15">
      <c r="A94" s="172">
        <f>'Vstupní data 9_4'!A99</f>
        <v>0</v>
      </c>
      <c r="B94" s="173">
        <f>'Vstupní data 9_4'!B99</f>
        <v>0</v>
      </c>
      <c r="C94" s="174" t="str">
        <f>'Vstupní data 9_4'!T99</f>
        <v/>
      </c>
      <c r="D94" s="174" t="str">
        <f>'Vstupní data 9_4'!U99</f>
        <v/>
      </c>
      <c r="E94" s="173" t="str">
        <f>'Vstupní data 9_4'!D99</f>
        <v/>
      </c>
      <c r="F94" s="173">
        <f>'Vstupní data 9_4'!C99</f>
        <v>0</v>
      </c>
      <c r="G94" s="173" t="str">
        <f>'Vstupní data 9_4'!F99</f>
        <v/>
      </c>
      <c r="H94" s="175">
        <f>'Vstupní data 9_4'!G99</f>
        <v>0</v>
      </c>
      <c r="I94" s="173" t="str">
        <f>IF('Vstupní data 9_4'!H99=0,"",'Vstupní data 9_4'!H99)</f>
        <v/>
      </c>
      <c r="J94" s="173">
        <f>'Vstupní data 9_4'!E99</f>
        <v>0</v>
      </c>
      <c r="K94" s="176" t="str">
        <f>'Vstupní data 9_4'!S99</f>
        <v/>
      </c>
      <c r="L94" s="174">
        <f>'Vstupní data 9_4'!I99</f>
        <v>0</v>
      </c>
      <c r="M94" s="177">
        <f>'Vstupní data 9_4'!J99</f>
        <v>0</v>
      </c>
      <c r="N94" s="177">
        <f>'Vstupní data 9_4'!K99</f>
        <v>0</v>
      </c>
      <c r="O94" s="177">
        <f>'Vstupní data 9_4'!L99</f>
        <v>0</v>
      </c>
      <c r="P94" s="173">
        <f>'Vstupní data 9_4'!M99</f>
        <v>0</v>
      </c>
      <c r="Q94" s="173">
        <f>'Vstupní data 9_4'!N99</f>
        <v>0</v>
      </c>
      <c r="R94" s="173">
        <f>'Vstupní data 9_4'!O99</f>
        <v>0</v>
      </c>
      <c r="S94" s="176">
        <f>'Tabulka 9_4'!$R94+'Tabulka 9_4'!$Q94+'Tabulka 9_4'!$P94</f>
        <v>0</v>
      </c>
      <c r="T94" s="173">
        <f>'Vstupní data 9_4'!P99</f>
        <v>0</v>
      </c>
      <c r="U94" s="173">
        <f>'Vstupní data 9_4'!Q99</f>
        <v>0</v>
      </c>
      <c r="V94" s="173">
        <f>'Vstupní data 9_4'!R99</f>
        <v>0</v>
      </c>
      <c r="W94" s="176">
        <f>IFERROR('Tabulka 9_4'!$V94+'Tabulka 9_4'!$U94+'Tabulka 9_4'!$T94,"")</f>
        <v>0</v>
      </c>
      <c r="X94" s="176">
        <f>IFERROR('Tabulka 9_4'!$P94+'Tabulka 9_4'!$T94,"")</f>
        <v>0</v>
      </c>
      <c r="Y94" s="176">
        <f>IFERROR('Tabulka 9_4'!$Q94+'Tabulka 9_4'!$U94,"")</f>
        <v>0</v>
      </c>
      <c r="Z94" s="176">
        <f>IFERROR('Tabulka 9_4'!$R94+'Tabulka 9_4'!$V94,"")</f>
        <v>0</v>
      </c>
      <c r="AA94" s="178" t="str">
        <f t="shared" si="2"/>
        <v/>
      </c>
      <c r="AB94" s="178" t="str">
        <f t="shared" si="3"/>
        <v/>
      </c>
      <c r="AC94" s="179">
        <f>'Vstupní data 9_4'!$B$1</f>
        <v>0</v>
      </c>
    </row>
    <row r="95" spans="1:29" ht="15">
      <c r="A95" s="164">
        <f>'Vstupní data 9_4'!A100</f>
        <v>0</v>
      </c>
      <c r="B95" s="165">
        <f>'Vstupní data 9_4'!B100</f>
        <v>0</v>
      </c>
      <c r="C95" s="166" t="str">
        <f>'Vstupní data 9_4'!T100</f>
        <v/>
      </c>
      <c r="D95" s="166" t="str">
        <f>'Vstupní data 9_4'!U100</f>
        <v/>
      </c>
      <c r="E95" s="165" t="str">
        <f>'Vstupní data 9_4'!D100</f>
        <v/>
      </c>
      <c r="F95" s="165">
        <f>'Vstupní data 9_4'!C100</f>
        <v>0</v>
      </c>
      <c r="G95" s="165" t="str">
        <f>'Vstupní data 9_4'!F100</f>
        <v/>
      </c>
      <c r="H95" s="167">
        <f>'Vstupní data 9_4'!G100</f>
        <v>0</v>
      </c>
      <c r="I95" s="165" t="str">
        <f>IF('Vstupní data 9_4'!H100=0,"",'Vstupní data 9_4'!H100)</f>
        <v/>
      </c>
      <c r="J95" s="165">
        <f>'Vstupní data 9_4'!E100</f>
        <v>0</v>
      </c>
      <c r="K95" s="168" t="str">
        <f>'Vstupní data 9_4'!S100</f>
        <v/>
      </c>
      <c r="L95" s="166">
        <f>'Vstupní data 9_4'!I100</f>
        <v>0</v>
      </c>
      <c r="M95" s="169">
        <f>'Vstupní data 9_4'!J100</f>
        <v>0</v>
      </c>
      <c r="N95" s="169">
        <f>'Vstupní data 9_4'!K100</f>
        <v>0</v>
      </c>
      <c r="O95" s="169">
        <f>'Vstupní data 9_4'!L100</f>
        <v>0</v>
      </c>
      <c r="P95" s="165">
        <f>'Vstupní data 9_4'!M100</f>
        <v>0</v>
      </c>
      <c r="Q95" s="165">
        <f>'Vstupní data 9_4'!N100</f>
        <v>0</v>
      </c>
      <c r="R95" s="165">
        <f>'Vstupní data 9_4'!O100</f>
        <v>0</v>
      </c>
      <c r="S95" s="168">
        <f>'Tabulka 9_4'!$R95+'Tabulka 9_4'!$Q95+'Tabulka 9_4'!$P95</f>
        <v>0</v>
      </c>
      <c r="T95" s="165">
        <f>'Vstupní data 9_4'!P100</f>
        <v>0</v>
      </c>
      <c r="U95" s="165">
        <f>'Vstupní data 9_4'!Q100</f>
        <v>0</v>
      </c>
      <c r="V95" s="165">
        <f>'Vstupní data 9_4'!R100</f>
        <v>0</v>
      </c>
      <c r="W95" s="168">
        <f>IFERROR('Tabulka 9_4'!$V95+'Tabulka 9_4'!$U95+'Tabulka 9_4'!$T95,"")</f>
        <v>0</v>
      </c>
      <c r="X95" s="168">
        <f>IFERROR('Tabulka 9_4'!$P95+'Tabulka 9_4'!$T95,"")</f>
        <v>0</v>
      </c>
      <c r="Y95" s="168">
        <f>IFERROR('Tabulka 9_4'!$Q95+'Tabulka 9_4'!$U95,"")</f>
        <v>0</v>
      </c>
      <c r="Z95" s="168">
        <f>IFERROR('Tabulka 9_4'!$R95+'Tabulka 9_4'!$V95,"")</f>
        <v>0</v>
      </c>
      <c r="AA95" s="170" t="str">
        <f t="shared" si="2"/>
        <v/>
      </c>
      <c r="AB95" s="170" t="str">
        <f t="shared" si="3"/>
        <v/>
      </c>
      <c r="AC95" s="171">
        <f>'Vstupní data 9_4'!$B$1</f>
        <v>0</v>
      </c>
    </row>
    <row r="96" spans="1:29" ht="15">
      <c r="A96" s="172">
        <f>'Vstupní data 9_4'!A101</f>
        <v>0</v>
      </c>
      <c r="B96" s="173">
        <f>'Vstupní data 9_4'!B101</f>
        <v>0</v>
      </c>
      <c r="C96" s="174" t="str">
        <f>'Vstupní data 9_4'!T101</f>
        <v/>
      </c>
      <c r="D96" s="174" t="str">
        <f>'Vstupní data 9_4'!U101</f>
        <v/>
      </c>
      <c r="E96" s="173" t="str">
        <f>'Vstupní data 9_4'!D101</f>
        <v/>
      </c>
      <c r="F96" s="173">
        <f>'Vstupní data 9_4'!C101</f>
        <v>0</v>
      </c>
      <c r="G96" s="173" t="str">
        <f>'Vstupní data 9_4'!F101</f>
        <v/>
      </c>
      <c r="H96" s="175">
        <f>'Vstupní data 9_4'!G101</f>
        <v>0</v>
      </c>
      <c r="I96" s="173" t="str">
        <f>IF('Vstupní data 9_4'!H101=0,"",'Vstupní data 9_4'!H101)</f>
        <v/>
      </c>
      <c r="J96" s="173">
        <f>'Vstupní data 9_4'!E101</f>
        <v>0</v>
      </c>
      <c r="K96" s="176" t="str">
        <f>'Vstupní data 9_4'!S101</f>
        <v/>
      </c>
      <c r="L96" s="174">
        <f>'Vstupní data 9_4'!I101</f>
        <v>0</v>
      </c>
      <c r="M96" s="177">
        <f>'Vstupní data 9_4'!J101</f>
        <v>0</v>
      </c>
      <c r="N96" s="177">
        <f>'Vstupní data 9_4'!K101</f>
        <v>0</v>
      </c>
      <c r="O96" s="177">
        <f>'Vstupní data 9_4'!L101</f>
        <v>0</v>
      </c>
      <c r="P96" s="173">
        <f>'Vstupní data 9_4'!M101</f>
        <v>0</v>
      </c>
      <c r="Q96" s="173">
        <f>'Vstupní data 9_4'!N101</f>
        <v>0</v>
      </c>
      <c r="R96" s="173">
        <f>'Vstupní data 9_4'!O101</f>
        <v>0</v>
      </c>
      <c r="S96" s="176">
        <f>'Tabulka 9_4'!$R96+'Tabulka 9_4'!$Q96+'Tabulka 9_4'!$P96</f>
        <v>0</v>
      </c>
      <c r="T96" s="173">
        <f>'Vstupní data 9_4'!P101</f>
        <v>0</v>
      </c>
      <c r="U96" s="173">
        <f>'Vstupní data 9_4'!Q101</f>
        <v>0</v>
      </c>
      <c r="V96" s="173">
        <f>'Vstupní data 9_4'!R101</f>
        <v>0</v>
      </c>
      <c r="W96" s="176">
        <f>IFERROR('Tabulka 9_4'!$V96+'Tabulka 9_4'!$U96+'Tabulka 9_4'!$T96,"")</f>
        <v>0</v>
      </c>
      <c r="X96" s="176">
        <f>IFERROR('Tabulka 9_4'!$P96+'Tabulka 9_4'!$T96,"")</f>
        <v>0</v>
      </c>
      <c r="Y96" s="176">
        <f>IFERROR('Tabulka 9_4'!$Q96+'Tabulka 9_4'!$U96,"")</f>
        <v>0</v>
      </c>
      <c r="Z96" s="176">
        <f>IFERROR('Tabulka 9_4'!$R96+'Tabulka 9_4'!$V96,"")</f>
        <v>0</v>
      </c>
      <c r="AA96" s="178" t="str">
        <f t="shared" si="2"/>
        <v/>
      </c>
      <c r="AB96" s="178" t="str">
        <f t="shared" si="3"/>
        <v/>
      </c>
      <c r="AC96" s="179">
        <f>'Vstupní data 9_4'!$B$1</f>
        <v>0</v>
      </c>
    </row>
    <row r="97" spans="1:29" ht="15">
      <c r="A97" s="164">
        <f>'Vstupní data 9_4'!A102</f>
        <v>0</v>
      </c>
      <c r="B97" s="165">
        <f>'Vstupní data 9_4'!B102</f>
        <v>0</v>
      </c>
      <c r="C97" s="166" t="str">
        <f>'Vstupní data 9_4'!T102</f>
        <v/>
      </c>
      <c r="D97" s="166" t="str">
        <f>'Vstupní data 9_4'!U102</f>
        <v/>
      </c>
      <c r="E97" s="165" t="str">
        <f>'Vstupní data 9_4'!D102</f>
        <v/>
      </c>
      <c r="F97" s="165">
        <f>'Vstupní data 9_4'!C102</f>
        <v>0</v>
      </c>
      <c r="G97" s="165" t="str">
        <f>'Vstupní data 9_4'!F102</f>
        <v/>
      </c>
      <c r="H97" s="167">
        <f>'Vstupní data 9_4'!G102</f>
        <v>0</v>
      </c>
      <c r="I97" s="165" t="str">
        <f>IF('Vstupní data 9_4'!H102=0,"",'Vstupní data 9_4'!H102)</f>
        <v/>
      </c>
      <c r="J97" s="165">
        <f>'Vstupní data 9_4'!E102</f>
        <v>0</v>
      </c>
      <c r="K97" s="168" t="str">
        <f>'Vstupní data 9_4'!S102</f>
        <v/>
      </c>
      <c r="L97" s="166">
        <f>'Vstupní data 9_4'!I102</f>
        <v>0</v>
      </c>
      <c r="M97" s="169">
        <f>'Vstupní data 9_4'!J102</f>
        <v>0</v>
      </c>
      <c r="N97" s="169">
        <f>'Vstupní data 9_4'!K102</f>
        <v>0</v>
      </c>
      <c r="O97" s="169">
        <f>'Vstupní data 9_4'!L102</f>
        <v>0</v>
      </c>
      <c r="P97" s="165">
        <f>'Vstupní data 9_4'!M102</f>
        <v>0</v>
      </c>
      <c r="Q97" s="165">
        <f>'Vstupní data 9_4'!N102</f>
        <v>0</v>
      </c>
      <c r="R97" s="165">
        <f>'Vstupní data 9_4'!O102</f>
        <v>0</v>
      </c>
      <c r="S97" s="168">
        <f>'Tabulka 9_4'!$R97+'Tabulka 9_4'!$Q97+'Tabulka 9_4'!$P97</f>
        <v>0</v>
      </c>
      <c r="T97" s="165">
        <f>'Vstupní data 9_4'!P102</f>
        <v>0</v>
      </c>
      <c r="U97" s="165">
        <f>'Vstupní data 9_4'!Q102</f>
        <v>0</v>
      </c>
      <c r="V97" s="165">
        <f>'Vstupní data 9_4'!R102</f>
        <v>0</v>
      </c>
      <c r="W97" s="168">
        <f>IFERROR('Tabulka 9_4'!$V97+'Tabulka 9_4'!$U97+'Tabulka 9_4'!$T97,"")</f>
        <v>0</v>
      </c>
      <c r="X97" s="168">
        <f>IFERROR('Tabulka 9_4'!$P97+'Tabulka 9_4'!$T97,"")</f>
        <v>0</v>
      </c>
      <c r="Y97" s="168">
        <f>IFERROR('Tabulka 9_4'!$Q97+'Tabulka 9_4'!$U97,"")</f>
        <v>0</v>
      </c>
      <c r="Z97" s="168">
        <f>IFERROR('Tabulka 9_4'!$R97+'Tabulka 9_4'!$V97,"")</f>
        <v>0</v>
      </c>
      <c r="AA97" s="170" t="str">
        <f t="shared" si="2"/>
        <v/>
      </c>
      <c r="AB97" s="170" t="str">
        <f t="shared" si="3"/>
        <v/>
      </c>
      <c r="AC97" s="171">
        <f>'Vstupní data 9_4'!$B$1</f>
        <v>0</v>
      </c>
    </row>
    <row r="98" spans="1:29" ht="15">
      <c r="A98" s="172">
        <f>'Vstupní data 9_4'!A103</f>
        <v>0</v>
      </c>
      <c r="B98" s="173">
        <f>'Vstupní data 9_4'!B103</f>
        <v>0</v>
      </c>
      <c r="C98" s="174" t="str">
        <f>'Vstupní data 9_4'!T103</f>
        <v/>
      </c>
      <c r="D98" s="174" t="str">
        <f>'Vstupní data 9_4'!U103</f>
        <v/>
      </c>
      <c r="E98" s="173" t="str">
        <f>'Vstupní data 9_4'!D103</f>
        <v/>
      </c>
      <c r="F98" s="173">
        <f>'Vstupní data 9_4'!C103</f>
        <v>0</v>
      </c>
      <c r="G98" s="173" t="str">
        <f>'Vstupní data 9_4'!F103</f>
        <v/>
      </c>
      <c r="H98" s="175">
        <f>'Vstupní data 9_4'!G103</f>
        <v>0</v>
      </c>
      <c r="I98" s="173" t="str">
        <f>IF('Vstupní data 9_4'!H103=0,"",'Vstupní data 9_4'!H103)</f>
        <v/>
      </c>
      <c r="J98" s="173">
        <f>'Vstupní data 9_4'!E103</f>
        <v>0</v>
      </c>
      <c r="K98" s="176" t="str">
        <f>'Vstupní data 9_4'!S103</f>
        <v/>
      </c>
      <c r="L98" s="174">
        <f>'Vstupní data 9_4'!I103</f>
        <v>0</v>
      </c>
      <c r="M98" s="177">
        <f>'Vstupní data 9_4'!J103</f>
        <v>0</v>
      </c>
      <c r="N98" s="177">
        <f>'Vstupní data 9_4'!K103</f>
        <v>0</v>
      </c>
      <c r="O98" s="177">
        <f>'Vstupní data 9_4'!L103</f>
        <v>0</v>
      </c>
      <c r="P98" s="173">
        <f>'Vstupní data 9_4'!M103</f>
        <v>0</v>
      </c>
      <c r="Q98" s="173">
        <f>'Vstupní data 9_4'!N103</f>
        <v>0</v>
      </c>
      <c r="R98" s="173">
        <f>'Vstupní data 9_4'!O103</f>
        <v>0</v>
      </c>
      <c r="S98" s="176">
        <f>'Tabulka 9_4'!$R98+'Tabulka 9_4'!$Q98+'Tabulka 9_4'!$P98</f>
        <v>0</v>
      </c>
      <c r="T98" s="173">
        <f>'Vstupní data 9_4'!P103</f>
        <v>0</v>
      </c>
      <c r="U98" s="173">
        <f>'Vstupní data 9_4'!Q103</f>
        <v>0</v>
      </c>
      <c r="V98" s="173">
        <f>'Vstupní data 9_4'!R103</f>
        <v>0</v>
      </c>
      <c r="W98" s="176">
        <f>IFERROR('Tabulka 9_4'!$V98+'Tabulka 9_4'!$U98+'Tabulka 9_4'!$T98,"")</f>
        <v>0</v>
      </c>
      <c r="X98" s="176">
        <f>IFERROR('Tabulka 9_4'!$P98+'Tabulka 9_4'!$T98,"")</f>
        <v>0</v>
      </c>
      <c r="Y98" s="176">
        <f>IFERROR('Tabulka 9_4'!$Q98+'Tabulka 9_4'!$U98,"")</f>
        <v>0</v>
      </c>
      <c r="Z98" s="176">
        <f>IFERROR('Tabulka 9_4'!$R98+'Tabulka 9_4'!$V98,"")</f>
        <v>0</v>
      </c>
      <c r="AA98" s="178" t="str">
        <f t="shared" si="2"/>
        <v/>
      </c>
      <c r="AB98" s="178" t="str">
        <f t="shared" si="3"/>
        <v/>
      </c>
      <c r="AC98" s="179">
        <f>'Vstupní data 9_4'!$B$1</f>
        <v>0</v>
      </c>
    </row>
    <row r="99" spans="1:29" ht="15">
      <c r="A99" s="164">
        <f>'Vstupní data 9_4'!A104</f>
        <v>0</v>
      </c>
      <c r="B99" s="165">
        <f>'Vstupní data 9_4'!B104</f>
        <v>0</v>
      </c>
      <c r="C99" s="166" t="str">
        <f>'Vstupní data 9_4'!T104</f>
        <v/>
      </c>
      <c r="D99" s="166" t="str">
        <f>'Vstupní data 9_4'!U104</f>
        <v/>
      </c>
      <c r="E99" s="165" t="str">
        <f>'Vstupní data 9_4'!D104</f>
        <v/>
      </c>
      <c r="F99" s="165">
        <f>'Vstupní data 9_4'!C104</f>
        <v>0</v>
      </c>
      <c r="G99" s="165" t="str">
        <f>'Vstupní data 9_4'!F104</f>
        <v/>
      </c>
      <c r="H99" s="167">
        <f>'Vstupní data 9_4'!G104</f>
        <v>0</v>
      </c>
      <c r="I99" s="165" t="str">
        <f>IF('Vstupní data 9_4'!H104=0,"",'Vstupní data 9_4'!H104)</f>
        <v/>
      </c>
      <c r="J99" s="165">
        <f>'Vstupní data 9_4'!E104</f>
        <v>0</v>
      </c>
      <c r="K99" s="168" t="str">
        <f>'Vstupní data 9_4'!S104</f>
        <v/>
      </c>
      <c r="L99" s="166">
        <f>'Vstupní data 9_4'!I104</f>
        <v>0</v>
      </c>
      <c r="M99" s="169">
        <f>'Vstupní data 9_4'!J104</f>
        <v>0</v>
      </c>
      <c r="N99" s="169">
        <f>'Vstupní data 9_4'!K104</f>
        <v>0</v>
      </c>
      <c r="O99" s="169">
        <f>'Vstupní data 9_4'!L104</f>
        <v>0</v>
      </c>
      <c r="P99" s="165">
        <f>'Vstupní data 9_4'!M104</f>
        <v>0</v>
      </c>
      <c r="Q99" s="165">
        <f>'Vstupní data 9_4'!N104</f>
        <v>0</v>
      </c>
      <c r="R99" s="165">
        <f>'Vstupní data 9_4'!O104</f>
        <v>0</v>
      </c>
      <c r="S99" s="168">
        <f>'Tabulka 9_4'!$R99+'Tabulka 9_4'!$Q99+'Tabulka 9_4'!$P99</f>
        <v>0</v>
      </c>
      <c r="T99" s="165">
        <f>'Vstupní data 9_4'!P104</f>
        <v>0</v>
      </c>
      <c r="U99" s="165">
        <f>'Vstupní data 9_4'!Q104</f>
        <v>0</v>
      </c>
      <c r="V99" s="165">
        <f>'Vstupní data 9_4'!R104</f>
        <v>0</v>
      </c>
      <c r="W99" s="168">
        <f>IFERROR('Tabulka 9_4'!$V99+'Tabulka 9_4'!$U99+'Tabulka 9_4'!$T99,"")</f>
        <v>0</v>
      </c>
      <c r="X99" s="168">
        <f>IFERROR('Tabulka 9_4'!$P99+'Tabulka 9_4'!$T99,"")</f>
        <v>0</v>
      </c>
      <c r="Y99" s="168">
        <f>IFERROR('Tabulka 9_4'!$Q99+'Tabulka 9_4'!$U99,"")</f>
        <v>0</v>
      </c>
      <c r="Z99" s="168">
        <f>IFERROR('Tabulka 9_4'!$R99+'Tabulka 9_4'!$V99,"")</f>
        <v>0</v>
      </c>
      <c r="AA99" s="170" t="str">
        <f t="shared" si="2"/>
        <v/>
      </c>
      <c r="AB99" s="170" t="str">
        <f t="shared" si="3"/>
        <v/>
      </c>
      <c r="AC99" s="171">
        <f>'Vstupní data 9_4'!$B$1</f>
        <v>0</v>
      </c>
    </row>
    <row r="100" spans="1:29" ht="15">
      <c r="A100" s="172">
        <f>'Vstupní data 9_4'!A105</f>
        <v>0</v>
      </c>
      <c r="B100" s="173">
        <f>'Vstupní data 9_4'!B105</f>
        <v>0</v>
      </c>
      <c r="C100" s="174" t="str">
        <f>'Vstupní data 9_4'!T105</f>
        <v/>
      </c>
      <c r="D100" s="174" t="str">
        <f>'Vstupní data 9_4'!U105</f>
        <v/>
      </c>
      <c r="E100" s="173" t="str">
        <f>'Vstupní data 9_4'!D105</f>
        <v/>
      </c>
      <c r="F100" s="173">
        <f>'Vstupní data 9_4'!C105</f>
        <v>0</v>
      </c>
      <c r="G100" s="173" t="str">
        <f>'Vstupní data 9_4'!F105</f>
        <v/>
      </c>
      <c r="H100" s="175">
        <f>'Vstupní data 9_4'!G105</f>
        <v>0</v>
      </c>
      <c r="I100" s="173" t="str">
        <f>IF('Vstupní data 9_4'!H105=0,"",'Vstupní data 9_4'!H105)</f>
        <v/>
      </c>
      <c r="J100" s="173">
        <f>'Vstupní data 9_4'!E105</f>
        <v>0</v>
      </c>
      <c r="K100" s="176" t="str">
        <f>'Vstupní data 9_4'!S105</f>
        <v/>
      </c>
      <c r="L100" s="174">
        <f>'Vstupní data 9_4'!I105</f>
        <v>0</v>
      </c>
      <c r="M100" s="177">
        <f>'Vstupní data 9_4'!J105</f>
        <v>0</v>
      </c>
      <c r="N100" s="177">
        <f>'Vstupní data 9_4'!K105</f>
        <v>0</v>
      </c>
      <c r="O100" s="177">
        <f>'Vstupní data 9_4'!L105</f>
        <v>0</v>
      </c>
      <c r="P100" s="173">
        <f>'Vstupní data 9_4'!M105</f>
        <v>0</v>
      </c>
      <c r="Q100" s="173">
        <f>'Vstupní data 9_4'!N105</f>
        <v>0</v>
      </c>
      <c r="R100" s="173">
        <f>'Vstupní data 9_4'!O105</f>
        <v>0</v>
      </c>
      <c r="S100" s="176">
        <f>'Tabulka 9_4'!$R100+'Tabulka 9_4'!$Q100+'Tabulka 9_4'!$P100</f>
        <v>0</v>
      </c>
      <c r="T100" s="173">
        <f>'Vstupní data 9_4'!P105</f>
        <v>0</v>
      </c>
      <c r="U100" s="173">
        <f>'Vstupní data 9_4'!Q105</f>
        <v>0</v>
      </c>
      <c r="V100" s="173">
        <f>'Vstupní data 9_4'!R105</f>
        <v>0</v>
      </c>
      <c r="W100" s="176">
        <f>IFERROR('Tabulka 9_4'!$V100+'Tabulka 9_4'!$U100+'Tabulka 9_4'!$T100,"")</f>
        <v>0</v>
      </c>
      <c r="X100" s="176">
        <f>IFERROR('Tabulka 9_4'!$P100+'Tabulka 9_4'!$T100,"")</f>
        <v>0</v>
      </c>
      <c r="Y100" s="176">
        <f>IFERROR('Tabulka 9_4'!$Q100+'Tabulka 9_4'!$U100,"")</f>
        <v>0</v>
      </c>
      <c r="Z100" s="176">
        <f>IFERROR('Tabulka 9_4'!$R100+'Tabulka 9_4'!$V100,"")</f>
        <v>0</v>
      </c>
      <c r="AA100" s="178" t="str">
        <f t="shared" si="2"/>
        <v/>
      </c>
      <c r="AB100" s="178" t="str">
        <f t="shared" si="3"/>
        <v/>
      </c>
      <c r="AC100" s="179">
        <f>'Vstupní data 9_4'!$B$1</f>
        <v>0</v>
      </c>
    </row>
    <row r="101" spans="1:29" ht="15">
      <c r="A101" s="164">
        <f>'Vstupní data 9_4'!A106</f>
        <v>0</v>
      </c>
      <c r="B101" s="165">
        <f>'Vstupní data 9_4'!B106</f>
        <v>0</v>
      </c>
      <c r="C101" s="166" t="str">
        <f>'Vstupní data 9_4'!T106</f>
        <v/>
      </c>
      <c r="D101" s="166" t="str">
        <f>'Vstupní data 9_4'!U106</f>
        <v/>
      </c>
      <c r="E101" s="165" t="str">
        <f>'Vstupní data 9_4'!D106</f>
        <v/>
      </c>
      <c r="F101" s="165">
        <f>'Vstupní data 9_4'!C106</f>
        <v>0</v>
      </c>
      <c r="G101" s="165" t="str">
        <f>'Vstupní data 9_4'!F106</f>
        <v/>
      </c>
      <c r="H101" s="167">
        <f>'Vstupní data 9_4'!G106</f>
        <v>0</v>
      </c>
      <c r="I101" s="165" t="str">
        <f>IF('Vstupní data 9_4'!H106=0,"",'Vstupní data 9_4'!H106)</f>
        <v/>
      </c>
      <c r="J101" s="165">
        <f>'Vstupní data 9_4'!E106</f>
        <v>0</v>
      </c>
      <c r="K101" s="168" t="str">
        <f>'Vstupní data 9_4'!S106</f>
        <v/>
      </c>
      <c r="L101" s="166">
        <f>'Vstupní data 9_4'!I106</f>
        <v>0</v>
      </c>
      <c r="M101" s="169">
        <f>'Vstupní data 9_4'!J106</f>
        <v>0</v>
      </c>
      <c r="N101" s="169">
        <f>'Vstupní data 9_4'!K106</f>
        <v>0</v>
      </c>
      <c r="O101" s="169">
        <f>'Vstupní data 9_4'!L106</f>
        <v>0</v>
      </c>
      <c r="P101" s="165">
        <f>'Vstupní data 9_4'!M106</f>
        <v>0</v>
      </c>
      <c r="Q101" s="165">
        <f>'Vstupní data 9_4'!N106</f>
        <v>0</v>
      </c>
      <c r="R101" s="165">
        <f>'Vstupní data 9_4'!O106</f>
        <v>0</v>
      </c>
      <c r="S101" s="168">
        <f>'Tabulka 9_4'!$R101+'Tabulka 9_4'!$Q101+'Tabulka 9_4'!$P101</f>
        <v>0</v>
      </c>
      <c r="T101" s="165">
        <f>'Vstupní data 9_4'!P106</f>
        <v>0</v>
      </c>
      <c r="U101" s="165">
        <f>'Vstupní data 9_4'!Q106</f>
        <v>0</v>
      </c>
      <c r="V101" s="165">
        <f>'Vstupní data 9_4'!R106</f>
        <v>0</v>
      </c>
      <c r="W101" s="168">
        <f>IFERROR('Tabulka 9_4'!$V101+'Tabulka 9_4'!$U101+'Tabulka 9_4'!$T101,"")</f>
        <v>0</v>
      </c>
      <c r="X101" s="168">
        <f>IFERROR('Tabulka 9_4'!$P101+'Tabulka 9_4'!$T101,"")</f>
        <v>0</v>
      </c>
      <c r="Y101" s="168">
        <f>IFERROR('Tabulka 9_4'!$Q101+'Tabulka 9_4'!$U101,"")</f>
        <v>0</v>
      </c>
      <c r="Z101" s="168">
        <f>IFERROR('Tabulka 9_4'!$R101+'Tabulka 9_4'!$V101,"")</f>
        <v>0</v>
      </c>
      <c r="AA101" s="170" t="str">
        <f t="shared" si="2"/>
        <v/>
      </c>
      <c r="AB101" s="170" t="str">
        <f t="shared" si="3"/>
        <v/>
      </c>
      <c r="AC101" s="171">
        <f>'Vstupní data 9_4'!$B$1</f>
        <v>0</v>
      </c>
    </row>
    <row r="102" spans="1:29" ht="15">
      <c r="A102" s="172">
        <f>'Vstupní data 9_4'!A107</f>
        <v>0</v>
      </c>
      <c r="B102" s="173">
        <f>'Vstupní data 9_4'!B107</f>
        <v>0</v>
      </c>
      <c r="C102" s="174" t="str">
        <f>'Vstupní data 9_4'!T107</f>
        <v/>
      </c>
      <c r="D102" s="174" t="str">
        <f>'Vstupní data 9_4'!U107</f>
        <v/>
      </c>
      <c r="E102" s="173" t="str">
        <f>'Vstupní data 9_4'!D107</f>
        <v/>
      </c>
      <c r="F102" s="173">
        <f>'Vstupní data 9_4'!C107</f>
        <v>0</v>
      </c>
      <c r="G102" s="173" t="str">
        <f>'Vstupní data 9_4'!F107</f>
        <v/>
      </c>
      <c r="H102" s="175">
        <f>'Vstupní data 9_4'!G107</f>
        <v>0</v>
      </c>
      <c r="I102" s="173" t="str">
        <f>IF('Vstupní data 9_4'!H107=0,"",'Vstupní data 9_4'!H107)</f>
        <v/>
      </c>
      <c r="J102" s="173">
        <f>'Vstupní data 9_4'!E107</f>
        <v>0</v>
      </c>
      <c r="K102" s="176" t="str">
        <f>'Vstupní data 9_4'!S107</f>
        <v/>
      </c>
      <c r="L102" s="174">
        <f>'Vstupní data 9_4'!I107</f>
        <v>0</v>
      </c>
      <c r="M102" s="177">
        <f>'Vstupní data 9_4'!J107</f>
        <v>0</v>
      </c>
      <c r="N102" s="177">
        <f>'Vstupní data 9_4'!K107</f>
        <v>0</v>
      </c>
      <c r="O102" s="177">
        <f>'Vstupní data 9_4'!L107</f>
        <v>0</v>
      </c>
      <c r="P102" s="173">
        <f>'Vstupní data 9_4'!M107</f>
        <v>0</v>
      </c>
      <c r="Q102" s="173">
        <f>'Vstupní data 9_4'!N107</f>
        <v>0</v>
      </c>
      <c r="R102" s="173">
        <f>'Vstupní data 9_4'!O107</f>
        <v>0</v>
      </c>
      <c r="S102" s="176">
        <f>'Tabulka 9_4'!$R102+'Tabulka 9_4'!$Q102+'Tabulka 9_4'!$P102</f>
        <v>0</v>
      </c>
      <c r="T102" s="173">
        <f>'Vstupní data 9_4'!P107</f>
        <v>0</v>
      </c>
      <c r="U102" s="173">
        <f>'Vstupní data 9_4'!Q107</f>
        <v>0</v>
      </c>
      <c r="V102" s="173">
        <f>'Vstupní data 9_4'!R107</f>
        <v>0</v>
      </c>
      <c r="W102" s="176">
        <f>IFERROR('Tabulka 9_4'!$V102+'Tabulka 9_4'!$U102+'Tabulka 9_4'!$T102,"")</f>
        <v>0</v>
      </c>
      <c r="X102" s="176">
        <f>IFERROR('Tabulka 9_4'!$P102+'Tabulka 9_4'!$T102,"")</f>
        <v>0</v>
      </c>
      <c r="Y102" s="176">
        <f>IFERROR('Tabulka 9_4'!$Q102+'Tabulka 9_4'!$U102,"")</f>
        <v>0</v>
      </c>
      <c r="Z102" s="176">
        <f>IFERROR('Tabulka 9_4'!$R102+'Tabulka 9_4'!$V102,"")</f>
        <v>0</v>
      </c>
      <c r="AA102" s="178" t="str">
        <f t="shared" si="2"/>
        <v/>
      </c>
      <c r="AB102" s="178" t="str">
        <f t="shared" si="3"/>
        <v/>
      </c>
      <c r="AC102" s="179">
        <f>'Vstupní data 9_4'!$B$1</f>
        <v>0</v>
      </c>
    </row>
    <row r="103" spans="1:29" ht="15">
      <c r="A103" s="164">
        <f>'Vstupní data 9_4'!A108</f>
        <v>0</v>
      </c>
      <c r="B103" s="165">
        <f>'Vstupní data 9_4'!B108</f>
        <v>0</v>
      </c>
      <c r="C103" s="166" t="str">
        <f>'Vstupní data 9_4'!T108</f>
        <v/>
      </c>
      <c r="D103" s="166" t="str">
        <f>'Vstupní data 9_4'!U108</f>
        <v/>
      </c>
      <c r="E103" s="165" t="str">
        <f>'Vstupní data 9_4'!D108</f>
        <v/>
      </c>
      <c r="F103" s="165">
        <f>'Vstupní data 9_4'!C108</f>
        <v>0</v>
      </c>
      <c r="G103" s="165" t="str">
        <f>'Vstupní data 9_4'!F108</f>
        <v/>
      </c>
      <c r="H103" s="167">
        <f>'Vstupní data 9_4'!G108</f>
        <v>0</v>
      </c>
      <c r="I103" s="165" t="str">
        <f>IF('Vstupní data 9_4'!H108=0,"",'Vstupní data 9_4'!H108)</f>
        <v/>
      </c>
      <c r="J103" s="165">
        <f>'Vstupní data 9_4'!E108</f>
        <v>0</v>
      </c>
      <c r="K103" s="168" t="str">
        <f>'Vstupní data 9_4'!S108</f>
        <v/>
      </c>
      <c r="L103" s="166">
        <f>'Vstupní data 9_4'!I108</f>
        <v>0</v>
      </c>
      <c r="M103" s="169">
        <f>'Vstupní data 9_4'!J108</f>
        <v>0</v>
      </c>
      <c r="N103" s="169">
        <f>'Vstupní data 9_4'!K108</f>
        <v>0</v>
      </c>
      <c r="O103" s="169">
        <f>'Vstupní data 9_4'!L108</f>
        <v>0</v>
      </c>
      <c r="P103" s="165">
        <f>'Vstupní data 9_4'!M108</f>
        <v>0</v>
      </c>
      <c r="Q103" s="165">
        <f>'Vstupní data 9_4'!N108</f>
        <v>0</v>
      </c>
      <c r="R103" s="165">
        <f>'Vstupní data 9_4'!O108</f>
        <v>0</v>
      </c>
      <c r="S103" s="168">
        <f>'Tabulka 9_4'!$R103+'Tabulka 9_4'!$Q103+'Tabulka 9_4'!$P103</f>
        <v>0</v>
      </c>
      <c r="T103" s="165">
        <f>'Vstupní data 9_4'!P108</f>
        <v>0</v>
      </c>
      <c r="U103" s="165">
        <f>'Vstupní data 9_4'!Q108</f>
        <v>0</v>
      </c>
      <c r="V103" s="165">
        <f>'Vstupní data 9_4'!R108</f>
        <v>0</v>
      </c>
      <c r="W103" s="168">
        <f>IFERROR('Tabulka 9_4'!$V103+'Tabulka 9_4'!$U103+'Tabulka 9_4'!$T103,"")</f>
        <v>0</v>
      </c>
      <c r="X103" s="168">
        <f>IFERROR('Tabulka 9_4'!$P103+'Tabulka 9_4'!$T103,"")</f>
        <v>0</v>
      </c>
      <c r="Y103" s="168">
        <f>IFERROR('Tabulka 9_4'!$Q103+'Tabulka 9_4'!$U103,"")</f>
        <v>0</v>
      </c>
      <c r="Z103" s="168">
        <f>IFERROR('Tabulka 9_4'!$R103+'Tabulka 9_4'!$V103,"")</f>
        <v>0</v>
      </c>
      <c r="AA103" s="170" t="str">
        <f t="shared" si="2"/>
        <v/>
      </c>
      <c r="AB103" s="170" t="str">
        <f t="shared" si="3"/>
        <v/>
      </c>
      <c r="AC103" s="171">
        <f>'Vstupní data 9_4'!$B$1</f>
        <v>0</v>
      </c>
    </row>
    <row r="104" spans="1:29" ht="15">
      <c r="A104" s="172">
        <f>'Vstupní data 9_4'!A109</f>
        <v>0</v>
      </c>
      <c r="B104" s="173">
        <f>'Vstupní data 9_4'!B109</f>
        <v>0</v>
      </c>
      <c r="C104" s="174" t="str">
        <f>'Vstupní data 9_4'!T109</f>
        <v/>
      </c>
      <c r="D104" s="174" t="str">
        <f>'Vstupní data 9_4'!U109</f>
        <v/>
      </c>
      <c r="E104" s="173" t="str">
        <f>'Vstupní data 9_4'!D109</f>
        <v/>
      </c>
      <c r="F104" s="173">
        <f>'Vstupní data 9_4'!C109</f>
        <v>0</v>
      </c>
      <c r="G104" s="173" t="str">
        <f>'Vstupní data 9_4'!F109</f>
        <v/>
      </c>
      <c r="H104" s="175">
        <f>'Vstupní data 9_4'!G109</f>
        <v>0</v>
      </c>
      <c r="I104" s="173" t="str">
        <f>IF('Vstupní data 9_4'!H109=0,"",'Vstupní data 9_4'!H109)</f>
        <v/>
      </c>
      <c r="J104" s="173">
        <f>'Vstupní data 9_4'!E109</f>
        <v>0</v>
      </c>
      <c r="K104" s="176" t="str">
        <f>'Vstupní data 9_4'!S109</f>
        <v/>
      </c>
      <c r="L104" s="174">
        <f>'Vstupní data 9_4'!I109</f>
        <v>0</v>
      </c>
      <c r="M104" s="177">
        <f>'Vstupní data 9_4'!J109</f>
        <v>0</v>
      </c>
      <c r="N104" s="177">
        <f>'Vstupní data 9_4'!K109</f>
        <v>0</v>
      </c>
      <c r="O104" s="177">
        <f>'Vstupní data 9_4'!L109</f>
        <v>0</v>
      </c>
      <c r="P104" s="173">
        <f>'Vstupní data 9_4'!M109</f>
        <v>0</v>
      </c>
      <c r="Q104" s="173">
        <f>'Vstupní data 9_4'!N109</f>
        <v>0</v>
      </c>
      <c r="R104" s="173">
        <f>'Vstupní data 9_4'!O109</f>
        <v>0</v>
      </c>
      <c r="S104" s="176">
        <f>'Tabulka 9_4'!$R104+'Tabulka 9_4'!$Q104+'Tabulka 9_4'!$P104</f>
        <v>0</v>
      </c>
      <c r="T104" s="173">
        <f>'Vstupní data 9_4'!P109</f>
        <v>0</v>
      </c>
      <c r="U104" s="173">
        <f>'Vstupní data 9_4'!Q109</f>
        <v>0</v>
      </c>
      <c r="V104" s="173">
        <f>'Vstupní data 9_4'!R109</f>
        <v>0</v>
      </c>
      <c r="W104" s="176">
        <f>IFERROR('Tabulka 9_4'!$V104+'Tabulka 9_4'!$U104+'Tabulka 9_4'!$T104,"")</f>
        <v>0</v>
      </c>
      <c r="X104" s="176">
        <f>IFERROR('Tabulka 9_4'!$P104+'Tabulka 9_4'!$T104,"")</f>
        <v>0</v>
      </c>
      <c r="Y104" s="176">
        <f>IFERROR('Tabulka 9_4'!$Q104+'Tabulka 9_4'!$U104,"")</f>
        <v>0</v>
      </c>
      <c r="Z104" s="176">
        <f>IFERROR('Tabulka 9_4'!$R104+'Tabulka 9_4'!$V104,"")</f>
        <v>0</v>
      </c>
      <c r="AA104" s="178" t="str">
        <f t="shared" si="2"/>
        <v/>
      </c>
      <c r="AB104" s="178" t="str">
        <f t="shared" si="3"/>
        <v/>
      </c>
      <c r="AC104" s="179">
        <f>'Vstupní data 9_4'!$B$1</f>
        <v>0</v>
      </c>
    </row>
    <row r="105" spans="1:29" ht="15">
      <c r="A105" s="164">
        <f>'Vstupní data 9_4'!A110</f>
        <v>0</v>
      </c>
      <c r="B105" s="165">
        <f>'Vstupní data 9_4'!B110</f>
        <v>0</v>
      </c>
      <c r="C105" s="166" t="str">
        <f>'Vstupní data 9_4'!T110</f>
        <v/>
      </c>
      <c r="D105" s="166" t="str">
        <f>'Vstupní data 9_4'!U110</f>
        <v/>
      </c>
      <c r="E105" s="165" t="str">
        <f>'Vstupní data 9_4'!D110</f>
        <v/>
      </c>
      <c r="F105" s="165">
        <f>'Vstupní data 9_4'!C110</f>
        <v>0</v>
      </c>
      <c r="G105" s="165" t="str">
        <f>'Vstupní data 9_4'!F110</f>
        <v/>
      </c>
      <c r="H105" s="167">
        <f>'Vstupní data 9_4'!G110</f>
        <v>0</v>
      </c>
      <c r="I105" s="165" t="str">
        <f>IF('Vstupní data 9_4'!H110=0,"",'Vstupní data 9_4'!H110)</f>
        <v/>
      </c>
      <c r="J105" s="165">
        <f>'Vstupní data 9_4'!E110</f>
        <v>0</v>
      </c>
      <c r="K105" s="168" t="str">
        <f>'Vstupní data 9_4'!S110</f>
        <v/>
      </c>
      <c r="L105" s="166">
        <f>'Vstupní data 9_4'!I110</f>
        <v>0</v>
      </c>
      <c r="M105" s="169">
        <f>'Vstupní data 9_4'!J110</f>
        <v>0</v>
      </c>
      <c r="N105" s="169">
        <f>'Vstupní data 9_4'!K110</f>
        <v>0</v>
      </c>
      <c r="O105" s="169">
        <f>'Vstupní data 9_4'!L110</f>
        <v>0</v>
      </c>
      <c r="P105" s="165">
        <f>'Vstupní data 9_4'!M110</f>
        <v>0</v>
      </c>
      <c r="Q105" s="165">
        <f>'Vstupní data 9_4'!N110</f>
        <v>0</v>
      </c>
      <c r="R105" s="165">
        <f>'Vstupní data 9_4'!O110</f>
        <v>0</v>
      </c>
      <c r="S105" s="168">
        <f>'Tabulka 9_4'!$R105+'Tabulka 9_4'!$Q105+'Tabulka 9_4'!$P105</f>
        <v>0</v>
      </c>
      <c r="T105" s="165">
        <f>'Vstupní data 9_4'!P110</f>
        <v>0</v>
      </c>
      <c r="U105" s="165">
        <f>'Vstupní data 9_4'!Q110</f>
        <v>0</v>
      </c>
      <c r="V105" s="165">
        <f>'Vstupní data 9_4'!R110</f>
        <v>0</v>
      </c>
      <c r="W105" s="168">
        <f>IFERROR('Tabulka 9_4'!$V105+'Tabulka 9_4'!$U105+'Tabulka 9_4'!$T105,"")</f>
        <v>0</v>
      </c>
      <c r="X105" s="168">
        <f>IFERROR('Tabulka 9_4'!$P105+'Tabulka 9_4'!$T105,"")</f>
        <v>0</v>
      </c>
      <c r="Y105" s="168">
        <f>IFERROR('Tabulka 9_4'!$Q105+'Tabulka 9_4'!$U105,"")</f>
        <v>0</v>
      </c>
      <c r="Z105" s="168">
        <f>IFERROR('Tabulka 9_4'!$R105+'Tabulka 9_4'!$V105,"")</f>
        <v>0</v>
      </c>
      <c r="AA105" s="170" t="str">
        <f t="shared" si="2"/>
        <v/>
      </c>
      <c r="AB105" s="170" t="str">
        <f t="shared" si="3"/>
        <v/>
      </c>
      <c r="AC105" s="171">
        <f>'Vstupní data 9_4'!$B$1</f>
        <v>0</v>
      </c>
    </row>
    <row r="106" spans="1:29" ht="15">
      <c r="A106" s="172">
        <f>'Vstupní data 9_4'!A111</f>
        <v>0</v>
      </c>
      <c r="B106" s="173">
        <f>'Vstupní data 9_4'!B111</f>
        <v>0</v>
      </c>
      <c r="C106" s="174" t="str">
        <f>'Vstupní data 9_4'!T111</f>
        <v/>
      </c>
      <c r="D106" s="174" t="str">
        <f>'Vstupní data 9_4'!U111</f>
        <v/>
      </c>
      <c r="E106" s="173" t="str">
        <f>'Vstupní data 9_4'!D111</f>
        <v/>
      </c>
      <c r="F106" s="173">
        <f>'Vstupní data 9_4'!C111</f>
        <v>0</v>
      </c>
      <c r="G106" s="173" t="str">
        <f>'Vstupní data 9_4'!F111</f>
        <v/>
      </c>
      <c r="H106" s="175">
        <f>'Vstupní data 9_4'!G111</f>
        <v>0</v>
      </c>
      <c r="I106" s="173" t="str">
        <f>IF('Vstupní data 9_4'!H111=0,"",'Vstupní data 9_4'!H111)</f>
        <v/>
      </c>
      <c r="J106" s="173">
        <f>'Vstupní data 9_4'!E111</f>
        <v>0</v>
      </c>
      <c r="K106" s="176" t="str">
        <f>'Vstupní data 9_4'!S111</f>
        <v/>
      </c>
      <c r="L106" s="174">
        <f>'Vstupní data 9_4'!I111</f>
        <v>0</v>
      </c>
      <c r="M106" s="177">
        <f>'Vstupní data 9_4'!J111</f>
        <v>0</v>
      </c>
      <c r="N106" s="177">
        <f>'Vstupní data 9_4'!K111</f>
        <v>0</v>
      </c>
      <c r="O106" s="177">
        <f>'Vstupní data 9_4'!L111</f>
        <v>0</v>
      </c>
      <c r="P106" s="173">
        <f>'Vstupní data 9_4'!M111</f>
        <v>0</v>
      </c>
      <c r="Q106" s="173">
        <f>'Vstupní data 9_4'!N111</f>
        <v>0</v>
      </c>
      <c r="R106" s="173">
        <f>'Vstupní data 9_4'!O111</f>
        <v>0</v>
      </c>
      <c r="S106" s="176">
        <f>'Tabulka 9_4'!$R106+'Tabulka 9_4'!$Q106+'Tabulka 9_4'!$P106</f>
        <v>0</v>
      </c>
      <c r="T106" s="173">
        <f>'Vstupní data 9_4'!P111</f>
        <v>0</v>
      </c>
      <c r="U106" s="173">
        <f>'Vstupní data 9_4'!Q111</f>
        <v>0</v>
      </c>
      <c r="V106" s="173">
        <f>'Vstupní data 9_4'!R111</f>
        <v>0</v>
      </c>
      <c r="W106" s="176">
        <f>IFERROR('Tabulka 9_4'!$V106+'Tabulka 9_4'!$U106+'Tabulka 9_4'!$T106,"")</f>
        <v>0</v>
      </c>
      <c r="X106" s="176">
        <f>IFERROR('Tabulka 9_4'!$P106+'Tabulka 9_4'!$T106,"")</f>
        <v>0</v>
      </c>
      <c r="Y106" s="176">
        <f>IFERROR('Tabulka 9_4'!$Q106+'Tabulka 9_4'!$U106,"")</f>
        <v>0</v>
      </c>
      <c r="Z106" s="176">
        <f>IFERROR('Tabulka 9_4'!$R106+'Tabulka 9_4'!$V106,"")</f>
        <v>0</v>
      </c>
      <c r="AA106" s="178" t="str">
        <f t="shared" si="2"/>
        <v/>
      </c>
      <c r="AB106" s="178" t="str">
        <f t="shared" si="3"/>
        <v/>
      </c>
      <c r="AC106" s="179">
        <f>'Vstupní data 9_4'!$B$1</f>
        <v>0</v>
      </c>
    </row>
    <row r="107" spans="1:29" ht="15">
      <c r="A107" s="164">
        <f>'Vstupní data 9_4'!A112</f>
        <v>0</v>
      </c>
      <c r="B107" s="165">
        <f>'Vstupní data 9_4'!B112</f>
        <v>0</v>
      </c>
      <c r="C107" s="166" t="str">
        <f>'Vstupní data 9_4'!T112</f>
        <v/>
      </c>
      <c r="D107" s="166" t="str">
        <f>'Vstupní data 9_4'!U112</f>
        <v/>
      </c>
      <c r="E107" s="165" t="str">
        <f>'Vstupní data 9_4'!D112</f>
        <v/>
      </c>
      <c r="F107" s="165">
        <f>'Vstupní data 9_4'!C112</f>
        <v>0</v>
      </c>
      <c r="G107" s="165" t="str">
        <f>'Vstupní data 9_4'!F112</f>
        <v/>
      </c>
      <c r="H107" s="167">
        <f>'Vstupní data 9_4'!G112</f>
        <v>0</v>
      </c>
      <c r="I107" s="165" t="str">
        <f>IF('Vstupní data 9_4'!H112=0,"",'Vstupní data 9_4'!H112)</f>
        <v/>
      </c>
      <c r="J107" s="165">
        <f>'Vstupní data 9_4'!E112</f>
        <v>0</v>
      </c>
      <c r="K107" s="168" t="str">
        <f>'Vstupní data 9_4'!S112</f>
        <v/>
      </c>
      <c r="L107" s="166">
        <f>'Vstupní data 9_4'!I112</f>
        <v>0</v>
      </c>
      <c r="M107" s="169">
        <f>'Vstupní data 9_4'!J112</f>
        <v>0</v>
      </c>
      <c r="N107" s="169">
        <f>'Vstupní data 9_4'!K112</f>
        <v>0</v>
      </c>
      <c r="O107" s="169">
        <f>'Vstupní data 9_4'!L112</f>
        <v>0</v>
      </c>
      <c r="P107" s="165">
        <f>'Vstupní data 9_4'!M112</f>
        <v>0</v>
      </c>
      <c r="Q107" s="165">
        <f>'Vstupní data 9_4'!N112</f>
        <v>0</v>
      </c>
      <c r="R107" s="165">
        <f>'Vstupní data 9_4'!O112</f>
        <v>0</v>
      </c>
      <c r="S107" s="168">
        <f>'Tabulka 9_4'!$R107+'Tabulka 9_4'!$Q107+'Tabulka 9_4'!$P107</f>
        <v>0</v>
      </c>
      <c r="T107" s="165">
        <f>'Vstupní data 9_4'!P112</f>
        <v>0</v>
      </c>
      <c r="U107" s="165">
        <f>'Vstupní data 9_4'!Q112</f>
        <v>0</v>
      </c>
      <c r="V107" s="165">
        <f>'Vstupní data 9_4'!R112</f>
        <v>0</v>
      </c>
      <c r="W107" s="168">
        <f>IFERROR('Tabulka 9_4'!$V107+'Tabulka 9_4'!$U107+'Tabulka 9_4'!$T107,"")</f>
        <v>0</v>
      </c>
      <c r="X107" s="168">
        <f>IFERROR('Tabulka 9_4'!$P107+'Tabulka 9_4'!$T107,"")</f>
        <v>0</v>
      </c>
      <c r="Y107" s="168">
        <f>IFERROR('Tabulka 9_4'!$Q107+'Tabulka 9_4'!$U107,"")</f>
        <v>0</v>
      </c>
      <c r="Z107" s="168">
        <f>IFERROR('Tabulka 9_4'!$R107+'Tabulka 9_4'!$V107,"")</f>
        <v>0</v>
      </c>
      <c r="AA107" s="170" t="str">
        <f t="shared" si="2"/>
        <v/>
      </c>
      <c r="AB107" s="170" t="str">
        <f t="shared" si="3"/>
        <v/>
      </c>
      <c r="AC107" s="171">
        <f>'Vstupní data 9_4'!$B$1</f>
        <v>0</v>
      </c>
    </row>
    <row r="108" spans="1:29" ht="15">
      <c r="A108" s="172">
        <f>'Vstupní data 9_4'!A113</f>
        <v>0</v>
      </c>
      <c r="B108" s="173">
        <f>'Vstupní data 9_4'!B113</f>
        <v>0</v>
      </c>
      <c r="C108" s="174" t="str">
        <f>'Vstupní data 9_4'!T113</f>
        <v/>
      </c>
      <c r="D108" s="174" t="str">
        <f>'Vstupní data 9_4'!U113</f>
        <v/>
      </c>
      <c r="E108" s="173" t="str">
        <f>'Vstupní data 9_4'!D113</f>
        <v/>
      </c>
      <c r="F108" s="173">
        <f>'Vstupní data 9_4'!C113</f>
        <v>0</v>
      </c>
      <c r="G108" s="173" t="str">
        <f>'Vstupní data 9_4'!F113</f>
        <v/>
      </c>
      <c r="H108" s="175">
        <f>'Vstupní data 9_4'!G113</f>
        <v>0</v>
      </c>
      <c r="I108" s="173" t="str">
        <f>IF('Vstupní data 9_4'!H113=0,"",'Vstupní data 9_4'!H113)</f>
        <v/>
      </c>
      <c r="J108" s="173">
        <f>'Vstupní data 9_4'!E113</f>
        <v>0</v>
      </c>
      <c r="K108" s="176" t="str">
        <f>'Vstupní data 9_4'!S113</f>
        <v/>
      </c>
      <c r="L108" s="174">
        <f>'Vstupní data 9_4'!I113</f>
        <v>0</v>
      </c>
      <c r="M108" s="177">
        <f>'Vstupní data 9_4'!J113</f>
        <v>0</v>
      </c>
      <c r="N108" s="177">
        <f>'Vstupní data 9_4'!K113</f>
        <v>0</v>
      </c>
      <c r="O108" s="177">
        <f>'Vstupní data 9_4'!L113</f>
        <v>0</v>
      </c>
      <c r="P108" s="173">
        <f>'Vstupní data 9_4'!M113</f>
        <v>0</v>
      </c>
      <c r="Q108" s="173">
        <f>'Vstupní data 9_4'!N113</f>
        <v>0</v>
      </c>
      <c r="R108" s="173">
        <f>'Vstupní data 9_4'!O113</f>
        <v>0</v>
      </c>
      <c r="S108" s="176">
        <f>'Tabulka 9_4'!$R108+'Tabulka 9_4'!$Q108+'Tabulka 9_4'!$P108</f>
        <v>0</v>
      </c>
      <c r="T108" s="173">
        <f>'Vstupní data 9_4'!P113</f>
        <v>0</v>
      </c>
      <c r="U108" s="173">
        <f>'Vstupní data 9_4'!Q113</f>
        <v>0</v>
      </c>
      <c r="V108" s="173">
        <f>'Vstupní data 9_4'!R113</f>
        <v>0</v>
      </c>
      <c r="W108" s="176">
        <f>IFERROR('Tabulka 9_4'!$V108+'Tabulka 9_4'!$U108+'Tabulka 9_4'!$T108,"")</f>
        <v>0</v>
      </c>
      <c r="X108" s="176">
        <f>IFERROR('Tabulka 9_4'!$P108+'Tabulka 9_4'!$T108,"")</f>
        <v>0</v>
      </c>
      <c r="Y108" s="176">
        <f>IFERROR('Tabulka 9_4'!$Q108+'Tabulka 9_4'!$U108,"")</f>
        <v>0</v>
      </c>
      <c r="Z108" s="176">
        <f>IFERROR('Tabulka 9_4'!$R108+'Tabulka 9_4'!$V108,"")</f>
        <v>0</v>
      </c>
      <c r="AA108" s="178" t="str">
        <f t="shared" si="2"/>
        <v/>
      </c>
      <c r="AB108" s="178" t="str">
        <f t="shared" si="3"/>
        <v/>
      </c>
      <c r="AC108" s="179">
        <f>'Vstupní data 9_4'!$B$1</f>
        <v>0</v>
      </c>
    </row>
    <row r="109" spans="1:29" ht="15">
      <c r="A109" s="164">
        <f>'Vstupní data 9_4'!A114</f>
        <v>0</v>
      </c>
      <c r="B109" s="165">
        <f>'Vstupní data 9_4'!B114</f>
        <v>0</v>
      </c>
      <c r="C109" s="166" t="str">
        <f>'Vstupní data 9_4'!T114</f>
        <v/>
      </c>
      <c r="D109" s="166" t="str">
        <f>'Vstupní data 9_4'!U114</f>
        <v/>
      </c>
      <c r="E109" s="165" t="str">
        <f>'Vstupní data 9_4'!D114</f>
        <v/>
      </c>
      <c r="F109" s="165">
        <f>'Vstupní data 9_4'!C114</f>
        <v>0</v>
      </c>
      <c r="G109" s="165" t="str">
        <f>'Vstupní data 9_4'!F114</f>
        <v/>
      </c>
      <c r="H109" s="167">
        <f>'Vstupní data 9_4'!G114</f>
        <v>0</v>
      </c>
      <c r="I109" s="165" t="str">
        <f>IF('Vstupní data 9_4'!H114=0,"",'Vstupní data 9_4'!H114)</f>
        <v/>
      </c>
      <c r="J109" s="165">
        <f>'Vstupní data 9_4'!E114</f>
        <v>0</v>
      </c>
      <c r="K109" s="168" t="str">
        <f>'Vstupní data 9_4'!S114</f>
        <v/>
      </c>
      <c r="L109" s="166">
        <f>'Vstupní data 9_4'!I114</f>
        <v>0</v>
      </c>
      <c r="M109" s="169">
        <f>'Vstupní data 9_4'!J114</f>
        <v>0</v>
      </c>
      <c r="N109" s="169">
        <f>'Vstupní data 9_4'!K114</f>
        <v>0</v>
      </c>
      <c r="O109" s="169">
        <f>'Vstupní data 9_4'!L114</f>
        <v>0</v>
      </c>
      <c r="P109" s="165">
        <f>'Vstupní data 9_4'!M114</f>
        <v>0</v>
      </c>
      <c r="Q109" s="165">
        <f>'Vstupní data 9_4'!N114</f>
        <v>0</v>
      </c>
      <c r="R109" s="165">
        <f>'Vstupní data 9_4'!O114</f>
        <v>0</v>
      </c>
      <c r="S109" s="168">
        <f>'Tabulka 9_4'!$R109+'Tabulka 9_4'!$Q109+'Tabulka 9_4'!$P109</f>
        <v>0</v>
      </c>
      <c r="T109" s="165">
        <f>'Vstupní data 9_4'!P114</f>
        <v>0</v>
      </c>
      <c r="U109" s="165">
        <f>'Vstupní data 9_4'!Q114</f>
        <v>0</v>
      </c>
      <c r="V109" s="165">
        <f>'Vstupní data 9_4'!R114</f>
        <v>0</v>
      </c>
      <c r="W109" s="168">
        <f>IFERROR('Tabulka 9_4'!$V109+'Tabulka 9_4'!$U109+'Tabulka 9_4'!$T109,"")</f>
        <v>0</v>
      </c>
      <c r="X109" s="168">
        <f>IFERROR('Tabulka 9_4'!$P109+'Tabulka 9_4'!$T109,"")</f>
        <v>0</v>
      </c>
      <c r="Y109" s="168">
        <f>IFERROR('Tabulka 9_4'!$Q109+'Tabulka 9_4'!$U109,"")</f>
        <v>0</v>
      </c>
      <c r="Z109" s="168">
        <f>IFERROR('Tabulka 9_4'!$R109+'Tabulka 9_4'!$V109,"")</f>
        <v>0</v>
      </c>
      <c r="AA109" s="170" t="str">
        <f t="shared" si="2"/>
        <v/>
      </c>
      <c r="AB109" s="170" t="str">
        <f t="shared" si="3"/>
        <v/>
      </c>
      <c r="AC109" s="171">
        <f>'Vstupní data 9_4'!$B$1</f>
        <v>0</v>
      </c>
    </row>
    <row r="110" spans="1:29" ht="15">
      <c r="A110" s="172">
        <f>'Vstupní data 9_4'!A115</f>
        <v>0</v>
      </c>
      <c r="B110" s="173">
        <f>'Vstupní data 9_4'!B115</f>
        <v>0</v>
      </c>
      <c r="C110" s="174" t="str">
        <f>'Vstupní data 9_4'!T115</f>
        <v/>
      </c>
      <c r="D110" s="174" t="str">
        <f>'Vstupní data 9_4'!U115</f>
        <v/>
      </c>
      <c r="E110" s="173" t="str">
        <f>'Vstupní data 9_4'!D115</f>
        <v/>
      </c>
      <c r="F110" s="173">
        <f>'Vstupní data 9_4'!C115</f>
        <v>0</v>
      </c>
      <c r="G110" s="173" t="str">
        <f>'Vstupní data 9_4'!F115</f>
        <v/>
      </c>
      <c r="H110" s="175">
        <f>'Vstupní data 9_4'!G115</f>
        <v>0</v>
      </c>
      <c r="I110" s="173" t="str">
        <f>IF('Vstupní data 9_4'!H115=0,"",'Vstupní data 9_4'!H115)</f>
        <v/>
      </c>
      <c r="J110" s="173">
        <f>'Vstupní data 9_4'!E115</f>
        <v>0</v>
      </c>
      <c r="K110" s="176" t="str">
        <f>'Vstupní data 9_4'!S115</f>
        <v/>
      </c>
      <c r="L110" s="174">
        <f>'Vstupní data 9_4'!I115</f>
        <v>0</v>
      </c>
      <c r="M110" s="177">
        <f>'Vstupní data 9_4'!J115</f>
        <v>0</v>
      </c>
      <c r="N110" s="177">
        <f>'Vstupní data 9_4'!K115</f>
        <v>0</v>
      </c>
      <c r="O110" s="177">
        <f>'Vstupní data 9_4'!L115</f>
        <v>0</v>
      </c>
      <c r="P110" s="173">
        <f>'Vstupní data 9_4'!M115</f>
        <v>0</v>
      </c>
      <c r="Q110" s="173">
        <f>'Vstupní data 9_4'!N115</f>
        <v>0</v>
      </c>
      <c r="R110" s="173">
        <f>'Vstupní data 9_4'!O115</f>
        <v>0</v>
      </c>
      <c r="S110" s="176">
        <f>'Tabulka 9_4'!$R110+'Tabulka 9_4'!$Q110+'Tabulka 9_4'!$P110</f>
        <v>0</v>
      </c>
      <c r="T110" s="173">
        <f>'Vstupní data 9_4'!P115</f>
        <v>0</v>
      </c>
      <c r="U110" s="173">
        <f>'Vstupní data 9_4'!Q115</f>
        <v>0</v>
      </c>
      <c r="V110" s="173">
        <f>'Vstupní data 9_4'!R115</f>
        <v>0</v>
      </c>
      <c r="W110" s="176">
        <f>IFERROR('Tabulka 9_4'!$V110+'Tabulka 9_4'!$U110+'Tabulka 9_4'!$T110,"")</f>
        <v>0</v>
      </c>
      <c r="X110" s="176">
        <f>IFERROR('Tabulka 9_4'!$P110+'Tabulka 9_4'!$T110,"")</f>
        <v>0</v>
      </c>
      <c r="Y110" s="176">
        <f>IFERROR('Tabulka 9_4'!$Q110+'Tabulka 9_4'!$U110,"")</f>
        <v>0</v>
      </c>
      <c r="Z110" s="176">
        <f>IFERROR('Tabulka 9_4'!$R110+'Tabulka 9_4'!$V110,"")</f>
        <v>0</v>
      </c>
      <c r="AA110" s="178" t="str">
        <f t="shared" si="2"/>
        <v/>
      </c>
      <c r="AB110" s="178" t="str">
        <f t="shared" si="3"/>
        <v/>
      </c>
      <c r="AC110" s="179">
        <f>'Vstupní data 9_4'!$B$1</f>
        <v>0</v>
      </c>
    </row>
    <row r="111" spans="1:29" ht="15">
      <c r="A111" s="164">
        <f>'Vstupní data 9_4'!A116</f>
        <v>0</v>
      </c>
      <c r="B111" s="165">
        <f>'Vstupní data 9_4'!B116</f>
        <v>0</v>
      </c>
      <c r="C111" s="166" t="str">
        <f>'Vstupní data 9_4'!T116</f>
        <v/>
      </c>
      <c r="D111" s="166" t="str">
        <f>'Vstupní data 9_4'!U116</f>
        <v/>
      </c>
      <c r="E111" s="165" t="str">
        <f>'Vstupní data 9_4'!D116</f>
        <v/>
      </c>
      <c r="F111" s="165">
        <f>'Vstupní data 9_4'!C116</f>
        <v>0</v>
      </c>
      <c r="G111" s="165" t="str">
        <f>'Vstupní data 9_4'!F116</f>
        <v/>
      </c>
      <c r="H111" s="167">
        <f>'Vstupní data 9_4'!G116</f>
        <v>0</v>
      </c>
      <c r="I111" s="165" t="str">
        <f>IF('Vstupní data 9_4'!H116=0,"",'Vstupní data 9_4'!H116)</f>
        <v/>
      </c>
      <c r="J111" s="165">
        <f>'Vstupní data 9_4'!E116</f>
        <v>0</v>
      </c>
      <c r="K111" s="168" t="str">
        <f>'Vstupní data 9_4'!S116</f>
        <v/>
      </c>
      <c r="L111" s="166">
        <f>'Vstupní data 9_4'!I116</f>
        <v>0</v>
      </c>
      <c r="M111" s="169">
        <f>'Vstupní data 9_4'!J116</f>
        <v>0</v>
      </c>
      <c r="N111" s="169">
        <f>'Vstupní data 9_4'!K116</f>
        <v>0</v>
      </c>
      <c r="O111" s="169">
        <f>'Vstupní data 9_4'!L116</f>
        <v>0</v>
      </c>
      <c r="P111" s="165">
        <f>'Vstupní data 9_4'!M116</f>
        <v>0</v>
      </c>
      <c r="Q111" s="165">
        <f>'Vstupní data 9_4'!N116</f>
        <v>0</v>
      </c>
      <c r="R111" s="165">
        <f>'Vstupní data 9_4'!O116</f>
        <v>0</v>
      </c>
      <c r="S111" s="168">
        <f>'Tabulka 9_4'!$R111+'Tabulka 9_4'!$Q111+'Tabulka 9_4'!$P111</f>
        <v>0</v>
      </c>
      <c r="T111" s="165">
        <f>'Vstupní data 9_4'!P116</f>
        <v>0</v>
      </c>
      <c r="U111" s="165">
        <f>'Vstupní data 9_4'!Q116</f>
        <v>0</v>
      </c>
      <c r="V111" s="165">
        <f>'Vstupní data 9_4'!R116</f>
        <v>0</v>
      </c>
      <c r="W111" s="168">
        <f>IFERROR('Tabulka 9_4'!$V111+'Tabulka 9_4'!$U111+'Tabulka 9_4'!$T111,"")</f>
        <v>0</v>
      </c>
      <c r="X111" s="168">
        <f>IFERROR('Tabulka 9_4'!$P111+'Tabulka 9_4'!$T111,"")</f>
        <v>0</v>
      </c>
      <c r="Y111" s="168">
        <f>IFERROR('Tabulka 9_4'!$Q111+'Tabulka 9_4'!$U111,"")</f>
        <v>0</v>
      </c>
      <c r="Z111" s="168">
        <f>IFERROR('Tabulka 9_4'!$R111+'Tabulka 9_4'!$V111,"")</f>
        <v>0</v>
      </c>
      <c r="AA111" s="170" t="str">
        <f t="shared" si="2"/>
        <v/>
      </c>
      <c r="AB111" s="170" t="str">
        <f t="shared" si="3"/>
        <v/>
      </c>
      <c r="AC111" s="171">
        <f>'Vstupní data 9_4'!$B$1</f>
        <v>0</v>
      </c>
    </row>
    <row r="112" spans="1:29" ht="15">
      <c r="A112" s="172">
        <f>'Vstupní data 9_4'!A117</f>
        <v>0</v>
      </c>
      <c r="B112" s="173">
        <f>'Vstupní data 9_4'!B117</f>
        <v>0</v>
      </c>
      <c r="C112" s="174" t="str">
        <f>'Vstupní data 9_4'!T117</f>
        <v/>
      </c>
      <c r="D112" s="174" t="str">
        <f>'Vstupní data 9_4'!U117</f>
        <v/>
      </c>
      <c r="E112" s="173" t="str">
        <f>'Vstupní data 9_4'!D117</f>
        <v/>
      </c>
      <c r="F112" s="173">
        <f>'Vstupní data 9_4'!C117</f>
        <v>0</v>
      </c>
      <c r="G112" s="173" t="str">
        <f>'Vstupní data 9_4'!F117</f>
        <v/>
      </c>
      <c r="H112" s="175">
        <f>'Vstupní data 9_4'!G117</f>
        <v>0</v>
      </c>
      <c r="I112" s="173" t="str">
        <f>IF('Vstupní data 9_4'!H117=0,"",'Vstupní data 9_4'!H117)</f>
        <v/>
      </c>
      <c r="J112" s="173">
        <f>'Vstupní data 9_4'!E117</f>
        <v>0</v>
      </c>
      <c r="K112" s="176" t="str">
        <f>'Vstupní data 9_4'!S117</f>
        <v/>
      </c>
      <c r="L112" s="174">
        <f>'Vstupní data 9_4'!I117</f>
        <v>0</v>
      </c>
      <c r="M112" s="177">
        <f>'Vstupní data 9_4'!J117</f>
        <v>0</v>
      </c>
      <c r="N112" s="177">
        <f>'Vstupní data 9_4'!K117</f>
        <v>0</v>
      </c>
      <c r="O112" s="177">
        <f>'Vstupní data 9_4'!L117</f>
        <v>0</v>
      </c>
      <c r="P112" s="173">
        <f>'Vstupní data 9_4'!M117</f>
        <v>0</v>
      </c>
      <c r="Q112" s="173">
        <f>'Vstupní data 9_4'!N117</f>
        <v>0</v>
      </c>
      <c r="R112" s="173">
        <f>'Vstupní data 9_4'!O117</f>
        <v>0</v>
      </c>
      <c r="S112" s="176">
        <f>'Tabulka 9_4'!$R112+'Tabulka 9_4'!$Q112+'Tabulka 9_4'!$P112</f>
        <v>0</v>
      </c>
      <c r="T112" s="173">
        <f>'Vstupní data 9_4'!P117</f>
        <v>0</v>
      </c>
      <c r="U112" s="173">
        <f>'Vstupní data 9_4'!Q117</f>
        <v>0</v>
      </c>
      <c r="V112" s="173">
        <f>'Vstupní data 9_4'!R117</f>
        <v>0</v>
      </c>
      <c r="W112" s="176">
        <f>IFERROR('Tabulka 9_4'!$V112+'Tabulka 9_4'!$U112+'Tabulka 9_4'!$T112,"")</f>
        <v>0</v>
      </c>
      <c r="X112" s="176">
        <f>IFERROR('Tabulka 9_4'!$P112+'Tabulka 9_4'!$T112,"")</f>
        <v>0</v>
      </c>
      <c r="Y112" s="176">
        <f>IFERROR('Tabulka 9_4'!$Q112+'Tabulka 9_4'!$U112,"")</f>
        <v>0</v>
      </c>
      <c r="Z112" s="176">
        <f>IFERROR('Tabulka 9_4'!$R112+'Tabulka 9_4'!$V112,"")</f>
        <v>0</v>
      </c>
      <c r="AA112" s="178" t="str">
        <f t="shared" si="2"/>
        <v/>
      </c>
      <c r="AB112" s="178" t="str">
        <f t="shared" si="3"/>
        <v/>
      </c>
      <c r="AC112" s="179">
        <f>'Vstupní data 9_4'!$B$1</f>
        <v>0</v>
      </c>
    </row>
    <row r="113" spans="1:29" ht="15">
      <c r="A113" s="164">
        <f>'Vstupní data 9_4'!A118</f>
        <v>0</v>
      </c>
      <c r="B113" s="165">
        <f>'Vstupní data 9_4'!B118</f>
        <v>0</v>
      </c>
      <c r="C113" s="166" t="str">
        <f>'Vstupní data 9_4'!T118</f>
        <v/>
      </c>
      <c r="D113" s="166" t="str">
        <f>'Vstupní data 9_4'!U118</f>
        <v/>
      </c>
      <c r="E113" s="165" t="str">
        <f>'Vstupní data 9_4'!D118</f>
        <v/>
      </c>
      <c r="F113" s="165">
        <f>'Vstupní data 9_4'!C118</f>
        <v>0</v>
      </c>
      <c r="G113" s="165" t="str">
        <f>'Vstupní data 9_4'!F118</f>
        <v/>
      </c>
      <c r="H113" s="167">
        <f>'Vstupní data 9_4'!G118</f>
        <v>0</v>
      </c>
      <c r="I113" s="165" t="str">
        <f>IF('Vstupní data 9_4'!H118=0,"",'Vstupní data 9_4'!H118)</f>
        <v/>
      </c>
      <c r="J113" s="165">
        <f>'Vstupní data 9_4'!E118</f>
        <v>0</v>
      </c>
      <c r="K113" s="168" t="str">
        <f>'Vstupní data 9_4'!S118</f>
        <v/>
      </c>
      <c r="L113" s="166">
        <f>'Vstupní data 9_4'!I118</f>
        <v>0</v>
      </c>
      <c r="M113" s="169">
        <f>'Vstupní data 9_4'!J118</f>
        <v>0</v>
      </c>
      <c r="N113" s="169">
        <f>'Vstupní data 9_4'!K118</f>
        <v>0</v>
      </c>
      <c r="O113" s="169">
        <f>'Vstupní data 9_4'!L118</f>
        <v>0</v>
      </c>
      <c r="P113" s="165">
        <f>'Vstupní data 9_4'!M118</f>
        <v>0</v>
      </c>
      <c r="Q113" s="165">
        <f>'Vstupní data 9_4'!N118</f>
        <v>0</v>
      </c>
      <c r="R113" s="165">
        <f>'Vstupní data 9_4'!O118</f>
        <v>0</v>
      </c>
      <c r="S113" s="168">
        <f>'Tabulka 9_4'!$R113+'Tabulka 9_4'!$Q113+'Tabulka 9_4'!$P113</f>
        <v>0</v>
      </c>
      <c r="T113" s="165">
        <f>'Vstupní data 9_4'!P118</f>
        <v>0</v>
      </c>
      <c r="U113" s="165">
        <f>'Vstupní data 9_4'!Q118</f>
        <v>0</v>
      </c>
      <c r="V113" s="165">
        <f>'Vstupní data 9_4'!R118</f>
        <v>0</v>
      </c>
      <c r="W113" s="168">
        <f>IFERROR('Tabulka 9_4'!$V113+'Tabulka 9_4'!$U113+'Tabulka 9_4'!$T113,"")</f>
        <v>0</v>
      </c>
      <c r="X113" s="168">
        <f>IFERROR('Tabulka 9_4'!$P113+'Tabulka 9_4'!$T113,"")</f>
        <v>0</v>
      </c>
      <c r="Y113" s="168">
        <f>IFERROR('Tabulka 9_4'!$Q113+'Tabulka 9_4'!$U113,"")</f>
        <v>0</v>
      </c>
      <c r="Z113" s="168">
        <f>IFERROR('Tabulka 9_4'!$R113+'Tabulka 9_4'!$V113,"")</f>
        <v>0</v>
      </c>
      <c r="AA113" s="170" t="str">
        <f t="shared" si="2"/>
        <v/>
      </c>
      <c r="AB113" s="170" t="str">
        <f t="shared" si="3"/>
        <v/>
      </c>
      <c r="AC113" s="171">
        <f>'Vstupní data 9_4'!$B$1</f>
        <v>0</v>
      </c>
    </row>
    <row r="114" spans="1:29" ht="15">
      <c r="A114" s="172">
        <f>'Vstupní data 9_4'!A119</f>
        <v>0</v>
      </c>
      <c r="B114" s="173">
        <f>'Vstupní data 9_4'!B119</f>
        <v>0</v>
      </c>
      <c r="C114" s="174" t="str">
        <f>'Vstupní data 9_4'!T119</f>
        <v/>
      </c>
      <c r="D114" s="174" t="str">
        <f>'Vstupní data 9_4'!U119</f>
        <v/>
      </c>
      <c r="E114" s="173" t="str">
        <f>'Vstupní data 9_4'!D119</f>
        <v/>
      </c>
      <c r="F114" s="173">
        <f>'Vstupní data 9_4'!C119</f>
        <v>0</v>
      </c>
      <c r="G114" s="173" t="str">
        <f>'Vstupní data 9_4'!F119</f>
        <v/>
      </c>
      <c r="H114" s="175">
        <f>'Vstupní data 9_4'!G119</f>
        <v>0</v>
      </c>
      <c r="I114" s="173" t="str">
        <f>IF('Vstupní data 9_4'!H119=0,"",'Vstupní data 9_4'!H119)</f>
        <v/>
      </c>
      <c r="J114" s="173">
        <f>'Vstupní data 9_4'!E119</f>
        <v>0</v>
      </c>
      <c r="K114" s="176" t="str">
        <f>'Vstupní data 9_4'!S119</f>
        <v/>
      </c>
      <c r="L114" s="174">
        <f>'Vstupní data 9_4'!I119</f>
        <v>0</v>
      </c>
      <c r="M114" s="177">
        <f>'Vstupní data 9_4'!J119</f>
        <v>0</v>
      </c>
      <c r="N114" s="177">
        <f>'Vstupní data 9_4'!K119</f>
        <v>0</v>
      </c>
      <c r="O114" s="177">
        <f>'Vstupní data 9_4'!L119</f>
        <v>0</v>
      </c>
      <c r="P114" s="173">
        <f>'Vstupní data 9_4'!M119</f>
        <v>0</v>
      </c>
      <c r="Q114" s="173">
        <f>'Vstupní data 9_4'!N119</f>
        <v>0</v>
      </c>
      <c r="R114" s="173">
        <f>'Vstupní data 9_4'!O119</f>
        <v>0</v>
      </c>
      <c r="S114" s="176">
        <f>'Tabulka 9_4'!$R114+'Tabulka 9_4'!$Q114+'Tabulka 9_4'!$P114</f>
        <v>0</v>
      </c>
      <c r="T114" s="173">
        <f>'Vstupní data 9_4'!P119</f>
        <v>0</v>
      </c>
      <c r="U114" s="173">
        <f>'Vstupní data 9_4'!Q119</f>
        <v>0</v>
      </c>
      <c r="V114" s="173">
        <f>'Vstupní data 9_4'!R119</f>
        <v>0</v>
      </c>
      <c r="W114" s="176">
        <f>IFERROR('Tabulka 9_4'!$V114+'Tabulka 9_4'!$U114+'Tabulka 9_4'!$T114,"")</f>
        <v>0</v>
      </c>
      <c r="X114" s="176">
        <f>IFERROR('Tabulka 9_4'!$P114+'Tabulka 9_4'!$T114,"")</f>
        <v>0</v>
      </c>
      <c r="Y114" s="176">
        <f>IFERROR('Tabulka 9_4'!$Q114+'Tabulka 9_4'!$U114,"")</f>
        <v>0</v>
      </c>
      <c r="Z114" s="176">
        <f>IFERROR('Tabulka 9_4'!$R114+'Tabulka 9_4'!$V114,"")</f>
        <v>0</v>
      </c>
      <c r="AA114" s="178" t="str">
        <f t="shared" si="2"/>
        <v/>
      </c>
      <c r="AB114" s="178" t="str">
        <f t="shared" si="3"/>
        <v/>
      </c>
      <c r="AC114" s="179">
        <f>'Vstupní data 9_4'!$B$1</f>
        <v>0</v>
      </c>
    </row>
    <row r="115" spans="1:29" ht="15">
      <c r="A115" s="164">
        <f>'Vstupní data 9_4'!A120</f>
        <v>0</v>
      </c>
      <c r="B115" s="165">
        <f>'Vstupní data 9_4'!B120</f>
        <v>0</v>
      </c>
      <c r="C115" s="166" t="str">
        <f>'Vstupní data 9_4'!T120</f>
        <v/>
      </c>
      <c r="D115" s="166" t="str">
        <f>'Vstupní data 9_4'!U120</f>
        <v/>
      </c>
      <c r="E115" s="165" t="str">
        <f>'Vstupní data 9_4'!D120</f>
        <v/>
      </c>
      <c r="F115" s="165">
        <f>'Vstupní data 9_4'!C120</f>
        <v>0</v>
      </c>
      <c r="G115" s="165" t="str">
        <f>'Vstupní data 9_4'!F120</f>
        <v/>
      </c>
      <c r="H115" s="167">
        <f>'Vstupní data 9_4'!G120</f>
        <v>0</v>
      </c>
      <c r="I115" s="165" t="str">
        <f>IF('Vstupní data 9_4'!H120=0,"",'Vstupní data 9_4'!H120)</f>
        <v/>
      </c>
      <c r="J115" s="165">
        <f>'Vstupní data 9_4'!E120</f>
        <v>0</v>
      </c>
      <c r="K115" s="168" t="str">
        <f>'Vstupní data 9_4'!S120</f>
        <v/>
      </c>
      <c r="L115" s="166">
        <f>'Vstupní data 9_4'!I120</f>
        <v>0</v>
      </c>
      <c r="M115" s="169">
        <f>'Vstupní data 9_4'!J120</f>
        <v>0</v>
      </c>
      <c r="N115" s="169">
        <f>'Vstupní data 9_4'!K120</f>
        <v>0</v>
      </c>
      <c r="O115" s="169">
        <f>'Vstupní data 9_4'!L120</f>
        <v>0</v>
      </c>
      <c r="P115" s="165">
        <f>'Vstupní data 9_4'!M120</f>
        <v>0</v>
      </c>
      <c r="Q115" s="165">
        <f>'Vstupní data 9_4'!N120</f>
        <v>0</v>
      </c>
      <c r="R115" s="165">
        <f>'Vstupní data 9_4'!O120</f>
        <v>0</v>
      </c>
      <c r="S115" s="168">
        <f>'Tabulka 9_4'!$R115+'Tabulka 9_4'!$Q115+'Tabulka 9_4'!$P115</f>
        <v>0</v>
      </c>
      <c r="T115" s="165">
        <f>'Vstupní data 9_4'!P120</f>
        <v>0</v>
      </c>
      <c r="U115" s="165">
        <f>'Vstupní data 9_4'!Q120</f>
        <v>0</v>
      </c>
      <c r="V115" s="165">
        <f>'Vstupní data 9_4'!R120</f>
        <v>0</v>
      </c>
      <c r="W115" s="168">
        <f>IFERROR('Tabulka 9_4'!$V115+'Tabulka 9_4'!$U115+'Tabulka 9_4'!$T115,"")</f>
        <v>0</v>
      </c>
      <c r="X115" s="168">
        <f>IFERROR('Tabulka 9_4'!$P115+'Tabulka 9_4'!$T115,"")</f>
        <v>0</v>
      </c>
      <c r="Y115" s="168">
        <f>IFERROR('Tabulka 9_4'!$Q115+'Tabulka 9_4'!$U115,"")</f>
        <v>0</v>
      </c>
      <c r="Z115" s="168">
        <f>IFERROR('Tabulka 9_4'!$R115+'Tabulka 9_4'!$V115,"")</f>
        <v>0</v>
      </c>
      <c r="AA115" s="170" t="str">
        <f t="shared" si="2"/>
        <v/>
      </c>
      <c r="AB115" s="170" t="str">
        <f t="shared" si="3"/>
        <v/>
      </c>
      <c r="AC115" s="171">
        <f>'Vstupní data 9_4'!$B$1</f>
        <v>0</v>
      </c>
    </row>
    <row r="116" spans="1:29" ht="15">
      <c r="A116" s="172">
        <f>'Vstupní data 9_4'!A121</f>
        <v>0</v>
      </c>
      <c r="B116" s="173">
        <f>'Vstupní data 9_4'!B121</f>
        <v>0</v>
      </c>
      <c r="C116" s="174" t="str">
        <f>'Vstupní data 9_4'!T121</f>
        <v/>
      </c>
      <c r="D116" s="174" t="str">
        <f>'Vstupní data 9_4'!U121</f>
        <v/>
      </c>
      <c r="E116" s="173" t="str">
        <f>'Vstupní data 9_4'!D121</f>
        <v/>
      </c>
      <c r="F116" s="173">
        <f>'Vstupní data 9_4'!C121</f>
        <v>0</v>
      </c>
      <c r="G116" s="173" t="str">
        <f>'Vstupní data 9_4'!F121</f>
        <v/>
      </c>
      <c r="H116" s="175">
        <f>'Vstupní data 9_4'!G121</f>
        <v>0</v>
      </c>
      <c r="I116" s="173" t="str">
        <f>IF('Vstupní data 9_4'!H121=0,"",'Vstupní data 9_4'!H121)</f>
        <v/>
      </c>
      <c r="J116" s="173">
        <f>'Vstupní data 9_4'!E121</f>
        <v>0</v>
      </c>
      <c r="K116" s="176" t="str">
        <f>'Vstupní data 9_4'!S121</f>
        <v/>
      </c>
      <c r="L116" s="174">
        <f>'Vstupní data 9_4'!I121</f>
        <v>0</v>
      </c>
      <c r="M116" s="177">
        <f>'Vstupní data 9_4'!J121</f>
        <v>0</v>
      </c>
      <c r="N116" s="177">
        <f>'Vstupní data 9_4'!K121</f>
        <v>0</v>
      </c>
      <c r="O116" s="177">
        <f>'Vstupní data 9_4'!L121</f>
        <v>0</v>
      </c>
      <c r="P116" s="173">
        <f>'Vstupní data 9_4'!M121</f>
        <v>0</v>
      </c>
      <c r="Q116" s="173">
        <f>'Vstupní data 9_4'!N121</f>
        <v>0</v>
      </c>
      <c r="R116" s="173">
        <f>'Vstupní data 9_4'!O121</f>
        <v>0</v>
      </c>
      <c r="S116" s="176">
        <f>'Tabulka 9_4'!$R116+'Tabulka 9_4'!$Q116+'Tabulka 9_4'!$P116</f>
        <v>0</v>
      </c>
      <c r="T116" s="173">
        <f>'Vstupní data 9_4'!P121</f>
        <v>0</v>
      </c>
      <c r="U116" s="173">
        <f>'Vstupní data 9_4'!Q121</f>
        <v>0</v>
      </c>
      <c r="V116" s="173">
        <f>'Vstupní data 9_4'!R121</f>
        <v>0</v>
      </c>
      <c r="W116" s="176">
        <f>IFERROR('Tabulka 9_4'!$V116+'Tabulka 9_4'!$U116+'Tabulka 9_4'!$T116,"")</f>
        <v>0</v>
      </c>
      <c r="X116" s="176">
        <f>IFERROR('Tabulka 9_4'!$P116+'Tabulka 9_4'!$T116,"")</f>
        <v>0</v>
      </c>
      <c r="Y116" s="176">
        <f>IFERROR('Tabulka 9_4'!$Q116+'Tabulka 9_4'!$U116,"")</f>
        <v>0</v>
      </c>
      <c r="Z116" s="176">
        <f>IFERROR('Tabulka 9_4'!$R116+'Tabulka 9_4'!$V116,"")</f>
        <v>0</v>
      </c>
      <c r="AA116" s="178" t="str">
        <f t="shared" si="2"/>
        <v/>
      </c>
      <c r="AB116" s="178" t="str">
        <f t="shared" si="3"/>
        <v/>
      </c>
      <c r="AC116" s="179">
        <f>'Vstupní data 9_4'!$B$1</f>
        <v>0</v>
      </c>
    </row>
    <row r="117" spans="1:29" ht="15">
      <c r="A117" s="164">
        <f>'Vstupní data 9_4'!A122</f>
        <v>0</v>
      </c>
      <c r="B117" s="165">
        <f>'Vstupní data 9_4'!B122</f>
        <v>0</v>
      </c>
      <c r="C117" s="166" t="str">
        <f>'Vstupní data 9_4'!T122</f>
        <v/>
      </c>
      <c r="D117" s="166" t="str">
        <f>'Vstupní data 9_4'!U122</f>
        <v/>
      </c>
      <c r="E117" s="165" t="str">
        <f>'Vstupní data 9_4'!D122</f>
        <v/>
      </c>
      <c r="F117" s="165">
        <f>'Vstupní data 9_4'!C122</f>
        <v>0</v>
      </c>
      <c r="G117" s="165" t="str">
        <f>'Vstupní data 9_4'!F122</f>
        <v/>
      </c>
      <c r="H117" s="167">
        <f>'Vstupní data 9_4'!G122</f>
        <v>0</v>
      </c>
      <c r="I117" s="165" t="str">
        <f>IF('Vstupní data 9_4'!H122=0,"",'Vstupní data 9_4'!H122)</f>
        <v/>
      </c>
      <c r="J117" s="165">
        <f>'Vstupní data 9_4'!E122</f>
        <v>0</v>
      </c>
      <c r="K117" s="168" t="str">
        <f>'Vstupní data 9_4'!S122</f>
        <v/>
      </c>
      <c r="L117" s="166">
        <f>'Vstupní data 9_4'!I122</f>
        <v>0</v>
      </c>
      <c r="M117" s="169">
        <f>'Vstupní data 9_4'!J122</f>
        <v>0</v>
      </c>
      <c r="N117" s="169">
        <f>'Vstupní data 9_4'!K122</f>
        <v>0</v>
      </c>
      <c r="O117" s="169">
        <f>'Vstupní data 9_4'!L122</f>
        <v>0</v>
      </c>
      <c r="P117" s="165">
        <f>'Vstupní data 9_4'!M122</f>
        <v>0</v>
      </c>
      <c r="Q117" s="165">
        <f>'Vstupní data 9_4'!N122</f>
        <v>0</v>
      </c>
      <c r="R117" s="165">
        <f>'Vstupní data 9_4'!O122</f>
        <v>0</v>
      </c>
      <c r="S117" s="168">
        <f>'Tabulka 9_4'!$R117+'Tabulka 9_4'!$Q117+'Tabulka 9_4'!$P117</f>
        <v>0</v>
      </c>
      <c r="T117" s="165">
        <f>'Vstupní data 9_4'!P122</f>
        <v>0</v>
      </c>
      <c r="U117" s="165">
        <f>'Vstupní data 9_4'!Q122</f>
        <v>0</v>
      </c>
      <c r="V117" s="165">
        <f>'Vstupní data 9_4'!R122</f>
        <v>0</v>
      </c>
      <c r="W117" s="168">
        <f>IFERROR('Tabulka 9_4'!$V117+'Tabulka 9_4'!$U117+'Tabulka 9_4'!$T117,"")</f>
        <v>0</v>
      </c>
      <c r="X117" s="168">
        <f>IFERROR('Tabulka 9_4'!$P117+'Tabulka 9_4'!$T117,"")</f>
        <v>0</v>
      </c>
      <c r="Y117" s="168">
        <f>IFERROR('Tabulka 9_4'!$Q117+'Tabulka 9_4'!$U117,"")</f>
        <v>0</v>
      </c>
      <c r="Z117" s="168">
        <f>IFERROR('Tabulka 9_4'!$R117+'Tabulka 9_4'!$V117,"")</f>
        <v>0</v>
      </c>
      <c r="AA117" s="170" t="str">
        <f t="shared" si="2"/>
        <v/>
      </c>
      <c r="AB117" s="170" t="str">
        <f t="shared" si="3"/>
        <v/>
      </c>
      <c r="AC117" s="171">
        <f>'Vstupní data 9_4'!$B$1</f>
        <v>0</v>
      </c>
    </row>
    <row r="118" spans="1:29" ht="15">
      <c r="A118" s="172">
        <f>'Vstupní data 9_4'!A123</f>
        <v>0</v>
      </c>
      <c r="B118" s="173">
        <f>'Vstupní data 9_4'!B123</f>
        <v>0</v>
      </c>
      <c r="C118" s="174" t="str">
        <f>'Vstupní data 9_4'!T123</f>
        <v/>
      </c>
      <c r="D118" s="174" t="str">
        <f>'Vstupní data 9_4'!U123</f>
        <v/>
      </c>
      <c r="E118" s="173" t="str">
        <f>'Vstupní data 9_4'!D123</f>
        <v/>
      </c>
      <c r="F118" s="173">
        <f>'Vstupní data 9_4'!C123</f>
        <v>0</v>
      </c>
      <c r="G118" s="173" t="str">
        <f>'Vstupní data 9_4'!F123</f>
        <v/>
      </c>
      <c r="H118" s="175">
        <f>'Vstupní data 9_4'!G123</f>
        <v>0</v>
      </c>
      <c r="I118" s="173" t="str">
        <f>IF('Vstupní data 9_4'!H123=0,"",'Vstupní data 9_4'!H123)</f>
        <v/>
      </c>
      <c r="J118" s="173">
        <f>'Vstupní data 9_4'!E123</f>
        <v>0</v>
      </c>
      <c r="K118" s="176" t="str">
        <f>'Vstupní data 9_4'!S123</f>
        <v/>
      </c>
      <c r="L118" s="174">
        <f>'Vstupní data 9_4'!I123</f>
        <v>0</v>
      </c>
      <c r="M118" s="177">
        <f>'Vstupní data 9_4'!J123</f>
        <v>0</v>
      </c>
      <c r="N118" s="177">
        <f>'Vstupní data 9_4'!K123</f>
        <v>0</v>
      </c>
      <c r="O118" s="177">
        <f>'Vstupní data 9_4'!L123</f>
        <v>0</v>
      </c>
      <c r="P118" s="173">
        <f>'Vstupní data 9_4'!M123</f>
        <v>0</v>
      </c>
      <c r="Q118" s="173">
        <f>'Vstupní data 9_4'!N123</f>
        <v>0</v>
      </c>
      <c r="R118" s="173">
        <f>'Vstupní data 9_4'!O123</f>
        <v>0</v>
      </c>
      <c r="S118" s="176">
        <f>'Tabulka 9_4'!$R118+'Tabulka 9_4'!$Q118+'Tabulka 9_4'!$P118</f>
        <v>0</v>
      </c>
      <c r="T118" s="173">
        <f>'Vstupní data 9_4'!P123</f>
        <v>0</v>
      </c>
      <c r="U118" s="173">
        <f>'Vstupní data 9_4'!Q123</f>
        <v>0</v>
      </c>
      <c r="V118" s="173">
        <f>'Vstupní data 9_4'!R123</f>
        <v>0</v>
      </c>
      <c r="W118" s="176">
        <f>IFERROR('Tabulka 9_4'!$V118+'Tabulka 9_4'!$U118+'Tabulka 9_4'!$T118,"")</f>
        <v>0</v>
      </c>
      <c r="X118" s="176">
        <f>IFERROR('Tabulka 9_4'!$P118+'Tabulka 9_4'!$T118,"")</f>
        <v>0</v>
      </c>
      <c r="Y118" s="176">
        <f>IFERROR('Tabulka 9_4'!$Q118+'Tabulka 9_4'!$U118,"")</f>
        <v>0</v>
      </c>
      <c r="Z118" s="176">
        <f>IFERROR('Tabulka 9_4'!$R118+'Tabulka 9_4'!$V118,"")</f>
        <v>0</v>
      </c>
      <c r="AA118" s="178" t="str">
        <f t="shared" si="2"/>
        <v/>
      </c>
      <c r="AB118" s="178" t="str">
        <f t="shared" si="3"/>
        <v/>
      </c>
      <c r="AC118" s="179">
        <f>'Vstupní data 9_4'!$B$1</f>
        <v>0</v>
      </c>
    </row>
    <row r="119" spans="1:29" ht="15">
      <c r="A119" s="164">
        <f>'Vstupní data 9_4'!A124</f>
        <v>0</v>
      </c>
      <c r="B119" s="165">
        <f>'Vstupní data 9_4'!B124</f>
        <v>0</v>
      </c>
      <c r="C119" s="166" t="str">
        <f>'Vstupní data 9_4'!T124</f>
        <v/>
      </c>
      <c r="D119" s="166" t="str">
        <f>'Vstupní data 9_4'!U124</f>
        <v/>
      </c>
      <c r="E119" s="165" t="str">
        <f>'Vstupní data 9_4'!D124</f>
        <v/>
      </c>
      <c r="F119" s="165">
        <f>'Vstupní data 9_4'!C124</f>
        <v>0</v>
      </c>
      <c r="G119" s="165" t="str">
        <f>'Vstupní data 9_4'!F124</f>
        <v/>
      </c>
      <c r="H119" s="167">
        <f>'Vstupní data 9_4'!G124</f>
        <v>0</v>
      </c>
      <c r="I119" s="165" t="str">
        <f>IF('Vstupní data 9_4'!H124=0,"",'Vstupní data 9_4'!H124)</f>
        <v/>
      </c>
      <c r="J119" s="165">
        <f>'Vstupní data 9_4'!E124</f>
        <v>0</v>
      </c>
      <c r="K119" s="168" t="str">
        <f>'Vstupní data 9_4'!S124</f>
        <v/>
      </c>
      <c r="L119" s="166">
        <f>'Vstupní data 9_4'!I124</f>
        <v>0</v>
      </c>
      <c r="M119" s="169">
        <f>'Vstupní data 9_4'!J124</f>
        <v>0</v>
      </c>
      <c r="N119" s="169">
        <f>'Vstupní data 9_4'!K124</f>
        <v>0</v>
      </c>
      <c r="O119" s="169">
        <f>'Vstupní data 9_4'!L124</f>
        <v>0</v>
      </c>
      <c r="P119" s="165">
        <f>'Vstupní data 9_4'!M124</f>
        <v>0</v>
      </c>
      <c r="Q119" s="165">
        <f>'Vstupní data 9_4'!N124</f>
        <v>0</v>
      </c>
      <c r="R119" s="165">
        <f>'Vstupní data 9_4'!O124</f>
        <v>0</v>
      </c>
      <c r="S119" s="168">
        <f>'Tabulka 9_4'!$R119+'Tabulka 9_4'!$Q119+'Tabulka 9_4'!$P119</f>
        <v>0</v>
      </c>
      <c r="T119" s="165">
        <f>'Vstupní data 9_4'!P124</f>
        <v>0</v>
      </c>
      <c r="U119" s="165">
        <f>'Vstupní data 9_4'!Q124</f>
        <v>0</v>
      </c>
      <c r="V119" s="165">
        <f>'Vstupní data 9_4'!R124</f>
        <v>0</v>
      </c>
      <c r="W119" s="168">
        <f>IFERROR('Tabulka 9_4'!$V119+'Tabulka 9_4'!$U119+'Tabulka 9_4'!$T119,"")</f>
        <v>0</v>
      </c>
      <c r="X119" s="168">
        <f>IFERROR('Tabulka 9_4'!$P119+'Tabulka 9_4'!$T119,"")</f>
        <v>0</v>
      </c>
      <c r="Y119" s="168">
        <f>IFERROR('Tabulka 9_4'!$Q119+'Tabulka 9_4'!$U119,"")</f>
        <v>0</v>
      </c>
      <c r="Z119" s="168">
        <f>IFERROR('Tabulka 9_4'!$R119+'Tabulka 9_4'!$V119,"")</f>
        <v>0</v>
      </c>
      <c r="AA119" s="170" t="str">
        <f t="shared" si="2"/>
        <v/>
      </c>
      <c r="AB119" s="170" t="str">
        <f t="shared" si="3"/>
        <v/>
      </c>
      <c r="AC119" s="171">
        <f>'Vstupní data 9_4'!$B$1</f>
        <v>0</v>
      </c>
    </row>
    <row r="120" spans="1:29" ht="15">
      <c r="A120" s="172">
        <f>'Vstupní data 9_4'!A125</f>
        <v>0</v>
      </c>
      <c r="B120" s="173">
        <f>'Vstupní data 9_4'!B125</f>
        <v>0</v>
      </c>
      <c r="C120" s="174" t="str">
        <f>'Vstupní data 9_4'!T125</f>
        <v/>
      </c>
      <c r="D120" s="174" t="str">
        <f>'Vstupní data 9_4'!U125</f>
        <v/>
      </c>
      <c r="E120" s="173" t="str">
        <f>'Vstupní data 9_4'!D125</f>
        <v/>
      </c>
      <c r="F120" s="173">
        <f>'Vstupní data 9_4'!C125</f>
        <v>0</v>
      </c>
      <c r="G120" s="173" t="str">
        <f>'Vstupní data 9_4'!F125</f>
        <v/>
      </c>
      <c r="H120" s="175">
        <f>'Vstupní data 9_4'!G125</f>
        <v>0</v>
      </c>
      <c r="I120" s="173" t="str">
        <f>IF('Vstupní data 9_4'!H125=0,"",'Vstupní data 9_4'!H125)</f>
        <v/>
      </c>
      <c r="J120" s="173">
        <f>'Vstupní data 9_4'!E125</f>
        <v>0</v>
      </c>
      <c r="K120" s="176" t="str">
        <f>'Vstupní data 9_4'!S125</f>
        <v/>
      </c>
      <c r="L120" s="174">
        <f>'Vstupní data 9_4'!I125</f>
        <v>0</v>
      </c>
      <c r="M120" s="177">
        <f>'Vstupní data 9_4'!J125</f>
        <v>0</v>
      </c>
      <c r="N120" s="177">
        <f>'Vstupní data 9_4'!K125</f>
        <v>0</v>
      </c>
      <c r="O120" s="177">
        <f>'Vstupní data 9_4'!L125</f>
        <v>0</v>
      </c>
      <c r="P120" s="173">
        <f>'Vstupní data 9_4'!M125</f>
        <v>0</v>
      </c>
      <c r="Q120" s="173">
        <f>'Vstupní data 9_4'!N125</f>
        <v>0</v>
      </c>
      <c r="R120" s="173">
        <f>'Vstupní data 9_4'!O125</f>
        <v>0</v>
      </c>
      <c r="S120" s="176">
        <f>'Tabulka 9_4'!$R120+'Tabulka 9_4'!$Q120+'Tabulka 9_4'!$P120</f>
        <v>0</v>
      </c>
      <c r="T120" s="173">
        <f>'Vstupní data 9_4'!P125</f>
        <v>0</v>
      </c>
      <c r="U120" s="173">
        <f>'Vstupní data 9_4'!Q125</f>
        <v>0</v>
      </c>
      <c r="V120" s="173">
        <f>'Vstupní data 9_4'!R125</f>
        <v>0</v>
      </c>
      <c r="W120" s="176">
        <f>IFERROR('Tabulka 9_4'!$V120+'Tabulka 9_4'!$U120+'Tabulka 9_4'!$T120,"")</f>
        <v>0</v>
      </c>
      <c r="X120" s="176">
        <f>IFERROR('Tabulka 9_4'!$P120+'Tabulka 9_4'!$T120,"")</f>
        <v>0</v>
      </c>
      <c r="Y120" s="176">
        <f>IFERROR('Tabulka 9_4'!$Q120+'Tabulka 9_4'!$U120,"")</f>
        <v>0</v>
      </c>
      <c r="Z120" s="176">
        <f>IFERROR('Tabulka 9_4'!$R120+'Tabulka 9_4'!$V120,"")</f>
        <v>0</v>
      </c>
      <c r="AA120" s="178" t="str">
        <f t="shared" si="2"/>
        <v/>
      </c>
      <c r="AB120" s="178" t="str">
        <f t="shared" si="3"/>
        <v/>
      </c>
      <c r="AC120" s="179">
        <f>'Vstupní data 9_4'!$B$1</f>
        <v>0</v>
      </c>
    </row>
    <row r="121" spans="1:29" ht="15">
      <c r="A121" s="164">
        <f>'Vstupní data 9_4'!A126</f>
        <v>0</v>
      </c>
      <c r="B121" s="165">
        <f>'Vstupní data 9_4'!B126</f>
        <v>0</v>
      </c>
      <c r="C121" s="166" t="str">
        <f>'Vstupní data 9_4'!T126</f>
        <v/>
      </c>
      <c r="D121" s="166" t="str">
        <f>'Vstupní data 9_4'!U126</f>
        <v/>
      </c>
      <c r="E121" s="165" t="str">
        <f>'Vstupní data 9_4'!D126</f>
        <v/>
      </c>
      <c r="F121" s="165">
        <f>'Vstupní data 9_4'!C126</f>
        <v>0</v>
      </c>
      <c r="G121" s="165" t="str">
        <f>'Vstupní data 9_4'!F126</f>
        <v/>
      </c>
      <c r="H121" s="167">
        <f>'Vstupní data 9_4'!G126</f>
        <v>0</v>
      </c>
      <c r="I121" s="165" t="str">
        <f>IF('Vstupní data 9_4'!H126=0,"",'Vstupní data 9_4'!H126)</f>
        <v/>
      </c>
      <c r="J121" s="165">
        <f>'Vstupní data 9_4'!E126</f>
        <v>0</v>
      </c>
      <c r="K121" s="168" t="str">
        <f>'Vstupní data 9_4'!S126</f>
        <v/>
      </c>
      <c r="L121" s="166">
        <f>'Vstupní data 9_4'!I126</f>
        <v>0</v>
      </c>
      <c r="M121" s="169">
        <f>'Vstupní data 9_4'!J126</f>
        <v>0</v>
      </c>
      <c r="N121" s="169">
        <f>'Vstupní data 9_4'!K126</f>
        <v>0</v>
      </c>
      <c r="O121" s="169">
        <f>'Vstupní data 9_4'!L126</f>
        <v>0</v>
      </c>
      <c r="P121" s="165">
        <f>'Vstupní data 9_4'!M126</f>
        <v>0</v>
      </c>
      <c r="Q121" s="165">
        <f>'Vstupní data 9_4'!N126</f>
        <v>0</v>
      </c>
      <c r="R121" s="165">
        <f>'Vstupní data 9_4'!O126</f>
        <v>0</v>
      </c>
      <c r="S121" s="168">
        <f>'Tabulka 9_4'!$R121+'Tabulka 9_4'!$Q121+'Tabulka 9_4'!$P121</f>
        <v>0</v>
      </c>
      <c r="T121" s="165">
        <f>'Vstupní data 9_4'!P126</f>
        <v>0</v>
      </c>
      <c r="U121" s="165">
        <f>'Vstupní data 9_4'!Q126</f>
        <v>0</v>
      </c>
      <c r="V121" s="165">
        <f>'Vstupní data 9_4'!R126</f>
        <v>0</v>
      </c>
      <c r="W121" s="168">
        <f>IFERROR('Tabulka 9_4'!$V121+'Tabulka 9_4'!$U121+'Tabulka 9_4'!$T121,"")</f>
        <v>0</v>
      </c>
      <c r="X121" s="168">
        <f>IFERROR('Tabulka 9_4'!$P121+'Tabulka 9_4'!$T121,"")</f>
        <v>0</v>
      </c>
      <c r="Y121" s="168">
        <f>IFERROR('Tabulka 9_4'!$Q121+'Tabulka 9_4'!$U121,"")</f>
        <v>0</v>
      </c>
      <c r="Z121" s="168">
        <f>IFERROR('Tabulka 9_4'!$R121+'Tabulka 9_4'!$V121,"")</f>
        <v>0</v>
      </c>
      <c r="AA121" s="170" t="str">
        <f t="shared" si="2"/>
        <v/>
      </c>
      <c r="AB121" s="170" t="str">
        <f t="shared" si="3"/>
        <v/>
      </c>
      <c r="AC121" s="171">
        <f>'Vstupní data 9_4'!$B$1</f>
        <v>0</v>
      </c>
    </row>
    <row r="122" spans="1:29" ht="15">
      <c r="A122" s="172">
        <f>'Vstupní data 9_4'!A127</f>
        <v>0</v>
      </c>
      <c r="B122" s="173">
        <f>'Vstupní data 9_4'!B127</f>
        <v>0</v>
      </c>
      <c r="C122" s="174" t="str">
        <f>'Vstupní data 9_4'!T127</f>
        <v/>
      </c>
      <c r="D122" s="174" t="str">
        <f>'Vstupní data 9_4'!U127</f>
        <v/>
      </c>
      <c r="E122" s="173" t="str">
        <f>'Vstupní data 9_4'!D127</f>
        <v/>
      </c>
      <c r="F122" s="173">
        <f>'Vstupní data 9_4'!C127</f>
        <v>0</v>
      </c>
      <c r="G122" s="173" t="str">
        <f>'Vstupní data 9_4'!F127</f>
        <v/>
      </c>
      <c r="H122" s="175">
        <f>'Vstupní data 9_4'!G127</f>
        <v>0</v>
      </c>
      <c r="I122" s="173" t="str">
        <f>IF('Vstupní data 9_4'!H127=0,"",'Vstupní data 9_4'!H127)</f>
        <v/>
      </c>
      <c r="J122" s="173">
        <f>'Vstupní data 9_4'!E127</f>
        <v>0</v>
      </c>
      <c r="K122" s="176" t="str">
        <f>'Vstupní data 9_4'!S127</f>
        <v/>
      </c>
      <c r="L122" s="174">
        <f>'Vstupní data 9_4'!I127</f>
        <v>0</v>
      </c>
      <c r="M122" s="177">
        <f>'Vstupní data 9_4'!J127</f>
        <v>0</v>
      </c>
      <c r="N122" s="177">
        <f>'Vstupní data 9_4'!K127</f>
        <v>0</v>
      </c>
      <c r="O122" s="177">
        <f>'Vstupní data 9_4'!L127</f>
        <v>0</v>
      </c>
      <c r="P122" s="173">
        <f>'Vstupní data 9_4'!M127</f>
        <v>0</v>
      </c>
      <c r="Q122" s="173">
        <f>'Vstupní data 9_4'!N127</f>
        <v>0</v>
      </c>
      <c r="R122" s="173">
        <f>'Vstupní data 9_4'!O127</f>
        <v>0</v>
      </c>
      <c r="S122" s="176">
        <f>'Tabulka 9_4'!$R122+'Tabulka 9_4'!$Q122+'Tabulka 9_4'!$P122</f>
        <v>0</v>
      </c>
      <c r="T122" s="173">
        <f>'Vstupní data 9_4'!P127</f>
        <v>0</v>
      </c>
      <c r="U122" s="173">
        <f>'Vstupní data 9_4'!Q127</f>
        <v>0</v>
      </c>
      <c r="V122" s="173">
        <f>'Vstupní data 9_4'!R127</f>
        <v>0</v>
      </c>
      <c r="W122" s="176">
        <f>IFERROR('Tabulka 9_4'!$V122+'Tabulka 9_4'!$U122+'Tabulka 9_4'!$T122,"")</f>
        <v>0</v>
      </c>
      <c r="X122" s="176">
        <f>IFERROR('Tabulka 9_4'!$P122+'Tabulka 9_4'!$T122,"")</f>
        <v>0</v>
      </c>
      <c r="Y122" s="176">
        <f>IFERROR('Tabulka 9_4'!$Q122+'Tabulka 9_4'!$U122,"")</f>
        <v>0</v>
      </c>
      <c r="Z122" s="176">
        <f>IFERROR('Tabulka 9_4'!$R122+'Tabulka 9_4'!$V122,"")</f>
        <v>0</v>
      </c>
      <c r="AA122" s="178" t="str">
        <f t="shared" si="2"/>
        <v/>
      </c>
      <c r="AB122" s="178" t="str">
        <f t="shared" si="3"/>
        <v/>
      </c>
      <c r="AC122" s="179">
        <f>'Vstupní data 9_4'!$B$1</f>
        <v>0</v>
      </c>
    </row>
    <row r="123" spans="1:29" ht="15">
      <c r="A123" s="164">
        <f>'Vstupní data 9_4'!A128</f>
        <v>0</v>
      </c>
      <c r="B123" s="165">
        <f>'Vstupní data 9_4'!B128</f>
        <v>0</v>
      </c>
      <c r="C123" s="166" t="str">
        <f>'Vstupní data 9_4'!T128</f>
        <v/>
      </c>
      <c r="D123" s="166" t="str">
        <f>'Vstupní data 9_4'!U128</f>
        <v/>
      </c>
      <c r="E123" s="165" t="str">
        <f>'Vstupní data 9_4'!D128</f>
        <v/>
      </c>
      <c r="F123" s="165">
        <f>'Vstupní data 9_4'!C128</f>
        <v>0</v>
      </c>
      <c r="G123" s="165" t="str">
        <f>'Vstupní data 9_4'!F128</f>
        <v/>
      </c>
      <c r="H123" s="167">
        <f>'Vstupní data 9_4'!G128</f>
        <v>0</v>
      </c>
      <c r="I123" s="165" t="str">
        <f>IF('Vstupní data 9_4'!H128=0,"",'Vstupní data 9_4'!H128)</f>
        <v/>
      </c>
      <c r="J123" s="165">
        <f>'Vstupní data 9_4'!E128</f>
        <v>0</v>
      </c>
      <c r="K123" s="168" t="str">
        <f>'Vstupní data 9_4'!S128</f>
        <v/>
      </c>
      <c r="L123" s="166">
        <f>'Vstupní data 9_4'!I128</f>
        <v>0</v>
      </c>
      <c r="M123" s="169">
        <f>'Vstupní data 9_4'!J128</f>
        <v>0</v>
      </c>
      <c r="N123" s="169">
        <f>'Vstupní data 9_4'!K128</f>
        <v>0</v>
      </c>
      <c r="O123" s="169">
        <f>'Vstupní data 9_4'!L128</f>
        <v>0</v>
      </c>
      <c r="P123" s="165">
        <f>'Vstupní data 9_4'!M128</f>
        <v>0</v>
      </c>
      <c r="Q123" s="165">
        <f>'Vstupní data 9_4'!N128</f>
        <v>0</v>
      </c>
      <c r="R123" s="165">
        <f>'Vstupní data 9_4'!O128</f>
        <v>0</v>
      </c>
      <c r="S123" s="168">
        <f>'Tabulka 9_4'!$R123+'Tabulka 9_4'!$Q123+'Tabulka 9_4'!$P123</f>
        <v>0</v>
      </c>
      <c r="T123" s="165">
        <f>'Vstupní data 9_4'!P128</f>
        <v>0</v>
      </c>
      <c r="U123" s="165">
        <f>'Vstupní data 9_4'!Q128</f>
        <v>0</v>
      </c>
      <c r="V123" s="165">
        <f>'Vstupní data 9_4'!R128</f>
        <v>0</v>
      </c>
      <c r="W123" s="168">
        <f>IFERROR('Tabulka 9_4'!$V123+'Tabulka 9_4'!$U123+'Tabulka 9_4'!$T123,"")</f>
        <v>0</v>
      </c>
      <c r="X123" s="168">
        <f>IFERROR('Tabulka 9_4'!$P123+'Tabulka 9_4'!$T123,"")</f>
        <v>0</v>
      </c>
      <c r="Y123" s="168">
        <f>IFERROR('Tabulka 9_4'!$Q123+'Tabulka 9_4'!$U123,"")</f>
        <v>0</v>
      </c>
      <c r="Z123" s="168">
        <f>IFERROR('Tabulka 9_4'!$R123+'Tabulka 9_4'!$V123,"")</f>
        <v>0</v>
      </c>
      <c r="AA123" s="170" t="str">
        <f t="shared" si="2"/>
        <v/>
      </c>
      <c r="AB123" s="170" t="str">
        <f t="shared" si="3"/>
        <v/>
      </c>
      <c r="AC123" s="171">
        <f>'Vstupní data 9_4'!$B$1</f>
        <v>0</v>
      </c>
    </row>
    <row r="124" spans="1:29" ht="15">
      <c r="A124" s="172">
        <f>'Vstupní data 9_4'!A129</f>
        <v>0</v>
      </c>
      <c r="B124" s="173">
        <f>'Vstupní data 9_4'!B129</f>
        <v>0</v>
      </c>
      <c r="C124" s="174" t="str">
        <f>'Vstupní data 9_4'!T129</f>
        <v/>
      </c>
      <c r="D124" s="174" t="str">
        <f>'Vstupní data 9_4'!U129</f>
        <v/>
      </c>
      <c r="E124" s="173" t="str">
        <f>'Vstupní data 9_4'!D129</f>
        <v/>
      </c>
      <c r="F124" s="173">
        <f>'Vstupní data 9_4'!C129</f>
        <v>0</v>
      </c>
      <c r="G124" s="173" t="str">
        <f>'Vstupní data 9_4'!F129</f>
        <v/>
      </c>
      <c r="H124" s="175">
        <f>'Vstupní data 9_4'!G129</f>
        <v>0</v>
      </c>
      <c r="I124" s="173" t="str">
        <f>IF('Vstupní data 9_4'!H129=0,"",'Vstupní data 9_4'!H129)</f>
        <v/>
      </c>
      <c r="J124" s="173">
        <f>'Vstupní data 9_4'!E129</f>
        <v>0</v>
      </c>
      <c r="K124" s="176" t="str">
        <f>'Vstupní data 9_4'!S129</f>
        <v/>
      </c>
      <c r="L124" s="174">
        <f>'Vstupní data 9_4'!I129</f>
        <v>0</v>
      </c>
      <c r="M124" s="177">
        <f>'Vstupní data 9_4'!J129</f>
        <v>0</v>
      </c>
      <c r="N124" s="177">
        <f>'Vstupní data 9_4'!K129</f>
        <v>0</v>
      </c>
      <c r="O124" s="177">
        <f>'Vstupní data 9_4'!L129</f>
        <v>0</v>
      </c>
      <c r="P124" s="173">
        <f>'Vstupní data 9_4'!M129</f>
        <v>0</v>
      </c>
      <c r="Q124" s="173">
        <f>'Vstupní data 9_4'!N129</f>
        <v>0</v>
      </c>
      <c r="R124" s="173">
        <f>'Vstupní data 9_4'!O129</f>
        <v>0</v>
      </c>
      <c r="S124" s="176">
        <f>'Tabulka 9_4'!$R124+'Tabulka 9_4'!$Q124+'Tabulka 9_4'!$P124</f>
        <v>0</v>
      </c>
      <c r="T124" s="173">
        <f>'Vstupní data 9_4'!P129</f>
        <v>0</v>
      </c>
      <c r="U124" s="173">
        <f>'Vstupní data 9_4'!Q129</f>
        <v>0</v>
      </c>
      <c r="V124" s="173">
        <f>'Vstupní data 9_4'!R129</f>
        <v>0</v>
      </c>
      <c r="W124" s="176">
        <f>IFERROR('Tabulka 9_4'!$V124+'Tabulka 9_4'!$U124+'Tabulka 9_4'!$T124,"")</f>
        <v>0</v>
      </c>
      <c r="X124" s="176">
        <f>IFERROR('Tabulka 9_4'!$P124+'Tabulka 9_4'!$T124,"")</f>
        <v>0</v>
      </c>
      <c r="Y124" s="176">
        <f>IFERROR('Tabulka 9_4'!$Q124+'Tabulka 9_4'!$U124,"")</f>
        <v>0</v>
      </c>
      <c r="Z124" s="176">
        <f>IFERROR('Tabulka 9_4'!$R124+'Tabulka 9_4'!$V124,"")</f>
        <v>0</v>
      </c>
      <c r="AA124" s="178" t="str">
        <f t="shared" si="2"/>
        <v/>
      </c>
      <c r="AB124" s="178" t="str">
        <f t="shared" si="3"/>
        <v/>
      </c>
      <c r="AC124" s="179">
        <f>'Vstupní data 9_4'!$B$1</f>
        <v>0</v>
      </c>
    </row>
    <row r="125" spans="1:29" ht="15">
      <c r="A125" s="164">
        <f>'Vstupní data 9_4'!A130</f>
        <v>0</v>
      </c>
      <c r="B125" s="165">
        <f>'Vstupní data 9_4'!B130</f>
        <v>0</v>
      </c>
      <c r="C125" s="166" t="str">
        <f>'Vstupní data 9_4'!T130</f>
        <v/>
      </c>
      <c r="D125" s="166" t="str">
        <f>'Vstupní data 9_4'!U130</f>
        <v/>
      </c>
      <c r="E125" s="165" t="str">
        <f>'Vstupní data 9_4'!D130</f>
        <v/>
      </c>
      <c r="F125" s="165">
        <f>'Vstupní data 9_4'!C130</f>
        <v>0</v>
      </c>
      <c r="G125" s="165" t="str">
        <f>'Vstupní data 9_4'!F130</f>
        <v/>
      </c>
      <c r="H125" s="167">
        <f>'Vstupní data 9_4'!G130</f>
        <v>0</v>
      </c>
      <c r="I125" s="165" t="str">
        <f>IF('Vstupní data 9_4'!H130=0,"",'Vstupní data 9_4'!H130)</f>
        <v/>
      </c>
      <c r="J125" s="165">
        <f>'Vstupní data 9_4'!E130</f>
        <v>0</v>
      </c>
      <c r="K125" s="168" t="str">
        <f>'Vstupní data 9_4'!S130</f>
        <v/>
      </c>
      <c r="L125" s="166">
        <f>'Vstupní data 9_4'!I130</f>
        <v>0</v>
      </c>
      <c r="M125" s="169">
        <f>'Vstupní data 9_4'!J130</f>
        <v>0</v>
      </c>
      <c r="N125" s="169">
        <f>'Vstupní data 9_4'!K130</f>
        <v>0</v>
      </c>
      <c r="O125" s="169">
        <f>'Vstupní data 9_4'!L130</f>
        <v>0</v>
      </c>
      <c r="P125" s="165">
        <f>'Vstupní data 9_4'!M130</f>
        <v>0</v>
      </c>
      <c r="Q125" s="165">
        <f>'Vstupní data 9_4'!N130</f>
        <v>0</v>
      </c>
      <c r="R125" s="165">
        <f>'Vstupní data 9_4'!O130</f>
        <v>0</v>
      </c>
      <c r="S125" s="168">
        <f>'Tabulka 9_4'!$R125+'Tabulka 9_4'!$Q125+'Tabulka 9_4'!$P125</f>
        <v>0</v>
      </c>
      <c r="T125" s="165">
        <f>'Vstupní data 9_4'!P130</f>
        <v>0</v>
      </c>
      <c r="U125" s="165">
        <f>'Vstupní data 9_4'!Q130</f>
        <v>0</v>
      </c>
      <c r="V125" s="165">
        <f>'Vstupní data 9_4'!R130</f>
        <v>0</v>
      </c>
      <c r="W125" s="168">
        <f>IFERROR('Tabulka 9_4'!$V125+'Tabulka 9_4'!$U125+'Tabulka 9_4'!$T125,"")</f>
        <v>0</v>
      </c>
      <c r="X125" s="168">
        <f>IFERROR('Tabulka 9_4'!$P125+'Tabulka 9_4'!$T125,"")</f>
        <v>0</v>
      </c>
      <c r="Y125" s="168">
        <f>IFERROR('Tabulka 9_4'!$Q125+'Tabulka 9_4'!$U125,"")</f>
        <v>0</v>
      </c>
      <c r="Z125" s="168">
        <f>IFERROR('Tabulka 9_4'!$R125+'Tabulka 9_4'!$V125,"")</f>
        <v>0</v>
      </c>
      <c r="AA125" s="170" t="str">
        <f t="shared" si="2"/>
        <v/>
      </c>
      <c r="AB125" s="170" t="str">
        <f t="shared" si="3"/>
        <v/>
      </c>
      <c r="AC125" s="171">
        <f>'Vstupní data 9_4'!$B$1</f>
        <v>0</v>
      </c>
    </row>
    <row r="126" spans="1:29" ht="15">
      <c r="A126" s="172">
        <f>'Vstupní data 9_4'!A131</f>
        <v>0</v>
      </c>
      <c r="B126" s="173">
        <f>'Vstupní data 9_4'!B131</f>
        <v>0</v>
      </c>
      <c r="C126" s="174" t="str">
        <f>'Vstupní data 9_4'!T131</f>
        <v/>
      </c>
      <c r="D126" s="174" t="str">
        <f>'Vstupní data 9_4'!U131</f>
        <v/>
      </c>
      <c r="E126" s="173" t="str">
        <f>'Vstupní data 9_4'!D131</f>
        <v/>
      </c>
      <c r="F126" s="173">
        <f>'Vstupní data 9_4'!C131</f>
        <v>0</v>
      </c>
      <c r="G126" s="173" t="str">
        <f>'Vstupní data 9_4'!F131</f>
        <v/>
      </c>
      <c r="H126" s="175">
        <f>'Vstupní data 9_4'!G131</f>
        <v>0</v>
      </c>
      <c r="I126" s="173" t="str">
        <f>IF('Vstupní data 9_4'!H131=0,"",'Vstupní data 9_4'!H131)</f>
        <v/>
      </c>
      <c r="J126" s="173">
        <f>'Vstupní data 9_4'!E131</f>
        <v>0</v>
      </c>
      <c r="K126" s="176" t="str">
        <f>'Vstupní data 9_4'!S131</f>
        <v/>
      </c>
      <c r="L126" s="174">
        <f>'Vstupní data 9_4'!I131</f>
        <v>0</v>
      </c>
      <c r="M126" s="177">
        <f>'Vstupní data 9_4'!J131</f>
        <v>0</v>
      </c>
      <c r="N126" s="177">
        <f>'Vstupní data 9_4'!K131</f>
        <v>0</v>
      </c>
      <c r="O126" s="177">
        <f>'Vstupní data 9_4'!L131</f>
        <v>0</v>
      </c>
      <c r="P126" s="173">
        <f>'Vstupní data 9_4'!M131</f>
        <v>0</v>
      </c>
      <c r="Q126" s="173">
        <f>'Vstupní data 9_4'!N131</f>
        <v>0</v>
      </c>
      <c r="R126" s="173">
        <f>'Vstupní data 9_4'!O131</f>
        <v>0</v>
      </c>
      <c r="S126" s="176">
        <f>'Tabulka 9_4'!$R126+'Tabulka 9_4'!$Q126+'Tabulka 9_4'!$P126</f>
        <v>0</v>
      </c>
      <c r="T126" s="173">
        <f>'Vstupní data 9_4'!P131</f>
        <v>0</v>
      </c>
      <c r="U126" s="173">
        <f>'Vstupní data 9_4'!Q131</f>
        <v>0</v>
      </c>
      <c r="V126" s="173">
        <f>'Vstupní data 9_4'!R131</f>
        <v>0</v>
      </c>
      <c r="W126" s="176">
        <f>IFERROR('Tabulka 9_4'!$V126+'Tabulka 9_4'!$U126+'Tabulka 9_4'!$T126,"")</f>
        <v>0</v>
      </c>
      <c r="X126" s="176">
        <f>IFERROR('Tabulka 9_4'!$P126+'Tabulka 9_4'!$T126,"")</f>
        <v>0</v>
      </c>
      <c r="Y126" s="176">
        <f>IFERROR('Tabulka 9_4'!$Q126+'Tabulka 9_4'!$U126,"")</f>
        <v>0</v>
      </c>
      <c r="Z126" s="176">
        <f>IFERROR('Tabulka 9_4'!$R126+'Tabulka 9_4'!$V126,"")</f>
        <v>0</v>
      </c>
      <c r="AA126" s="178" t="str">
        <f t="shared" si="2"/>
        <v/>
      </c>
      <c r="AB126" s="178" t="str">
        <f t="shared" si="3"/>
        <v/>
      </c>
      <c r="AC126" s="179">
        <f>'Vstupní data 9_4'!$B$1</f>
        <v>0</v>
      </c>
    </row>
    <row r="127" spans="1:29" ht="15">
      <c r="A127" s="164">
        <f>'Vstupní data 9_4'!A132</f>
        <v>0</v>
      </c>
      <c r="B127" s="165">
        <f>'Vstupní data 9_4'!B132</f>
        <v>0</v>
      </c>
      <c r="C127" s="166" t="str">
        <f>'Vstupní data 9_4'!T132</f>
        <v/>
      </c>
      <c r="D127" s="166" t="str">
        <f>'Vstupní data 9_4'!U132</f>
        <v/>
      </c>
      <c r="E127" s="165" t="str">
        <f>'Vstupní data 9_4'!D132</f>
        <v/>
      </c>
      <c r="F127" s="165">
        <f>'Vstupní data 9_4'!C132</f>
        <v>0</v>
      </c>
      <c r="G127" s="165" t="str">
        <f>'Vstupní data 9_4'!F132</f>
        <v/>
      </c>
      <c r="H127" s="167">
        <f>'Vstupní data 9_4'!G132</f>
        <v>0</v>
      </c>
      <c r="I127" s="165" t="str">
        <f>IF('Vstupní data 9_4'!H132=0,"",'Vstupní data 9_4'!H132)</f>
        <v/>
      </c>
      <c r="J127" s="165">
        <f>'Vstupní data 9_4'!E132</f>
        <v>0</v>
      </c>
      <c r="K127" s="168" t="str">
        <f>'Vstupní data 9_4'!S132</f>
        <v/>
      </c>
      <c r="L127" s="166">
        <f>'Vstupní data 9_4'!I132</f>
        <v>0</v>
      </c>
      <c r="M127" s="169">
        <f>'Vstupní data 9_4'!J132</f>
        <v>0</v>
      </c>
      <c r="N127" s="169">
        <f>'Vstupní data 9_4'!K132</f>
        <v>0</v>
      </c>
      <c r="O127" s="169">
        <f>'Vstupní data 9_4'!L132</f>
        <v>0</v>
      </c>
      <c r="P127" s="165">
        <f>'Vstupní data 9_4'!M132</f>
        <v>0</v>
      </c>
      <c r="Q127" s="165">
        <f>'Vstupní data 9_4'!N132</f>
        <v>0</v>
      </c>
      <c r="R127" s="165">
        <f>'Vstupní data 9_4'!O132</f>
        <v>0</v>
      </c>
      <c r="S127" s="168">
        <f>'Tabulka 9_4'!$R127+'Tabulka 9_4'!$Q127+'Tabulka 9_4'!$P127</f>
        <v>0</v>
      </c>
      <c r="T127" s="165">
        <f>'Vstupní data 9_4'!P132</f>
        <v>0</v>
      </c>
      <c r="U127" s="165">
        <f>'Vstupní data 9_4'!Q132</f>
        <v>0</v>
      </c>
      <c r="V127" s="165">
        <f>'Vstupní data 9_4'!R132</f>
        <v>0</v>
      </c>
      <c r="W127" s="168">
        <f>IFERROR('Tabulka 9_4'!$V127+'Tabulka 9_4'!$U127+'Tabulka 9_4'!$T127,"")</f>
        <v>0</v>
      </c>
      <c r="X127" s="168">
        <f>IFERROR('Tabulka 9_4'!$P127+'Tabulka 9_4'!$T127,"")</f>
        <v>0</v>
      </c>
      <c r="Y127" s="168">
        <f>IFERROR('Tabulka 9_4'!$Q127+'Tabulka 9_4'!$U127,"")</f>
        <v>0</v>
      </c>
      <c r="Z127" s="168">
        <f>IFERROR('Tabulka 9_4'!$R127+'Tabulka 9_4'!$V127,"")</f>
        <v>0</v>
      </c>
      <c r="AA127" s="170" t="str">
        <f t="shared" si="2"/>
        <v/>
      </c>
      <c r="AB127" s="170" t="str">
        <f t="shared" si="3"/>
        <v/>
      </c>
      <c r="AC127" s="171">
        <f>'Vstupní data 9_4'!$B$1</f>
        <v>0</v>
      </c>
    </row>
    <row r="128" spans="1:29" ht="15">
      <c r="A128" s="172">
        <f>'Vstupní data 9_4'!A133</f>
        <v>0</v>
      </c>
      <c r="B128" s="173">
        <f>'Vstupní data 9_4'!B133</f>
        <v>0</v>
      </c>
      <c r="C128" s="174" t="str">
        <f>'Vstupní data 9_4'!T133</f>
        <v/>
      </c>
      <c r="D128" s="174" t="str">
        <f>'Vstupní data 9_4'!U133</f>
        <v/>
      </c>
      <c r="E128" s="173" t="str">
        <f>'Vstupní data 9_4'!D133</f>
        <v/>
      </c>
      <c r="F128" s="173">
        <f>'Vstupní data 9_4'!C133</f>
        <v>0</v>
      </c>
      <c r="G128" s="173" t="str">
        <f>'Vstupní data 9_4'!F133</f>
        <v/>
      </c>
      <c r="H128" s="175">
        <f>'Vstupní data 9_4'!G133</f>
        <v>0</v>
      </c>
      <c r="I128" s="173" t="str">
        <f>IF('Vstupní data 9_4'!H133=0,"",'Vstupní data 9_4'!H133)</f>
        <v/>
      </c>
      <c r="J128" s="173">
        <f>'Vstupní data 9_4'!E133</f>
        <v>0</v>
      </c>
      <c r="K128" s="176" t="str">
        <f>'Vstupní data 9_4'!S133</f>
        <v/>
      </c>
      <c r="L128" s="174">
        <f>'Vstupní data 9_4'!I133</f>
        <v>0</v>
      </c>
      <c r="M128" s="177">
        <f>'Vstupní data 9_4'!J133</f>
        <v>0</v>
      </c>
      <c r="N128" s="177">
        <f>'Vstupní data 9_4'!K133</f>
        <v>0</v>
      </c>
      <c r="O128" s="177">
        <f>'Vstupní data 9_4'!L133</f>
        <v>0</v>
      </c>
      <c r="P128" s="173">
        <f>'Vstupní data 9_4'!M133</f>
        <v>0</v>
      </c>
      <c r="Q128" s="173">
        <f>'Vstupní data 9_4'!N133</f>
        <v>0</v>
      </c>
      <c r="R128" s="173">
        <f>'Vstupní data 9_4'!O133</f>
        <v>0</v>
      </c>
      <c r="S128" s="176">
        <f>'Tabulka 9_4'!$R128+'Tabulka 9_4'!$Q128+'Tabulka 9_4'!$P128</f>
        <v>0</v>
      </c>
      <c r="T128" s="173">
        <f>'Vstupní data 9_4'!P133</f>
        <v>0</v>
      </c>
      <c r="U128" s="173">
        <f>'Vstupní data 9_4'!Q133</f>
        <v>0</v>
      </c>
      <c r="V128" s="173">
        <f>'Vstupní data 9_4'!R133</f>
        <v>0</v>
      </c>
      <c r="W128" s="176">
        <f>IFERROR('Tabulka 9_4'!$V128+'Tabulka 9_4'!$U128+'Tabulka 9_4'!$T128,"")</f>
        <v>0</v>
      </c>
      <c r="X128" s="176">
        <f>IFERROR('Tabulka 9_4'!$P128+'Tabulka 9_4'!$T128,"")</f>
        <v>0</v>
      </c>
      <c r="Y128" s="176">
        <f>IFERROR('Tabulka 9_4'!$Q128+'Tabulka 9_4'!$U128,"")</f>
        <v>0</v>
      </c>
      <c r="Z128" s="176">
        <f>IFERROR('Tabulka 9_4'!$R128+'Tabulka 9_4'!$V128,"")</f>
        <v>0</v>
      </c>
      <c r="AA128" s="178" t="str">
        <f t="shared" si="2"/>
        <v/>
      </c>
      <c r="AB128" s="178" t="str">
        <f t="shared" si="3"/>
        <v/>
      </c>
      <c r="AC128" s="179">
        <f>'Vstupní data 9_4'!$B$1</f>
        <v>0</v>
      </c>
    </row>
    <row r="129" spans="1:29" ht="15">
      <c r="A129" s="164">
        <f>'Vstupní data 9_4'!A134</f>
        <v>0</v>
      </c>
      <c r="B129" s="165">
        <f>'Vstupní data 9_4'!B134</f>
        <v>0</v>
      </c>
      <c r="C129" s="166" t="str">
        <f>'Vstupní data 9_4'!T134</f>
        <v/>
      </c>
      <c r="D129" s="166" t="str">
        <f>'Vstupní data 9_4'!U134</f>
        <v/>
      </c>
      <c r="E129" s="165" t="str">
        <f>'Vstupní data 9_4'!D134</f>
        <v/>
      </c>
      <c r="F129" s="165">
        <f>'Vstupní data 9_4'!C134</f>
        <v>0</v>
      </c>
      <c r="G129" s="165" t="str">
        <f>'Vstupní data 9_4'!F134</f>
        <v/>
      </c>
      <c r="H129" s="167">
        <f>'Vstupní data 9_4'!G134</f>
        <v>0</v>
      </c>
      <c r="I129" s="165" t="str">
        <f>IF('Vstupní data 9_4'!H134=0,"",'Vstupní data 9_4'!H134)</f>
        <v/>
      </c>
      <c r="J129" s="165">
        <f>'Vstupní data 9_4'!E134</f>
        <v>0</v>
      </c>
      <c r="K129" s="168" t="str">
        <f>'Vstupní data 9_4'!S134</f>
        <v/>
      </c>
      <c r="L129" s="166">
        <f>'Vstupní data 9_4'!I134</f>
        <v>0</v>
      </c>
      <c r="M129" s="169">
        <f>'Vstupní data 9_4'!J134</f>
        <v>0</v>
      </c>
      <c r="N129" s="169">
        <f>'Vstupní data 9_4'!K134</f>
        <v>0</v>
      </c>
      <c r="O129" s="169">
        <f>'Vstupní data 9_4'!L134</f>
        <v>0</v>
      </c>
      <c r="P129" s="165">
        <f>'Vstupní data 9_4'!M134</f>
        <v>0</v>
      </c>
      <c r="Q129" s="165">
        <f>'Vstupní data 9_4'!N134</f>
        <v>0</v>
      </c>
      <c r="R129" s="165">
        <f>'Vstupní data 9_4'!O134</f>
        <v>0</v>
      </c>
      <c r="S129" s="168">
        <f>'Tabulka 9_4'!$R129+'Tabulka 9_4'!$Q129+'Tabulka 9_4'!$P129</f>
        <v>0</v>
      </c>
      <c r="T129" s="165">
        <f>'Vstupní data 9_4'!P134</f>
        <v>0</v>
      </c>
      <c r="U129" s="165">
        <f>'Vstupní data 9_4'!Q134</f>
        <v>0</v>
      </c>
      <c r="V129" s="165">
        <f>'Vstupní data 9_4'!R134</f>
        <v>0</v>
      </c>
      <c r="W129" s="168">
        <f>IFERROR('Tabulka 9_4'!$V129+'Tabulka 9_4'!$U129+'Tabulka 9_4'!$T129,"")</f>
        <v>0</v>
      </c>
      <c r="X129" s="168">
        <f>IFERROR('Tabulka 9_4'!$P129+'Tabulka 9_4'!$T129,"")</f>
        <v>0</v>
      </c>
      <c r="Y129" s="168">
        <f>IFERROR('Tabulka 9_4'!$Q129+'Tabulka 9_4'!$U129,"")</f>
        <v>0</v>
      </c>
      <c r="Z129" s="168">
        <f>IFERROR('Tabulka 9_4'!$R129+'Tabulka 9_4'!$V129,"")</f>
        <v>0</v>
      </c>
      <c r="AA129" s="170" t="str">
        <f t="shared" si="2"/>
        <v/>
      </c>
      <c r="AB129" s="170" t="str">
        <f t="shared" si="3"/>
        <v/>
      </c>
      <c r="AC129" s="171">
        <f>'Vstupní data 9_4'!$B$1</f>
        <v>0</v>
      </c>
    </row>
    <row r="130" spans="1:29" ht="15">
      <c r="A130" s="172">
        <f>'Vstupní data 9_4'!A135</f>
        <v>0</v>
      </c>
      <c r="B130" s="173">
        <f>'Vstupní data 9_4'!B135</f>
        <v>0</v>
      </c>
      <c r="C130" s="174" t="str">
        <f>'Vstupní data 9_4'!T135</f>
        <v/>
      </c>
      <c r="D130" s="174" t="str">
        <f>'Vstupní data 9_4'!U135</f>
        <v/>
      </c>
      <c r="E130" s="173" t="str">
        <f>'Vstupní data 9_4'!D135</f>
        <v/>
      </c>
      <c r="F130" s="173">
        <f>'Vstupní data 9_4'!C135</f>
        <v>0</v>
      </c>
      <c r="G130" s="173" t="str">
        <f>'Vstupní data 9_4'!F135</f>
        <v/>
      </c>
      <c r="H130" s="175">
        <f>'Vstupní data 9_4'!G135</f>
        <v>0</v>
      </c>
      <c r="I130" s="173" t="str">
        <f>IF('Vstupní data 9_4'!H135=0,"",'Vstupní data 9_4'!H135)</f>
        <v/>
      </c>
      <c r="J130" s="173">
        <f>'Vstupní data 9_4'!E135</f>
        <v>0</v>
      </c>
      <c r="K130" s="176" t="str">
        <f>'Vstupní data 9_4'!S135</f>
        <v/>
      </c>
      <c r="L130" s="174">
        <f>'Vstupní data 9_4'!I135</f>
        <v>0</v>
      </c>
      <c r="M130" s="177">
        <f>'Vstupní data 9_4'!J135</f>
        <v>0</v>
      </c>
      <c r="N130" s="177">
        <f>'Vstupní data 9_4'!K135</f>
        <v>0</v>
      </c>
      <c r="O130" s="177">
        <f>'Vstupní data 9_4'!L135</f>
        <v>0</v>
      </c>
      <c r="P130" s="173">
        <f>'Vstupní data 9_4'!M135</f>
        <v>0</v>
      </c>
      <c r="Q130" s="173">
        <f>'Vstupní data 9_4'!N135</f>
        <v>0</v>
      </c>
      <c r="R130" s="173">
        <f>'Vstupní data 9_4'!O135</f>
        <v>0</v>
      </c>
      <c r="S130" s="176">
        <f>'Tabulka 9_4'!$R130+'Tabulka 9_4'!$Q130+'Tabulka 9_4'!$P130</f>
        <v>0</v>
      </c>
      <c r="T130" s="173">
        <f>'Vstupní data 9_4'!P135</f>
        <v>0</v>
      </c>
      <c r="U130" s="173">
        <f>'Vstupní data 9_4'!Q135</f>
        <v>0</v>
      </c>
      <c r="V130" s="173">
        <f>'Vstupní data 9_4'!R135</f>
        <v>0</v>
      </c>
      <c r="W130" s="176">
        <f>IFERROR('Tabulka 9_4'!$V130+'Tabulka 9_4'!$U130+'Tabulka 9_4'!$T130,"")</f>
        <v>0</v>
      </c>
      <c r="X130" s="176">
        <f>IFERROR('Tabulka 9_4'!$P130+'Tabulka 9_4'!$T130,"")</f>
        <v>0</v>
      </c>
      <c r="Y130" s="176">
        <f>IFERROR('Tabulka 9_4'!$Q130+'Tabulka 9_4'!$U130,"")</f>
        <v>0</v>
      </c>
      <c r="Z130" s="176">
        <f>IFERROR('Tabulka 9_4'!$R130+'Tabulka 9_4'!$V130,"")</f>
        <v>0</v>
      </c>
      <c r="AA130" s="178" t="str">
        <f t="shared" si="4" ref="AA130:AA193">IFERROR(P130/X130,"")</f>
        <v/>
      </c>
      <c r="AB130" s="178" t="str">
        <f t="shared" si="5" ref="AB130:AB193">IFERROR(T130/X130,"")</f>
        <v/>
      </c>
      <c r="AC130" s="179">
        <f>'Vstupní data 9_4'!$B$1</f>
        <v>0</v>
      </c>
    </row>
    <row r="131" spans="1:29" ht="15">
      <c r="A131" s="164">
        <f>'Vstupní data 9_4'!A136</f>
        <v>0</v>
      </c>
      <c r="B131" s="165">
        <f>'Vstupní data 9_4'!B136</f>
        <v>0</v>
      </c>
      <c r="C131" s="166" t="str">
        <f>'Vstupní data 9_4'!T136</f>
        <v/>
      </c>
      <c r="D131" s="166" t="str">
        <f>'Vstupní data 9_4'!U136</f>
        <v/>
      </c>
      <c r="E131" s="165" t="str">
        <f>'Vstupní data 9_4'!D136</f>
        <v/>
      </c>
      <c r="F131" s="165">
        <f>'Vstupní data 9_4'!C136</f>
        <v>0</v>
      </c>
      <c r="G131" s="165" t="str">
        <f>'Vstupní data 9_4'!F136</f>
        <v/>
      </c>
      <c r="H131" s="167">
        <f>'Vstupní data 9_4'!G136</f>
        <v>0</v>
      </c>
      <c r="I131" s="165" t="str">
        <f>IF('Vstupní data 9_4'!H136=0,"",'Vstupní data 9_4'!H136)</f>
        <v/>
      </c>
      <c r="J131" s="165">
        <f>'Vstupní data 9_4'!E136</f>
        <v>0</v>
      </c>
      <c r="K131" s="168" t="str">
        <f>'Vstupní data 9_4'!S136</f>
        <v/>
      </c>
      <c r="L131" s="166">
        <f>'Vstupní data 9_4'!I136</f>
        <v>0</v>
      </c>
      <c r="M131" s="169">
        <f>'Vstupní data 9_4'!J136</f>
        <v>0</v>
      </c>
      <c r="N131" s="169">
        <f>'Vstupní data 9_4'!K136</f>
        <v>0</v>
      </c>
      <c r="O131" s="169">
        <f>'Vstupní data 9_4'!L136</f>
        <v>0</v>
      </c>
      <c r="P131" s="165">
        <f>'Vstupní data 9_4'!M136</f>
        <v>0</v>
      </c>
      <c r="Q131" s="165">
        <f>'Vstupní data 9_4'!N136</f>
        <v>0</v>
      </c>
      <c r="R131" s="165">
        <f>'Vstupní data 9_4'!O136</f>
        <v>0</v>
      </c>
      <c r="S131" s="168">
        <f>'Tabulka 9_4'!$R131+'Tabulka 9_4'!$Q131+'Tabulka 9_4'!$P131</f>
        <v>0</v>
      </c>
      <c r="T131" s="165">
        <f>'Vstupní data 9_4'!P136</f>
        <v>0</v>
      </c>
      <c r="U131" s="165">
        <f>'Vstupní data 9_4'!Q136</f>
        <v>0</v>
      </c>
      <c r="V131" s="165">
        <f>'Vstupní data 9_4'!R136</f>
        <v>0</v>
      </c>
      <c r="W131" s="168">
        <f>IFERROR('Tabulka 9_4'!$V131+'Tabulka 9_4'!$U131+'Tabulka 9_4'!$T131,"")</f>
        <v>0</v>
      </c>
      <c r="X131" s="168">
        <f>IFERROR('Tabulka 9_4'!$P131+'Tabulka 9_4'!$T131,"")</f>
        <v>0</v>
      </c>
      <c r="Y131" s="168">
        <f>IFERROR('Tabulka 9_4'!$Q131+'Tabulka 9_4'!$U131,"")</f>
        <v>0</v>
      </c>
      <c r="Z131" s="168">
        <f>IFERROR('Tabulka 9_4'!$R131+'Tabulka 9_4'!$V131,"")</f>
        <v>0</v>
      </c>
      <c r="AA131" s="170" t="str">
        <f t="shared" si="4"/>
        <v/>
      </c>
      <c r="AB131" s="170" t="str">
        <f t="shared" si="5"/>
        <v/>
      </c>
      <c r="AC131" s="171">
        <f>'Vstupní data 9_4'!$B$1</f>
        <v>0</v>
      </c>
    </row>
    <row r="132" spans="1:29" ht="15">
      <c r="A132" s="172">
        <f>'Vstupní data 9_4'!A137</f>
        <v>0</v>
      </c>
      <c r="B132" s="173">
        <f>'Vstupní data 9_4'!B137</f>
        <v>0</v>
      </c>
      <c r="C132" s="174" t="str">
        <f>'Vstupní data 9_4'!T137</f>
        <v/>
      </c>
      <c r="D132" s="174" t="str">
        <f>'Vstupní data 9_4'!U137</f>
        <v/>
      </c>
      <c r="E132" s="173" t="str">
        <f>'Vstupní data 9_4'!D137</f>
        <v/>
      </c>
      <c r="F132" s="173">
        <f>'Vstupní data 9_4'!C137</f>
        <v>0</v>
      </c>
      <c r="G132" s="173" t="str">
        <f>'Vstupní data 9_4'!F137</f>
        <v/>
      </c>
      <c r="H132" s="175">
        <f>'Vstupní data 9_4'!G137</f>
        <v>0</v>
      </c>
      <c r="I132" s="173" t="str">
        <f>IF('Vstupní data 9_4'!H137=0,"",'Vstupní data 9_4'!H137)</f>
        <v/>
      </c>
      <c r="J132" s="173">
        <f>'Vstupní data 9_4'!E137</f>
        <v>0</v>
      </c>
      <c r="K132" s="176" t="str">
        <f>'Vstupní data 9_4'!S137</f>
        <v/>
      </c>
      <c r="L132" s="174">
        <f>'Vstupní data 9_4'!I137</f>
        <v>0</v>
      </c>
      <c r="M132" s="177">
        <f>'Vstupní data 9_4'!J137</f>
        <v>0</v>
      </c>
      <c r="N132" s="177">
        <f>'Vstupní data 9_4'!K137</f>
        <v>0</v>
      </c>
      <c r="O132" s="177">
        <f>'Vstupní data 9_4'!L137</f>
        <v>0</v>
      </c>
      <c r="P132" s="173">
        <f>'Vstupní data 9_4'!M137</f>
        <v>0</v>
      </c>
      <c r="Q132" s="173">
        <f>'Vstupní data 9_4'!N137</f>
        <v>0</v>
      </c>
      <c r="R132" s="173">
        <f>'Vstupní data 9_4'!O137</f>
        <v>0</v>
      </c>
      <c r="S132" s="176">
        <f>'Tabulka 9_4'!$R132+'Tabulka 9_4'!$Q132+'Tabulka 9_4'!$P132</f>
        <v>0</v>
      </c>
      <c r="T132" s="173">
        <f>'Vstupní data 9_4'!P137</f>
        <v>0</v>
      </c>
      <c r="U132" s="173">
        <f>'Vstupní data 9_4'!Q137</f>
        <v>0</v>
      </c>
      <c r="V132" s="173">
        <f>'Vstupní data 9_4'!R137</f>
        <v>0</v>
      </c>
      <c r="W132" s="176">
        <f>IFERROR('Tabulka 9_4'!$V132+'Tabulka 9_4'!$U132+'Tabulka 9_4'!$T132,"")</f>
        <v>0</v>
      </c>
      <c r="X132" s="176">
        <f>IFERROR('Tabulka 9_4'!$P132+'Tabulka 9_4'!$T132,"")</f>
        <v>0</v>
      </c>
      <c r="Y132" s="176">
        <f>IFERROR('Tabulka 9_4'!$Q132+'Tabulka 9_4'!$U132,"")</f>
        <v>0</v>
      </c>
      <c r="Z132" s="176">
        <f>IFERROR('Tabulka 9_4'!$R132+'Tabulka 9_4'!$V132,"")</f>
        <v>0</v>
      </c>
      <c r="AA132" s="178" t="str">
        <f t="shared" si="4"/>
        <v/>
      </c>
      <c r="AB132" s="178" t="str">
        <f t="shared" si="5"/>
        <v/>
      </c>
      <c r="AC132" s="179">
        <f>'Vstupní data 9_4'!$B$1</f>
        <v>0</v>
      </c>
    </row>
    <row r="133" spans="1:29" ht="15">
      <c r="A133" s="164">
        <f>'Vstupní data 9_4'!A138</f>
        <v>0</v>
      </c>
      <c r="B133" s="165">
        <f>'Vstupní data 9_4'!B138</f>
        <v>0</v>
      </c>
      <c r="C133" s="166" t="str">
        <f>'Vstupní data 9_4'!T138</f>
        <v/>
      </c>
      <c r="D133" s="166" t="str">
        <f>'Vstupní data 9_4'!U138</f>
        <v/>
      </c>
      <c r="E133" s="165" t="str">
        <f>'Vstupní data 9_4'!D138</f>
        <v/>
      </c>
      <c r="F133" s="165">
        <f>'Vstupní data 9_4'!C138</f>
        <v>0</v>
      </c>
      <c r="G133" s="165" t="str">
        <f>'Vstupní data 9_4'!F138</f>
        <v/>
      </c>
      <c r="H133" s="167">
        <f>'Vstupní data 9_4'!G138</f>
        <v>0</v>
      </c>
      <c r="I133" s="165" t="str">
        <f>IF('Vstupní data 9_4'!H138=0,"",'Vstupní data 9_4'!H138)</f>
        <v/>
      </c>
      <c r="J133" s="165">
        <f>'Vstupní data 9_4'!E138</f>
        <v>0</v>
      </c>
      <c r="K133" s="168" t="str">
        <f>'Vstupní data 9_4'!S138</f>
        <v/>
      </c>
      <c r="L133" s="166">
        <f>'Vstupní data 9_4'!I138</f>
        <v>0</v>
      </c>
      <c r="M133" s="169">
        <f>'Vstupní data 9_4'!J138</f>
        <v>0</v>
      </c>
      <c r="N133" s="169">
        <f>'Vstupní data 9_4'!K138</f>
        <v>0</v>
      </c>
      <c r="O133" s="169">
        <f>'Vstupní data 9_4'!L138</f>
        <v>0</v>
      </c>
      <c r="P133" s="165">
        <f>'Vstupní data 9_4'!M138</f>
        <v>0</v>
      </c>
      <c r="Q133" s="165">
        <f>'Vstupní data 9_4'!N138</f>
        <v>0</v>
      </c>
      <c r="R133" s="165">
        <f>'Vstupní data 9_4'!O138</f>
        <v>0</v>
      </c>
      <c r="S133" s="168">
        <f>'Tabulka 9_4'!$R133+'Tabulka 9_4'!$Q133+'Tabulka 9_4'!$P133</f>
        <v>0</v>
      </c>
      <c r="T133" s="165">
        <f>'Vstupní data 9_4'!P138</f>
        <v>0</v>
      </c>
      <c r="U133" s="165">
        <f>'Vstupní data 9_4'!Q138</f>
        <v>0</v>
      </c>
      <c r="V133" s="165">
        <f>'Vstupní data 9_4'!R138</f>
        <v>0</v>
      </c>
      <c r="W133" s="168">
        <f>IFERROR('Tabulka 9_4'!$V133+'Tabulka 9_4'!$U133+'Tabulka 9_4'!$T133,"")</f>
        <v>0</v>
      </c>
      <c r="X133" s="168">
        <f>IFERROR('Tabulka 9_4'!$P133+'Tabulka 9_4'!$T133,"")</f>
        <v>0</v>
      </c>
      <c r="Y133" s="168">
        <f>IFERROR('Tabulka 9_4'!$Q133+'Tabulka 9_4'!$U133,"")</f>
        <v>0</v>
      </c>
      <c r="Z133" s="168">
        <f>IFERROR('Tabulka 9_4'!$R133+'Tabulka 9_4'!$V133,"")</f>
        <v>0</v>
      </c>
      <c r="AA133" s="170" t="str">
        <f t="shared" si="4"/>
        <v/>
      </c>
      <c r="AB133" s="170" t="str">
        <f t="shared" si="5"/>
        <v/>
      </c>
      <c r="AC133" s="171">
        <f>'Vstupní data 9_4'!$B$1</f>
        <v>0</v>
      </c>
    </row>
    <row r="134" spans="1:29" ht="15">
      <c r="A134" s="172">
        <f>'Vstupní data 9_4'!A139</f>
        <v>0</v>
      </c>
      <c r="B134" s="173">
        <f>'Vstupní data 9_4'!B139</f>
        <v>0</v>
      </c>
      <c r="C134" s="174" t="str">
        <f>'Vstupní data 9_4'!T139</f>
        <v/>
      </c>
      <c r="D134" s="174" t="str">
        <f>'Vstupní data 9_4'!U139</f>
        <v/>
      </c>
      <c r="E134" s="173" t="str">
        <f>'Vstupní data 9_4'!D139</f>
        <v/>
      </c>
      <c r="F134" s="173">
        <f>'Vstupní data 9_4'!C139</f>
        <v>0</v>
      </c>
      <c r="G134" s="173" t="str">
        <f>'Vstupní data 9_4'!F139</f>
        <v/>
      </c>
      <c r="H134" s="175">
        <f>'Vstupní data 9_4'!G139</f>
        <v>0</v>
      </c>
      <c r="I134" s="173" t="str">
        <f>IF('Vstupní data 9_4'!H139=0,"",'Vstupní data 9_4'!H139)</f>
        <v/>
      </c>
      <c r="J134" s="173">
        <f>'Vstupní data 9_4'!E139</f>
        <v>0</v>
      </c>
      <c r="K134" s="176" t="str">
        <f>'Vstupní data 9_4'!S139</f>
        <v/>
      </c>
      <c r="L134" s="174">
        <f>'Vstupní data 9_4'!I139</f>
        <v>0</v>
      </c>
      <c r="M134" s="177">
        <f>'Vstupní data 9_4'!J139</f>
        <v>0</v>
      </c>
      <c r="N134" s="177">
        <f>'Vstupní data 9_4'!K139</f>
        <v>0</v>
      </c>
      <c r="O134" s="177">
        <f>'Vstupní data 9_4'!L139</f>
        <v>0</v>
      </c>
      <c r="P134" s="173">
        <f>'Vstupní data 9_4'!M139</f>
        <v>0</v>
      </c>
      <c r="Q134" s="173">
        <f>'Vstupní data 9_4'!N139</f>
        <v>0</v>
      </c>
      <c r="R134" s="173">
        <f>'Vstupní data 9_4'!O139</f>
        <v>0</v>
      </c>
      <c r="S134" s="176">
        <f>'Tabulka 9_4'!$R134+'Tabulka 9_4'!$Q134+'Tabulka 9_4'!$P134</f>
        <v>0</v>
      </c>
      <c r="T134" s="173">
        <f>'Vstupní data 9_4'!P139</f>
        <v>0</v>
      </c>
      <c r="U134" s="173">
        <f>'Vstupní data 9_4'!Q139</f>
        <v>0</v>
      </c>
      <c r="V134" s="173">
        <f>'Vstupní data 9_4'!R139</f>
        <v>0</v>
      </c>
      <c r="W134" s="176">
        <f>IFERROR('Tabulka 9_4'!$V134+'Tabulka 9_4'!$U134+'Tabulka 9_4'!$T134,"")</f>
        <v>0</v>
      </c>
      <c r="X134" s="176">
        <f>IFERROR('Tabulka 9_4'!$P134+'Tabulka 9_4'!$T134,"")</f>
        <v>0</v>
      </c>
      <c r="Y134" s="176">
        <f>IFERROR('Tabulka 9_4'!$Q134+'Tabulka 9_4'!$U134,"")</f>
        <v>0</v>
      </c>
      <c r="Z134" s="176">
        <f>IFERROR('Tabulka 9_4'!$R134+'Tabulka 9_4'!$V134,"")</f>
        <v>0</v>
      </c>
      <c r="AA134" s="178" t="str">
        <f t="shared" si="4"/>
        <v/>
      </c>
      <c r="AB134" s="178" t="str">
        <f t="shared" si="5"/>
        <v/>
      </c>
      <c r="AC134" s="179">
        <f>'Vstupní data 9_4'!$B$1</f>
        <v>0</v>
      </c>
    </row>
    <row r="135" spans="1:29" ht="15">
      <c r="A135" s="164">
        <f>'Vstupní data 9_4'!A140</f>
        <v>0</v>
      </c>
      <c r="B135" s="165">
        <f>'Vstupní data 9_4'!B140</f>
        <v>0</v>
      </c>
      <c r="C135" s="166" t="str">
        <f>'Vstupní data 9_4'!T140</f>
        <v/>
      </c>
      <c r="D135" s="166" t="str">
        <f>'Vstupní data 9_4'!U140</f>
        <v/>
      </c>
      <c r="E135" s="165" t="str">
        <f>'Vstupní data 9_4'!D140</f>
        <v/>
      </c>
      <c r="F135" s="165">
        <f>'Vstupní data 9_4'!C140</f>
        <v>0</v>
      </c>
      <c r="G135" s="165" t="str">
        <f>'Vstupní data 9_4'!F140</f>
        <v/>
      </c>
      <c r="H135" s="167">
        <f>'Vstupní data 9_4'!G140</f>
        <v>0</v>
      </c>
      <c r="I135" s="165" t="str">
        <f>IF('Vstupní data 9_4'!H140=0,"",'Vstupní data 9_4'!H140)</f>
        <v/>
      </c>
      <c r="J135" s="165">
        <f>'Vstupní data 9_4'!E140</f>
        <v>0</v>
      </c>
      <c r="K135" s="168" t="str">
        <f>'Vstupní data 9_4'!S140</f>
        <v/>
      </c>
      <c r="L135" s="166">
        <f>'Vstupní data 9_4'!I140</f>
        <v>0</v>
      </c>
      <c r="M135" s="169">
        <f>'Vstupní data 9_4'!J140</f>
        <v>0</v>
      </c>
      <c r="N135" s="169">
        <f>'Vstupní data 9_4'!K140</f>
        <v>0</v>
      </c>
      <c r="O135" s="169">
        <f>'Vstupní data 9_4'!L140</f>
        <v>0</v>
      </c>
      <c r="P135" s="165">
        <f>'Vstupní data 9_4'!M140</f>
        <v>0</v>
      </c>
      <c r="Q135" s="165">
        <f>'Vstupní data 9_4'!N140</f>
        <v>0</v>
      </c>
      <c r="R135" s="165">
        <f>'Vstupní data 9_4'!O140</f>
        <v>0</v>
      </c>
      <c r="S135" s="168">
        <f>'Tabulka 9_4'!$R135+'Tabulka 9_4'!$Q135+'Tabulka 9_4'!$P135</f>
        <v>0</v>
      </c>
      <c r="T135" s="165">
        <f>'Vstupní data 9_4'!P140</f>
        <v>0</v>
      </c>
      <c r="U135" s="165">
        <f>'Vstupní data 9_4'!Q140</f>
        <v>0</v>
      </c>
      <c r="V135" s="165">
        <f>'Vstupní data 9_4'!R140</f>
        <v>0</v>
      </c>
      <c r="W135" s="168">
        <f>IFERROR('Tabulka 9_4'!$V135+'Tabulka 9_4'!$U135+'Tabulka 9_4'!$T135,"")</f>
        <v>0</v>
      </c>
      <c r="X135" s="168">
        <f>IFERROR('Tabulka 9_4'!$P135+'Tabulka 9_4'!$T135,"")</f>
        <v>0</v>
      </c>
      <c r="Y135" s="168">
        <f>IFERROR('Tabulka 9_4'!$Q135+'Tabulka 9_4'!$U135,"")</f>
        <v>0</v>
      </c>
      <c r="Z135" s="168">
        <f>IFERROR('Tabulka 9_4'!$R135+'Tabulka 9_4'!$V135,"")</f>
        <v>0</v>
      </c>
      <c r="AA135" s="170" t="str">
        <f t="shared" si="4"/>
        <v/>
      </c>
      <c r="AB135" s="170" t="str">
        <f t="shared" si="5"/>
        <v/>
      </c>
      <c r="AC135" s="171">
        <f>'Vstupní data 9_4'!$B$1</f>
        <v>0</v>
      </c>
    </row>
    <row r="136" spans="1:29" ht="15">
      <c r="A136" s="172">
        <f>'Vstupní data 9_4'!A141</f>
        <v>0</v>
      </c>
      <c r="B136" s="173">
        <f>'Vstupní data 9_4'!B141</f>
        <v>0</v>
      </c>
      <c r="C136" s="174" t="str">
        <f>'Vstupní data 9_4'!T141</f>
        <v/>
      </c>
      <c r="D136" s="174" t="str">
        <f>'Vstupní data 9_4'!U141</f>
        <v/>
      </c>
      <c r="E136" s="173" t="str">
        <f>'Vstupní data 9_4'!D141</f>
        <v/>
      </c>
      <c r="F136" s="173">
        <f>'Vstupní data 9_4'!C141</f>
        <v>0</v>
      </c>
      <c r="G136" s="173" t="str">
        <f>'Vstupní data 9_4'!F141</f>
        <v/>
      </c>
      <c r="H136" s="175">
        <f>'Vstupní data 9_4'!G141</f>
        <v>0</v>
      </c>
      <c r="I136" s="173" t="str">
        <f>IF('Vstupní data 9_4'!H141=0,"",'Vstupní data 9_4'!H141)</f>
        <v/>
      </c>
      <c r="J136" s="173">
        <f>'Vstupní data 9_4'!E141</f>
        <v>0</v>
      </c>
      <c r="K136" s="176" t="str">
        <f>'Vstupní data 9_4'!S141</f>
        <v/>
      </c>
      <c r="L136" s="174">
        <f>'Vstupní data 9_4'!I141</f>
        <v>0</v>
      </c>
      <c r="M136" s="177">
        <f>'Vstupní data 9_4'!J141</f>
        <v>0</v>
      </c>
      <c r="N136" s="177">
        <f>'Vstupní data 9_4'!K141</f>
        <v>0</v>
      </c>
      <c r="O136" s="177">
        <f>'Vstupní data 9_4'!L141</f>
        <v>0</v>
      </c>
      <c r="P136" s="173">
        <f>'Vstupní data 9_4'!M141</f>
        <v>0</v>
      </c>
      <c r="Q136" s="173">
        <f>'Vstupní data 9_4'!N141</f>
        <v>0</v>
      </c>
      <c r="R136" s="173">
        <f>'Vstupní data 9_4'!O141</f>
        <v>0</v>
      </c>
      <c r="S136" s="176">
        <f>'Tabulka 9_4'!$R136+'Tabulka 9_4'!$Q136+'Tabulka 9_4'!$P136</f>
        <v>0</v>
      </c>
      <c r="T136" s="173">
        <f>'Vstupní data 9_4'!P141</f>
        <v>0</v>
      </c>
      <c r="U136" s="173">
        <f>'Vstupní data 9_4'!Q141</f>
        <v>0</v>
      </c>
      <c r="V136" s="173">
        <f>'Vstupní data 9_4'!R141</f>
        <v>0</v>
      </c>
      <c r="W136" s="176">
        <f>IFERROR('Tabulka 9_4'!$V136+'Tabulka 9_4'!$U136+'Tabulka 9_4'!$T136,"")</f>
        <v>0</v>
      </c>
      <c r="X136" s="176">
        <f>IFERROR('Tabulka 9_4'!$P136+'Tabulka 9_4'!$T136,"")</f>
        <v>0</v>
      </c>
      <c r="Y136" s="176">
        <f>IFERROR('Tabulka 9_4'!$Q136+'Tabulka 9_4'!$U136,"")</f>
        <v>0</v>
      </c>
      <c r="Z136" s="176">
        <f>IFERROR('Tabulka 9_4'!$R136+'Tabulka 9_4'!$V136,"")</f>
        <v>0</v>
      </c>
      <c r="AA136" s="178" t="str">
        <f t="shared" si="4"/>
        <v/>
      </c>
      <c r="AB136" s="178" t="str">
        <f t="shared" si="5"/>
        <v/>
      </c>
      <c r="AC136" s="179">
        <f>'Vstupní data 9_4'!$B$1</f>
        <v>0</v>
      </c>
    </row>
    <row r="137" spans="1:29" ht="15">
      <c r="A137" s="164">
        <f>'Vstupní data 9_4'!A142</f>
        <v>0</v>
      </c>
      <c r="B137" s="165">
        <f>'Vstupní data 9_4'!B142</f>
        <v>0</v>
      </c>
      <c r="C137" s="166" t="str">
        <f>'Vstupní data 9_4'!T142</f>
        <v/>
      </c>
      <c r="D137" s="166" t="str">
        <f>'Vstupní data 9_4'!U142</f>
        <v/>
      </c>
      <c r="E137" s="165" t="str">
        <f>'Vstupní data 9_4'!D142</f>
        <v/>
      </c>
      <c r="F137" s="165">
        <f>'Vstupní data 9_4'!C142</f>
        <v>0</v>
      </c>
      <c r="G137" s="165" t="str">
        <f>'Vstupní data 9_4'!F142</f>
        <v/>
      </c>
      <c r="H137" s="167">
        <f>'Vstupní data 9_4'!G142</f>
        <v>0</v>
      </c>
      <c r="I137" s="165" t="str">
        <f>IF('Vstupní data 9_4'!H142=0,"",'Vstupní data 9_4'!H142)</f>
        <v/>
      </c>
      <c r="J137" s="165">
        <f>'Vstupní data 9_4'!E142</f>
        <v>0</v>
      </c>
      <c r="K137" s="168" t="str">
        <f>'Vstupní data 9_4'!S142</f>
        <v/>
      </c>
      <c r="L137" s="166">
        <f>'Vstupní data 9_4'!I142</f>
        <v>0</v>
      </c>
      <c r="M137" s="169">
        <f>'Vstupní data 9_4'!J142</f>
        <v>0</v>
      </c>
      <c r="N137" s="169">
        <f>'Vstupní data 9_4'!K142</f>
        <v>0</v>
      </c>
      <c r="O137" s="169">
        <f>'Vstupní data 9_4'!L142</f>
        <v>0</v>
      </c>
      <c r="P137" s="165">
        <f>'Vstupní data 9_4'!M142</f>
        <v>0</v>
      </c>
      <c r="Q137" s="165">
        <f>'Vstupní data 9_4'!N142</f>
        <v>0</v>
      </c>
      <c r="R137" s="165">
        <f>'Vstupní data 9_4'!O142</f>
        <v>0</v>
      </c>
      <c r="S137" s="168">
        <f>'Tabulka 9_4'!$R137+'Tabulka 9_4'!$Q137+'Tabulka 9_4'!$P137</f>
        <v>0</v>
      </c>
      <c r="T137" s="165">
        <f>'Vstupní data 9_4'!P142</f>
        <v>0</v>
      </c>
      <c r="U137" s="165">
        <f>'Vstupní data 9_4'!Q142</f>
        <v>0</v>
      </c>
      <c r="V137" s="165">
        <f>'Vstupní data 9_4'!R142</f>
        <v>0</v>
      </c>
      <c r="W137" s="168">
        <f>IFERROR('Tabulka 9_4'!$V137+'Tabulka 9_4'!$U137+'Tabulka 9_4'!$T137,"")</f>
        <v>0</v>
      </c>
      <c r="X137" s="168">
        <f>IFERROR('Tabulka 9_4'!$P137+'Tabulka 9_4'!$T137,"")</f>
        <v>0</v>
      </c>
      <c r="Y137" s="168">
        <f>IFERROR('Tabulka 9_4'!$Q137+'Tabulka 9_4'!$U137,"")</f>
        <v>0</v>
      </c>
      <c r="Z137" s="168">
        <f>IFERROR('Tabulka 9_4'!$R137+'Tabulka 9_4'!$V137,"")</f>
        <v>0</v>
      </c>
      <c r="AA137" s="170" t="str">
        <f t="shared" si="4"/>
        <v/>
      </c>
      <c r="AB137" s="170" t="str">
        <f t="shared" si="5"/>
        <v/>
      </c>
      <c r="AC137" s="171">
        <f>'Vstupní data 9_4'!$B$1</f>
        <v>0</v>
      </c>
    </row>
    <row r="138" spans="1:29" ht="15">
      <c r="A138" s="172">
        <f>'Vstupní data 9_4'!A143</f>
        <v>0</v>
      </c>
      <c r="B138" s="173">
        <f>'Vstupní data 9_4'!B143</f>
        <v>0</v>
      </c>
      <c r="C138" s="174" t="str">
        <f>'Vstupní data 9_4'!T143</f>
        <v/>
      </c>
      <c r="D138" s="174" t="str">
        <f>'Vstupní data 9_4'!U143</f>
        <v/>
      </c>
      <c r="E138" s="173" t="str">
        <f>'Vstupní data 9_4'!D143</f>
        <v/>
      </c>
      <c r="F138" s="173">
        <f>'Vstupní data 9_4'!C143</f>
        <v>0</v>
      </c>
      <c r="G138" s="173" t="str">
        <f>'Vstupní data 9_4'!F143</f>
        <v/>
      </c>
      <c r="H138" s="175">
        <f>'Vstupní data 9_4'!G143</f>
        <v>0</v>
      </c>
      <c r="I138" s="173" t="str">
        <f>IF('Vstupní data 9_4'!H143=0,"",'Vstupní data 9_4'!H143)</f>
        <v/>
      </c>
      <c r="J138" s="173">
        <f>'Vstupní data 9_4'!E143</f>
        <v>0</v>
      </c>
      <c r="K138" s="176" t="str">
        <f>'Vstupní data 9_4'!S143</f>
        <v/>
      </c>
      <c r="L138" s="174">
        <f>'Vstupní data 9_4'!I143</f>
        <v>0</v>
      </c>
      <c r="M138" s="177">
        <f>'Vstupní data 9_4'!J143</f>
        <v>0</v>
      </c>
      <c r="N138" s="177">
        <f>'Vstupní data 9_4'!K143</f>
        <v>0</v>
      </c>
      <c r="O138" s="177">
        <f>'Vstupní data 9_4'!L143</f>
        <v>0</v>
      </c>
      <c r="P138" s="173">
        <f>'Vstupní data 9_4'!M143</f>
        <v>0</v>
      </c>
      <c r="Q138" s="173">
        <f>'Vstupní data 9_4'!N143</f>
        <v>0</v>
      </c>
      <c r="R138" s="173">
        <f>'Vstupní data 9_4'!O143</f>
        <v>0</v>
      </c>
      <c r="S138" s="176">
        <f>'Tabulka 9_4'!$R138+'Tabulka 9_4'!$Q138+'Tabulka 9_4'!$P138</f>
        <v>0</v>
      </c>
      <c r="T138" s="173">
        <f>'Vstupní data 9_4'!P143</f>
        <v>0</v>
      </c>
      <c r="U138" s="173">
        <f>'Vstupní data 9_4'!Q143</f>
        <v>0</v>
      </c>
      <c r="V138" s="173">
        <f>'Vstupní data 9_4'!R143</f>
        <v>0</v>
      </c>
      <c r="W138" s="176">
        <f>IFERROR('Tabulka 9_4'!$V138+'Tabulka 9_4'!$U138+'Tabulka 9_4'!$T138,"")</f>
        <v>0</v>
      </c>
      <c r="X138" s="176">
        <f>IFERROR('Tabulka 9_4'!$P138+'Tabulka 9_4'!$T138,"")</f>
        <v>0</v>
      </c>
      <c r="Y138" s="176">
        <f>IFERROR('Tabulka 9_4'!$Q138+'Tabulka 9_4'!$U138,"")</f>
        <v>0</v>
      </c>
      <c r="Z138" s="176">
        <f>IFERROR('Tabulka 9_4'!$R138+'Tabulka 9_4'!$V138,"")</f>
        <v>0</v>
      </c>
      <c r="AA138" s="178" t="str">
        <f t="shared" si="4"/>
        <v/>
      </c>
      <c r="AB138" s="178" t="str">
        <f t="shared" si="5"/>
        <v/>
      </c>
      <c r="AC138" s="179">
        <f>'Vstupní data 9_4'!$B$1</f>
        <v>0</v>
      </c>
    </row>
    <row r="139" spans="1:29" ht="15">
      <c r="A139" s="164">
        <f>'Vstupní data 9_4'!A144</f>
        <v>0</v>
      </c>
      <c r="B139" s="165">
        <f>'Vstupní data 9_4'!B144</f>
        <v>0</v>
      </c>
      <c r="C139" s="166" t="str">
        <f>'Vstupní data 9_4'!T144</f>
        <v/>
      </c>
      <c r="D139" s="166" t="str">
        <f>'Vstupní data 9_4'!U144</f>
        <v/>
      </c>
      <c r="E139" s="165" t="str">
        <f>'Vstupní data 9_4'!D144</f>
        <v/>
      </c>
      <c r="F139" s="165">
        <f>'Vstupní data 9_4'!C144</f>
        <v>0</v>
      </c>
      <c r="G139" s="165" t="str">
        <f>'Vstupní data 9_4'!F144</f>
        <v/>
      </c>
      <c r="H139" s="167">
        <f>'Vstupní data 9_4'!G144</f>
        <v>0</v>
      </c>
      <c r="I139" s="165" t="str">
        <f>IF('Vstupní data 9_4'!H144=0,"",'Vstupní data 9_4'!H144)</f>
        <v/>
      </c>
      <c r="J139" s="165">
        <f>'Vstupní data 9_4'!E144</f>
        <v>0</v>
      </c>
      <c r="K139" s="168" t="str">
        <f>'Vstupní data 9_4'!S144</f>
        <v/>
      </c>
      <c r="L139" s="166">
        <f>'Vstupní data 9_4'!I144</f>
        <v>0</v>
      </c>
      <c r="M139" s="169">
        <f>'Vstupní data 9_4'!J144</f>
        <v>0</v>
      </c>
      <c r="N139" s="169">
        <f>'Vstupní data 9_4'!K144</f>
        <v>0</v>
      </c>
      <c r="O139" s="169">
        <f>'Vstupní data 9_4'!L144</f>
        <v>0</v>
      </c>
      <c r="P139" s="165">
        <f>'Vstupní data 9_4'!M144</f>
        <v>0</v>
      </c>
      <c r="Q139" s="165">
        <f>'Vstupní data 9_4'!N144</f>
        <v>0</v>
      </c>
      <c r="R139" s="165">
        <f>'Vstupní data 9_4'!O144</f>
        <v>0</v>
      </c>
      <c r="S139" s="168">
        <f>'Tabulka 9_4'!$R139+'Tabulka 9_4'!$Q139+'Tabulka 9_4'!$P139</f>
        <v>0</v>
      </c>
      <c r="T139" s="165">
        <f>'Vstupní data 9_4'!P144</f>
        <v>0</v>
      </c>
      <c r="U139" s="165">
        <f>'Vstupní data 9_4'!Q144</f>
        <v>0</v>
      </c>
      <c r="V139" s="165">
        <f>'Vstupní data 9_4'!R144</f>
        <v>0</v>
      </c>
      <c r="W139" s="168">
        <f>IFERROR('Tabulka 9_4'!$V139+'Tabulka 9_4'!$U139+'Tabulka 9_4'!$T139,"")</f>
        <v>0</v>
      </c>
      <c r="X139" s="168">
        <f>IFERROR('Tabulka 9_4'!$P139+'Tabulka 9_4'!$T139,"")</f>
        <v>0</v>
      </c>
      <c r="Y139" s="168">
        <f>IFERROR('Tabulka 9_4'!$Q139+'Tabulka 9_4'!$U139,"")</f>
        <v>0</v>
      </c>
      <c r="Z139" s="168">
        <f>IFERROR('Tabulka 9_4'!$R139+'Tabulka 9_4'!$V139,"")</f>
        <v>0</v>
      </c>
      <c r="AA139" s="170" t="str">
        <f t="shared" si="4"/>
        <v/>
      </c>
      <c r="AB139" s="170" t="str">
        <f t="shared" si="5"/>
        <v/>
      </c>
      <c r="AC139" s="171">
        <f>'Vstupní data 9_4'!$B$1</f>
        <v>0</v>
      </c>
    </row>
    <row r="140" spans="1:29" ht="15">
      <c r="A140" s="172">
        <f>'Vstupní data 9_4'!A145</f>
        <v>0</v>
      </c>
      <c r="B140" s="173">
        <f>'Vstupní data 9_4'!B145</f>
        <v>0</v>
      </c>
      <c r="C140" s="174" t="str">
        <f>'Vstupní data 9_4'!T145</f>
        <v/>
      </c>
      <c r="D140" s="174" t="str">
        <f>'Vstupní data 9_4'!U145</f>
        <v/>
      </c>
      <c r="E140" s="173" t="str">
        <f>'Vstupní data 9_4'!D145</f>
        <v/>
      </c>
      <c r="F140" s="173">
        <f>'Vstupní data 9_4'!C145</f>
        <v>0</v>
      </c>
      <c r="G140" s="173" t="str">
        <f>'Vstupní data 9_4'!F145</f>
        <v/>
      </c>
      <c r="H140" s="175">
        <f>'Vstupní data 9_4'!G145</f>
        <v>0</v>
      </c>
      <c r="I140" s="173" t="str">
        <f>IF('Vstupní data 9_4'!H145=0,"",'Vstupní data 9_4'!H145)</f>
        <v/>
      </c>
      <c r="J140" s="173">
        <f>'Vstupní data 9_4'!E145</f>
        <v>0</v>
      </c>
      <c r="K140" s="176" t="str">
        <f>'Vstupní data 9_4'!S145</f>
        <v/>
      </c>
      <c r="L140" s="174">
        <f>'Vstupní data 9_4'!I145</f>
        <v>0</v>
      </c>
      <c r="M140" s="177">
        <f>'Vstupní data 9_4'!J145</f>
        <v>0</v>
      </c>
      <c r="N140" s="177">
        <f>'Vstupní data 9_4'!K145</f>
        <v>0</v>
      </c>
      <c r="O140" s="177">
        <f>'Vstupní data 9_4'!L145</f>
        <v>0</v>
      </c>
      <c r="P140" s="173">
        <f>'Vstupní data 9_4'!M145</f>
        <v>0</v>
      </c>
      <c r="Q140" s="173">
        <f>'Vstupní data 9_4'!N145</f>
        <v>0</v>
      </c>
      <c r="R140" s="173">
        <f>'Vstupní data 9_4'!O145</f>
        <v>0</v>
      </c>
      <c r="S140" s="176">
        <f>'Tabulka 9_4'!$R140+'Tabulka 9_4'!$Q140+'Tabulka 9_4'!$P140</f>
        <v>0</v>
      </c>
      <c r="T140" s="173">
        <f>'Vstupní data 9_4'!P145</f>
        <v>0</v>
      </c>
      <c r="U140" s="173">
        <f>'Vstupní data 9_4'!Q145</f>
        <v>0</v>
      </c>
      <c r="V140" s="173">
        <f>'Vstupní data 9_4'!R145</f>
        <v>0</v>
      </c>
      <c r="W140" s="176">
        <f>IFERROR('Tabulka 9_4'!$V140+'Tabulka 9_4'!$U140+'Tabulka 9_4'!$T140,"")</f>
        <v>0</v>
      </c>
      <c r="X140" s="176">
        <f>IFERROR('Tabulka 9_4'!$P140+'Tabulka 9_4'!$T140,"")</f>
        <v>0</v>
      </c>
      <c r="Y140" s="176">
        <f>IFERROR('Tabulka 9_4'!$Q140+'Tabulka 9_4'!$U140,"")</f>
        <v>0</v>
      </c>
      <c r="Z140" s="176">
        <f>IFERROR('Tabulka 9_4'!$R140+'Tabulka 9_4'!$V140,"")</f>
        <v>0</v>
      </c>
      <c r="AA140" s="178" t="str">
        <f t="shared" si="4"/>
        <v/>
      </c>
      <c r="AB140" s="178" t="str">
        <f t="shared" si="5"/>
        <v/>
      </c>
      <c r="AC140" s="179">
        <f>'Vstupní data 9_4'!$B$1</f>
        <v>0</v>
      </c>
    </row>
    <row r="141" spans="1:29" ht="15">
      <c r="A141" s="164">
        <f>'Vstupní data 9_4'!A146</f>
        <v>0</v>
      </c>
      <c r="B141" s="165">
        <f>'Vstupní data 9_4'!B146</f>
        <v>0</v>
      </c>
      <c r="C141" s="166" t="str">
        <f>'Vstupní data 9_4'!T146</f>
        <v/>
      </c>
      <c r="D141" s="166" t="str">
        <f>'Vstupní data 9_4'!U146</f>
        <v/>
      </c>
      <c r="E141" s="165" t="str">
        <f>'Vstupní data 9_4'!D146</f>
        <v/>
      </c>
      <c r="F141" s="165">
        <f>'Vstupní data 9_4'!C146</f>
        <v>0</v>
      </c>
      <c r="G141" s="165" t="str">
        <f>'Vstupní data 9_4'!F146</f>
        <v/>
      </c>
      <c r="H141" s="167">
        <f>'Vstupní data 9_4'!G146</f>
        <v>0</v>
      </c>
      <c r="I141" s="165" t="str">
        <f>IF('Vstupní data 9_4'!H146=0,"",'Vstupní data 9_4'!H146)</f>
        <v/>
      </c>
      <c r="J141" s="165">
        <f>'Vstupní data 9_4'!E146</f>
        <v>0</v>
      </c>
      <c r="K141" s="168" t="str">
        <f>'Vstupní data 9_4'!S146</f>
        <v/>
      </c>
      <c r="L141" s="166">
        <f>'Vstupní data 9_4'!I146</f>
        <v>0</v>
      </c>
      <c r="M141" s="169">
        <f>'Vstupní data 9_4'!J146</f>
        <v>0</v>
      </c>
      <c r="N141" s="169">
        <f>'Vstupní data 9_4'!K146</f>
        <v>0</v>
      </c>
      <c r="O141" s="169">
        <f>'Vstupní data 9_4'!L146</f>
        <v>0</v>
      </c>
      <c r="P141" s="165">
        <f>'Vstupní data 9_4'!M146</f>
        <v>0</v>
      </c>
      <c r="Q141" s="165">
        <f>'Vstupní data 9_4'!N146</f>
        <v>0</v>
      </c>
      <c r="R141" s="165">
        <f>'Vstupní data 9_4'!O146</f>
        <v>0</v>
      </c>
      <c r="S141" s="168">
        <f>'Tabulka 9_4'!$R141+'Tabulka 9_4'!$Q141+'Tabulka 9_4'!$P141</f>
        <v>0</v>
      </c>
      <c r="T141" s="165">
        <f>'Vstupní data 9_4'!P146</f>
        <v>0</v>
      </c>
      <c r="U141" s="165">
        <f>'Vstupní data 9_4'!Q146</f>
        <v>0</v>
      </c>
      <c r="V141" s="165">
        <f>'Vstupní data 9_4'!R146</f>
        <v>0</v>
      </c>
      <c r="W141" s="168">
        <f>IFERROR('Tabulka 9_4'!$V141+'Tabulka 9_4'!$U141+'Tabulka 9_4'!$T141,"")</f>
        <v>0</v>
      </c>
      <c r="X141" s="168">
        <f>IFERROR('Tabulka 9_4'!$P141+'Tabulka 9_4'!$T141,"")</f>
        <v>0</v>
      </c>
      <c r="Y141" s="168">
        <f>IFERROR('Tabulka 9_4'!$Q141+'Tabulka 9_4'!$U141,"")</f>
        <v>0</v>
      </c>
      <c r="Z141" s="168">
        <f>IFERROR('Tabulka 9_4'!$R141+'Tabulka 9_4'!$V141,"")</f>
        <v>0</v>
      </c>
      <c r="AA141" s="170" t="str">
        <f t="shared" si="4"/>
        <v/>
      </c>
      <c r="AB141" s="170" t="str">
        <f t="shared" si="5"/>
        <v/>
      </c>
      <c r="AC141" s="171">
        <f>'Vstupní data 9_4'!$B$1</f>
        <v>0</v>
      </c>
    </row>
    <row r="142" spans="1:29" ht="15">
      <c r="A142" s="172">
        <f>'Vstupní data 9_4'!A147</f>
        <v>0</v>
      </c>
      <c r="B142" s="173">
        <f>'Vstupní data 9_4'!B147</f>
        <v>0</v>
      </c>
      <c r="C142" s="174" t="str">
        <f>'Vstupní data 9_4'!T147</f>
        <v/>
      </c>
      <c r="D142" s="174" t="str">
        <f>'Vstupní data 9_4'!U147</f>
        <v/>
      </c>
      <c r="E142" s="173" t="str">
        <f>'Vstupní data 9_4'!D147</f>
        <v/>
      </c>
      <c r="F142" s="173">
        <f>'Vstupní data 9_4'!C147</f>
        <v>0</v>
      </c>
      <c r="G142" s="173" t="str">
        <f>'Vstupní data 9_4'!F147</f>
        <v/>
      </c>
      <c r="H142" s="175">
        <f>'Vstupní data 9_4'!G147</f>
        <v>0</v>
      </c>
      <c r="I142" s="173" t="str">
        <f>IF('Vstupní data 9_4'!H147=0,"",'Vstupní data 9_4'!H147)</f>
        <v/>
      </c>
      <c r="J142" s="173">
        <f>'Vstupní data 9_4'!E147</f>
        <v>0</v>
      </c>
      <c r="K142" s="176" t="str">
        <f>'Vstupní data 9_4'!S147</f>
        <v/>
      </c>
      <c r="L142" s="174">
        <f>'Vstupní data 9_4'!I147</f>
        <v>0</v>
      </c>
      <c r="M142" s="177">
        <f>'Vstupní data 9_4'!J147</f>
        <v>0</v>
      </c>
      <c r="N142" s="177">
        <f>'Vstupní data 9_4'!K147</f>
        <v>0</v>
      </c>
      <c r="O142" s="177">
        <f>'Vstupní data 9_4'!L147</f>
        <v>0</v>
      </c>
      <c r="P142" s="173">
        <f>'Vstupní data 9_4'!M147</f>
        <v>0</v>
      </c>
      <c r="Q142" s="173">
        <f>'Vstupní data 9_4'!N147</f>
        <v>0</v>
      </c>
      <c r="R142" s="173">
        <f>'Vstupní data 9_4'!O147</f>
        <v>0</v>
      </c>
      <c r="S142" s="176">
        <f>'Tabulka 9_4'!$R142+'Tabulka 9_4'!$Q142+'Tabulka 9_4'!$P142</f>
        <v>0</v>
      </c>
      <c r="T142" s="173">
        <f>'Vstupní data 9_4'!P147</f>
        <v>0</v>
      </c>
      <c r="U142" s="173">
        <f>'Vstupní data 9_4'!Q147</f>
        <v>0</v>
      </c>
      <c r="V142" s="173">
        <f>'Vstupní data 9_4'!R147</f>
        <v>0</v>
      </c>
      <c r="W142" s="176">
        <f>IFERROR('Tabulka 9_4'!$V142+'Tabulka 9_4'!$U142+'Tabulka 9_4'!$T142,"")</f>
        <v>0</v>
      </c>
      <c r="X142" s="176">
        <f>IFERROR('Tabulka 9_4'!$P142+'Tabulka 9_4'!$T142,"")</f>
        <v>0</v>
      </c>
      <c r="Y142" s="176">
        <f>IFERROR('Tabulka 9_4'!$Q142+'Tabulka 9_4'!$U142,"")</f>
        <v>0</v>
      </c>
      <c r="Z142" s="176">
        <f>IFERROR('Tabulka 9_4'!$R142+'Tabulka 9_4'!$V142,"")</f>
        <v>0</v>
      </c>
      <c r="AA142" s="178" t="str">
        <f t="shared" si="4"/>
        <v/>
      </c>
      <c r="AB142" s="178" t="str">
        <f t="shared" si="5"/>
        <v/>
      </c>
      <c r="AC142" s="179">
        <f>'Vstupní data 9_4'!$B$1</f>
        <v>0</v>
      </c>
    </row>
    <row r="143" spans="1:29" ht="15">
      <c r="A143" s="164">
        <f>'Vstupní data 9_4'!A148</f>
        <v>0</v>
      </c>
      <c r="B143" s="165">
        <f>'Vstupní data 9_4'!B148</f>
        <v>0</v>
      </c>
      <c r="C143" s="166" t="str">
        <f>'Vstupní data 9_4'!T148</f>
        <v/>
      </c>
      <c r="D143" s="166" t="str">
        <f>'Vstupní data 9_4'!U148</f>
        <v/>
      </c>
      <c r="E143" s="165" t="str">
        <f>'Vstupní data 9_4'!D148</f>
        <v/>
      </c>
      <c r="F143" s="165">
        <f>'Vstupní data 9_4'!C148</f>
        <v>0</v>
      </c>
      <c r="G143" s="165" t="str">
        <f>'Vstupní data 9_4'!F148</f>
        <v/>
      </c>
      <c r="H143" s="167">
        <f>'Vstupní data 9_4'!G148</f>
        <v>0</v>
      </c>
      <c r="I143" s="165" t="str">
        <f>IF('Vstupní data 9_4'!H148=0,"",'Vstupní data 9_4'!H148)</f>
        <v/>
      </c>
      <c r="J143" s="165">
        <f>'Vstupní data 9_4'!E148</f>
        <v>0</v>
      </c>
      <c r="K143" s="168" t="str">
        <f>'Vstupní data 9_4'!S148</f>
        <v/>
      </c>
      <c r="L143" s="166">
        <f>'Vstupní data 9_4'!I148</f>
        <v>0</v>
      </c>
      <c r="M143" s="169">
        <f>'Vstupní data 9_4'!J148</f>
        <v>0</v>
      </c>
      <c r="N143" s="169">
        <f>'Vstupní data 9_4'!K148</f>
        <v>0</v>
      </c>
      <c r="O143" s="169">
        <f>'Vstupní data 9_4'!L148</f>
        <v>0</v>
      </c>
      <c r="P143" s="165">
        <f>'Vstupní data 9_4'!M148</f>
        <v>0</v>
      </c>
      <c r="Q143" s="165">
        <f>'Vstupní data 9_4'!N148</f>
        <v>0</v>
      </c>
      <c r="R143" s="165">
        <f>'Vstupní data 9_4'!O148</f>
        <v>0</v>
      </c>
      <c r="S143" s="168">
        <f>'Tabulka 9_4'!$R143+'Tabulka 9_4'!$Q143+'Tabulka 9_4'!$P143</f>
        <v>0</v>
      </c>
      <c r="T143" s="165">
        <f>'Vstupní data 9_4'!P148</f>
        <v>0</v>
      </c>
      <c r="U143" s="165">
        <f>'Vstupní data 9_4'!Q148</f>
        <v>0</v>
      </c>
      <c r="V143" s="165">
        <f>'Vstupní data 9_4'!R148</f>
        <v>0</v>
      </c>
      <c r="W143" s="168">
        <f>IFERROR('Tabulka 9_4'!$V143+'Tabulka 9_4'!$U143+'Tabulka 9_4'!$T143,"")</f>
        <v>0</v>
      </c>
      <c r="X143" s="168">
        <f>IFERROR('Tabulka 9_4'!$P143+'Tabulka 9_4'!$T143,"")</f>
        <v>0</v>
      </c>
      <c r="Y143" s="168">
        <f>IFERROR('Tabulka 9_4'!$Q143+'Tabulka 9_4'!$U143,"")</f>
        <v>0</v>
      </c>
      <c r="Z143" s="168">
        <f>IFERROR('Tabulka 9_4'!$R143+'Tabulka 9_4'!$V143,"")</f>
        <v>0</v>
      </c>
      <c r="AA143" s="170" t="str">
        <f t="shared" si="4"/>
        <v/>
      </c>
      <c r="AB143" s="170" t="str">
        <f t="shared" si="5"/>
        <v/>
      </c>
      <c r="AC143" s="171">
        <f>'Vstupní data 9_4'!$B$1</f>
        <v>0</v>
      </c>
    </row>
    <row r="144" spans="1:29" ht="15">
      <c r="A144" s="172">
        <f>'Vstupní data 9_4'!A149</f>
        <v>0</v>
      </c>
      <c r="B144" s="173">
        <f>'Vstupní data 9_4'!B149</f>
        <v>0</v>
      </c>
      <c r="C144" s="174" t="str">
        <f>'Vstupní data 9_4'!T149</f>
        <v/>
      </c>
      <c r="D144" s="174" t="str">
        <f>'Vstupní data 9_4'!U149</f>
        <v/>
      </c>
      <c r="E144" s="173" t="str">
        <f>'Vstupní data 9_4'!D149</f>
        <v/>
      </c>
      <c r="F144" s="173">
        <f>'Vstupní data 9_4'!C149</f>
        <v>0</v>
      </c>
      <c r="G144" s="173" t="str">
        <f>'Vstupní data 9_4'!F149</f>
        <v/>
      </c>
      <c r="H144" s="175">
        <f>'Vstupní data 9_4'!G149</f>
        <v>0</v>
      </c>
      <c r="I144" s="173" t="str">
        <f>IF('Vstupní data 9_4'!H149=0,"",'Vstupní data 9_4'!H149)</f>
        <v/>
      </c>
      <c r="J144" s="173">
        <f>'Vstupní data 9_4'!E149</f>
        <v>0</v>
      </c>
      <c r="K144" s="176" t="str">
        <f>'Vstupní data 9_4'!S149</f>
        <v/>
      </c>
      <c r="L144" s="174">
        <f>'Vstupní data 9_4'!I149</f>
        <v>0</v>
      </c>
      <c r="M144" s="177">
        <f>'Vstupní data 9_4'!J149</f>
        <v>0</v>
      </c>
      <c r="N144" s="177">
        <f>'Vstupní data 9_4'!K149</f>
        <v>0</v>
      </c>
      <c r="O144" s="177">
        <f>'Vstupní data 9_4'!L149</f>
        <v>0</v>
      </c>
      <c r="P144" s="173">
        <f>'Vstupní data 9_4'!M149</f>
        <v>0</v>
      </c>
      <c r="Q144" s="173">
        <f>'Vstupní data 9_4'!N149</f>
        <v>0</v>
      </c>
      <c r="R144" s="173">
        <f>'Vstupní data 9_4'!O149</f>
        <v>0</v>
      </c>
      <c r="S144" s="176">
        <f>'Tabulka 9_4'!$R144+'Tabulka 9_4'!$Q144+'Tabulka 9_4'!$P144</f>
        <v>0</v>
      </c>
      <c r="T144" s="173">
        <f>'Vstupní data 9_4'!P149</f>
        <v>0</v>
      </c>
      <c r="U144" s="173">
        <f>'Vstupní data 9_4'!Q149</f>
        <v>0</v>
      </c>
      <c r="V144" s="173">
        <f>'Vstupní data 9_4'!R149</f>
        <v>0</v>
      </c>
      <c r="W144" s="176">
        <f>IFERROR('Tabulka 9_4'!$V144+'Tabulka 9_4'!$U144+'Tabulka 9_4'!$T144,"")</f>
        <v>0</v>
      </c>
      <c r="X144" s="176">
        <f>IFERROR('Tabulka 9_4'!$P144+'Tabulka 9_4'!$T144,"")</f>
        <v>0</v>
      </c>
      <c r="Y144" s="176">
        <f>IFERROR('Tabulka 9_4'!$Q144+'Tabulka 9_4'!$U144,"")</f>
        <v>0</v>
      </c>
      <c r="Z144" s="176">
        <f>IFERROR('Tabulka 9_4'!$R144+'Tabulka 9_4'!$V144,"")</f>
        <v>0</v>
      </c>
      <c r="AA144" s="178" t="str">
        <f t="shared" si="4"/>
        <v/>
      </c>
      <c r="AB144" s="178" t="str">
        <f t="shared" si="5"/>
        <v/>
      </c>
      <c r="AC144" s="179">
        <f>'Vstupní data 9_4'!$B$1</f>
        <v>0</v>
      </c>
    </row>
    <row r="145" spans="1:29" ht="15">
      <c r="A145" s="164">
        <f>'Vstupní data 9_4'!A150</f>
        <v>0</v>
      </c>
      <c r="B145" s="165">
        <f>'Vstupní data 9_4'!B150</f>
        <v>0</v>
      </c>
      <c r="C145" s="166" t="str">
        <f>'Vstupní data 9_4'!T150</f>
        <v/>
      </c>
      <c r="D145" s="166" t="str">
        <f>'Vstupní data 9_4'!U150</f>
        <v/>
      </c>
      <c r="E145" s="165" t="str">
        <f>'Vstupní data 9_4'!D150</f>
        <v/>
      </c>
      <c r="F145" s="165">
        <f>'Vstupní data 9_4'!C150</f>
        <v>0</v>
      </c>
      <c r="G145" s="165" t="str">
        <f>'Vstupní data 9_4'!F150</f>
        <v/>
      </c>
      <c r="H145" s="167">
        <f>'Vstupní data 9_4'!G150</f>
        <v>0</v>
      </c>
      <c r="I145" s="165" t="str">
        <f>IF('Vstupní data 9_4'!H150=0,"",'Vstupní data 9_4'!H150)</f>
        <v/>
      </c>
      <c r="J145" s="165">
        <f>'Vstupní data 9_4'!E150</f>
        <v>0</v>
      </c>
      <c r="K145" s="168" t="str">
        <f>'Vstupní data 9_4'!S150</f>
        <v/>
      </c>
      <c r="L145" s="166">
        <f>'Vstupní data 9_4'!I150</f>
        <v>0</v>
      </c>
      <c r="M145" s="169">
        <f>'Vstupní data 9_4'!J150</f>
        <v>0</v>
      </c>
      <c r="N145" s="169">
        <f>'Vstupní data 9_4'!K150</f>
        <v>0</v>
      </c>
      <c r="O145" s="169">
        <f>'Vstupní data 9_4'!L150</f>
        <v>0</v>
      </c>
      <c r="P145" s="165">
        <f>'Vstupní data 9_4'!M150</f>
        <v>0</v>
      </c>
      <c r="Q145" s="165">
        <f>'Vstupní data 9_4'!N150</f>
        <v>0</v>
      </c>
      <c r="R145" s="165">
        <f>'Vstupní data 9_4'!O150</f>
        <v>0</v>
      </c>
      <c r="S145" s="168">
        <f>'Tabulka 9_4'!$R145+'Tabulka 9_4'!$Q145+'Tabulka 9_4'!$P145</f>
        <v>0</v>
      </c>
      <c r="T145" s="165">
        <f>'Vstupní data 9_4'!P150</f>
        <v>0</v>
      </c>
      <c r="U145" s="165">
        <f>'Vstupní data 9_4'!Q150</f>
        <v>0</v>
      </c>
      <c r="V145" s="165">
        <f>'Vstupní data 9_4'!R150</f>
        <v>0</v>
      </c>
      <c r="W145" s="168">
        <f>IFERROR('Tabulka 9_4'!$V145+'Tabulka 9_4'!$U145+'Tabulka 9_4'!$T145,"")</f>
        <v>0</v>
      </c>
      <c r="X145" s="168">
        <f>IFERROR('Tabulka 9_4'!$P145+'Tabulka 9_4'!$T145,"")</f>
        <v>0</v>
      </c>
      <c r="Y145" s="168">
        <f>IFERROR('Tabulka 9_4'!$Q145+'Tabulka 9_4'!$U145,"")</f>
        <v>0</v>
      </c>
      <c r="Z145" s="168">
        <f>IFERROR('Tabulka 9_4'!$R145+'Tabulka 9_4'!$V145,"")</f>
        <v>0</v>
      </c>
      <c r="AA145" s="170" t="str">
        <f t="shared" si="4"/>
        <v/>
      </c>
      <c r="AB145" s="170" t="str">
        <f t="shared" si="5"/>
        <v/>
      </c>
      <c r="AC145" s="171">
        <f>'Vstupní data 9_4'!$B$1</f>
        <v>0</v>
      </c>
    </row>
    <row r="146" spans="1:29" ht="15">
      <c r="A146" s="172">
        <f>'Vstupní data 9_4'!A151</f>
        <v>0</v>
      </c>
      <c r="B146" s="173">
        <f>'Vstupní data 9_4'!B151</f>
        <v>0</v>
      </c>
      <c r="C146" s="174" t="str">
        <f>'Vstupní data 9_4'!T151</f>
        <v/>
      </c>
      <c r="D146" s="174" t="str">
        <f>'Vstupní data 9_4'!U151</f>
        <v/>
      </c>
      <c r="E146" s="173" t="str">
        <f>'Vstupní data 9_4'!D151</f>
        <v/>
      </c>
      <c r="F146" s="173">
        <f>'Vstupní data 9_4'!C151</f>
        <v>0</v>
      </c>
      <c r="G146" s="173" t="str">
        <f>'Vstupní data 9_4'!F151</f>
        <v/>
      </c>
      <c r="H146" s="175">
        <f>'Vstupní data 9_4'!G151</f>
        <v>0</v>
      </c>
      <c r="I146" s="173" t="str">
        <f>IF('Vstupní data 9_4'!H151=0,"",'Vstupní data 9_4'!H151)</f>
        <v/>
      </c>
      <c r="J146" s="173">
        <f>'Vstupní data 9_4'!E151</f>
        <v>0</v>
      </c>
      <c r="K146" s="176" t="str">
        <f>'Vstupní data 9_4'!S151</f>
        <v/>
      </c>
      <c r="L146" s="174">
        <f>'Vstupní data 9_4'!I151</f>
        <v>0</v>
      </c>
      <c r="M146" s="177">
        <f>'Vstupní data 9_4'!J151</f>
        <v>0</v>
      </c>
      <c r="N146" s="177">
        <f>'Vstupní data 9_4'!K151</f>
        <v>0</v>
      </c>
      <c r="O146" s="177">
        <f>'Vstupní data 9_4'!L151</f>
        <v>0</v>
      </c>
      <c r="P146" s="173">
        <f>'Vstupní data 9_4'!M151</f>
        <v>0</v>
      </c>
      <c r="Q146" s="173">
        <f>'Vstupní data 9_4'!N151</f>
        <v>0</v>
      </c>
      <c r="R146" s="173">
        <f>'Vstupní data 9_4'!O151</f>
        <v>0</v>
      </c>
      <c r="S146" s="176">
        <f>'Tabulka 9_4'!$R146+'Tabulka 9_4'!$Q146+'Tabulka 9_4'!$P146</f>
        <v>0</v>
      </c>
      <c r="T146" s="173">
        <f>'Vstupní data 9_4'!P151</f>
        <v>0</v>
      </c>
      <c r="U146" s="173">
        <f>'Vstupní data 9_4'!Q151</f>
        <v>0</v>
      </c>
      <c r="V146" s="173">
        <f>'Vstupní data 9_4'!R151</f>
        <v>0</v>
      </c>
      <c r="W146" s="176">
        <f>IFERROR('Tabulka 9_4'!$V146+'Tabulka 9_4'!$U146+'Tabulka 9_4'!$T146,"")</f>
        <v>0</v>
      </c>
      <c r="X146" s="176">
        <f>IFERROR('Tabulka 9_4'!$P146+'Tabulka 9_4'!$T146,"")</f>
        <v>0</v>
      </c>
      <c r="Y146" s="176">
        <f>IFERROR('Tabulka 9_4'!$Q146+'Tabulka 9_4'!$U146,"")</f>
        <v>0</v>
      </c>
      <c r="Z146" s="176">
        <f>IFERROR('Tabulka 9_4'!$R146+'Tabulka 9_4'!$V146,"")</f>
        <v>0</v>
      </c>
      <c r="AA146" s="178" t="str">
        <f t="shared" si="4"/>
        <v/>
      </c>
      <c r="AB146" s="178" t="str">
        <f t="shared" si="5"/>
        <v/>
      </c>
      <c r="AC146" s="179">
        <f>'Vstupní data 9_4'!$B$1</f>
        <v>0</v>
      </c>
    </row>
    <row r="147" spans="1:29" ht="15">
      <c r="A147" s="164">
        <f>'Vstupní data 9_4'!A152</f>
        <v>0</v>
      </c>
      <c r="B147" s="165">
        <f>'Vstupní data 9_4'!B152</f>
        <v>0</v>
      </c>
      <c r="C147" s="166" t="str">
        <f>'Vstupní data 9_4'!T152</f>
        <v/>
      </c>
      <c r="D147" s="166" t="str">
        <f>'Vstupní data 9_4'!U152</f>
        <v/>
      </c>
      <c r="E147" s="165" t="str">
        <f>'Vstupní data 9_4'!D152</f>
        <v/>
      </c>
      <c r="F147" s="165">
        <f>'Vstupní data 9_4'!C152</f>
        <v>0</v>
      </c>
      <c r="G147" s="165" t="str">
        <f>'Vstupní data 9_4'!F152</f>
        <v/>
      </c>
      <c r="H147" s="167">
        <f>'Vstupní data 9_4'!G152</f>
        <v>0</v>
      </c>
      <c r="I147" s="165" t="str">
        <f>IF('Vstupní data 9_4'!H152=0,"",'Vstupní data 9_4'!H152)</f>
        <v/>
      </c>
      <c r="J147" s="165">
        <f>'Vstupní data 9_4'!E152</f>
        <v>0</v>
      </c>
      <c r="K147" s="168" t="str">
        <f>'Vstupní data 9_4'!S152</f>
        <v/>
      </c>
      <c r="L147" s="166">
        <f>'Vstupní data 9_4'!I152</f>
        <v>0</v>
      </c>
      <c r="M147" s="169">
        <f>'Vstupní data 9_4'!J152</f>
        <v>0</v>
      </c>
      <c r="N147" s="169">
        <f>'Vstupní data 9_4'!K152</f>
        <v>0</v>
      </c>
      <c r="O147" s="169">
        <f>'Vstupní data 9_4'!L152</f>
        <v>0</v>
      </c>
      <c r="P147" s="165">
        <f>'Vstupní data 9_4'!M152</f>
        <v>0</v>
      </c>
      <c r="Q147" s="165">
        <f>'Vstupní data 9_4'!N152</f>
        <v>0</v>
      </c>
      <c r="R147" s="165">
        <f>'Vstupní data 9_4'!O152</f>
        <v>0</v>
      </c>
      <c r="S147" s="168">
        <f>'Tabulka 9_4'!$R147+'Tabulka 9_4'!$Q147+'Tabulka 9_4'!$P147</f>
        <v>0</v>
      </c>
      <c r="T147" s="165">
        <f>'Vstupní data 9_4'!P152</f>
        <v>0</v>
      </c>
      <c r="U147" s="165">
        <f>'Vstupní data 9_4'!Q152</f>
        <v>0</v>
      </c>
      <c r="V147" s="165">
        <f>'Vstupní data 9_4'!R152</f>
        <v>0</v>
      </c>
      <c r="W147" s="168">
        <f>IFERROR('Tabulka 9_4'!$V147+'Tabulka 9_4'!$U147+'Tabulka 9_4'!$T147,"")</f>
        <v>0</v>
      </c>
      <c r="X147" s="168">
        <f>IFERROR('Tabulka 9_4'!$P147+'Tabulka 9_4'!$T147,"")</f>
        <v>0</v>
      </c>
      <c r="Y147" s="168">
        <f>IFERROR('Tabulka 9_4'!$Q147+'Tabulka 9_4'!$U147,"")</f>
        <v>0</v>
      </c>
      <c r="Z147" s="168">
        <f>IFERROR('Tabulka 9_4'!$R147+'Tabulka 9_4'!$V147,"")</f>
        <v>0</v>
      </c>
      <c r="AA147" s="170" t="str">
        <f t="shared" si="4"/>
        <v/>
      </c>
      <c r="AB147" s="170" t="str">
        <f t="shared" si="5"/>
        <v/>
      </c>
      <c r="AC147" s="171">
        <f>'Vstupní data 9_4'!$B$1</f>
        <v>0</v>
      </c>
    </row>
    <row r="148" spans="1:29" ht="15">
      <c r="A148" s="172">
        <f>'Vstupní data 9_4'!A153</f>
        <v>0</v>
      </c>
      <c r="B148" s="173">
        <f>'Vstupní data 9_4'!B153</f>
        <v>0</v>
      </c>
      <c r="C148" s="174" t="str">
        <f>'Vstupní data 9_4'!T153</f>
        <v/>
      </c>
      <c r="D148" s="174" t="str">
        <f>'Vstupní data 9_4'!U153</f>
        <v/>
      </c>
      <c r="E148" s="173" t="str">
        <f>'Vstupní data 9_4'!D153</f>
        <v/>
      </c>
      <c r="F148" s="173">
        <f>'Vstupní data 9_4'!C153</f>
        <v>0</v>
      </c>
      <c r="G148" s="173" t="str">
        <f>'Vstupní data 9_4'!F153</f>
        <v/>
      </c>
      <c r="H148" s="175">
        <f>'Vstupní data 9_4'!G153</f>
        <v>0</v>
      </c>
      <c r="I148" s="173" t="str">
        <f>IF('Vstupní data 9_4'!H153=0,"",'Vstupní data 9_4'!H153)</f>
        <v/>
      </c>
      <c r="J148" s="173">
        <f>'Vstupní data 9_4'!E153</f>
        <v>0</v>
      </c>
      <c r="K148" s="176" t="str">
        <f>'Vstupní data 9_4'!S153</f>
        <v/>
      </c>
      <c r="L148" s="174">
        <f>'Vstupní data 9_4'!I153</f>
        <v>0</v>
      </c>
      <c r="M148" s="177">
        <f>'Vstupní data 9_4'!J153</f>
        <v>0</v>
      </c>
      <c r="N148" s="177">
        <f>'Vstupní data 9_4'!K153</f>
        <v>0</v>
      </c>
      <c r="O148" s="177">
        <f>'Vstupní data 9_4'!L153</f>
        <v>0</v>
      </c>
      <c r="P148" s="173">
        <f>'Vstupní data 9_4'!M153</f>
        <v>0</v>
      </c>
      <c r="Q148" s="173">
        <f>'Vstupní data 9_4'!N153</f>
        <v>0</v>
      </c>
      <c r="R148" s="173">
        <f>'Vstupní data 9_4'!O153</f>
        <v>0</v>
      </c>
      <c r="S148" s="176">
        <f>'Tabulka 9_4'!$R148+'Tabulka 9_4'!$Q148+'Tabulka 9_4'!$P148</f>
        <v>0</v>
      </c>
      <c r="T148" s="173">
        <f>'Vstupní data 9_4'!P153</f>
        <v>0</v>
      </c>
      <c r="U148" s="173">
        <f>'Vstupní data 9_4'!Q153</f>
        <v>0</v>
      </c>
      <c r="V148" s="173">
        <f>'Vstupní data 9_4'!R153</f>
        <v>0</v>
      </c>
      <c r="W148" s="176">
        <f>IFERROR('Tabulka 9_4'!$V148+'Tabulka 9_4'!$U148+'Tabulka 9_4'!$T148,"")</f>
        <v>0</v>
      </c>
      <c r="X148" s="176">
        <f>IFERROR('Tabulka 9_4'!$P148+'Tabulka 9_4'!$T148,"")</f>
        <v>0</v>
      </c>
      <c r="Y148" s="176">
        <f>IFERROR('Tabulka 9_4'!$Q148+'Tabulka 9_4'!$U148,"")</f>
        <v>0</v>
      </c>
      <c r="Z148" s="176">
        <f>IFERROR('Tabulka 9_4'!$R148+'Tabulka 9_4'!$V148,"")</f>
        <v>0</v>
      </c>
      <c r="AA148" s="178" t="str">
        <f t="shared" si="4"/>
        <v/>
      </c>
      <c r="AB148" s="178" t="str">
        <f t="shared" si="5"/>
        <v/>
      </c>
      <c r="AC148" s="179">
        <f>'Vstupní data 9_4'!$B$1</f>
        <v>0</v>
      </c>
    </row>
    <row r="149" spans="1:29" ht="15">
      <c r="A149" s="164">
        <f>'Vstupní data 9_4'!A154</f>
        <v>0</v>
      </c>
      <c r="B149" s="165">
        <f>'Vstupní data 9_4'!B154</f>
        <v>0</v>
      </c>
      <c r="C149" s="166" t="str">
        <f>'Vstupní data 9_4'!T154</f>
        <v/>
      </c>
      <c r="D149" s="166" t="str">
        <f>'Vstupní data 9_4'!U154</f>
        <v/>
      </c>
      <c r="E149" s="165" t="str">
        <f>'Vstupní data 9_4'!D154</f>
        <v/>
      </c>
      <c r="F149" s="165">
        <f>'Vstupní data 9_4'!C154</f>
        <v>0</v>
      </c>
      <c r="G149" s="165" t="str">
        <f>'Vstupní data 9_4'!F154</f>
        <v/>
      </c>
      <c r="H149" s="167">
        <f>'Vstupní data 9_4'!G154</f>
        <v>0</v>
      </c>
      <c r="I149" s="165" t="str">
        <f>IF('Vstupní data 9_4'!H154=0,"",'Vstupní data 9_4'!H154)</f>
        <v/>
      </c>
      <c r="J149" s="165">
        <f>'Vstupní data 9_4'!E154</f>
        <v>0</v>
      </c>
      <c r="K149" s="168" t="str">
        <f>'Vstupní data 9_4'!S154</f>
        <v/>
      </c>
      <c r="L149" s="166">
        <f>'Vstupní data 9_4'!I154</f>
        <v>0</v>
      </c>
      <c r="M149" s="169">
        <f>'Vstupní data 9_4'!J154</f>
        <v>0</v>
      </c>
      <c r="N149" s="169">
        <f>'Vstupní data 9_4'!K154</f>
        <v>0</v>
      </c>
      <c r="O149" s="169">
        <f>'Vstupní data 9_4'!L154</f>
        <v>0</v>
      </c>
      <c r="P149" s="165">
        <f>'Vstupní data 9_4'!M154</f>
        <v>0</v>
      </c>
      <c r="Q149" s="165">
        <f>'Vstupní data 9_4'!N154</f>
        <v>0</v>
      </c>
      <c r="R149" s="165">
        <f>'Vstupní data 9_4'!O154</f>
        <v>0</v>
      </c>
      <c r="S149" s="168">
        <f>'Tabulka 9_4'!$R149+'Tabulka 9_4'!$Q149+'Tabulka 9_4'!$P149</f>
        <v>0</v>
      </c>
      <c r="T149" s="165">
        <f>'Vstupní data 9_4'!P154</f>
        <v>0</v>
      </c>
      <c r="U149" s="165">
        <f>'Vstupní data 9_4'!Q154</f>
        <v>0</v>
      </c>
      <c r="V149" s="165">
        <f>'Vstupní data 9_4'!R154</f>
        <v>0</v>
      </c>
      <c r="W149" s="168">
        <f>IFERROR('Tabulka 9_4'!$V149+'Tabulka 9_4'!$U149+'Tabulka 9_4'!$T149,"")</f>
        <v>0</v>
      </c>
      <c r="X149" s="168">
        <f>IFERROR('Tabulka 9_4'!$P149+'Tabulka 9_4'!$T149,"")</f>
        <v>0</v>
      </c>
      <c r="Y149" s="168">
        <f>IFERROR('Tabulka 9_4'!$Q149+'Tabulka 9_4'!$U149,"")</f>
        <v>0</v>
      </c>
      <c r="Z149" s="168">
        <f>IFERROR('Tabulka 9_4'!$R149+'Tabulka 9_4'!$V149,"")</f>
        <v>0</v>
      </c>
      <c r="AA149" s="170" t="str">
        <f t="shared" si="4"/>
        <v/>
      </c>
      <c r="AB149" s="170" t="str">
        <f t="shared" si="5"/>
        <v/>
      </c>
      <c r="AC149" s="171">
        <f>'Vstupní data 9_4'!$B$1</f>
        <v>0</v>
      </c>
    </row>
    <row r="150" spans="1:29" ht="15">
      <c r="A150" s="172">
        <f>'Vstupní data 9_4'!A155</f>
        <v>0</v>
      </c>
      <c r="B150" s="173">
        <f>'Vstupní data 9_4'!B155</f>
        <v>0</v>
      </c>
      <c r="C150" s="174" t="str">
        <f>'Vstupní data 9_4'!T155</f>
        <v/>
      </c>
      <c r="D150" s="174" t="str">
        <f>'Vstupní data 9_4'!U155</f>
        <v/>
      </c>
      <c r="E150" s="173" t="str">
        <f>'Vstupní data 9_4'!D155</f>
        <v/>
      </c>
      <c r="F150" s="173">
        <f>'Vstupní data 9_4'!C155</f>
        <v>0</v>
      </c>
      <c r="G150" s="173" t="str">
        <f>'Vstupní data 9_4'!F155</f>
        <v/>
      </c>
      <c r="H150" s="175">
        <f>'Vstupní data 9_4'!G155</f>
        <v>0</v>
      </c>
      <c r="I150" s="173" t="str">
        <f>IF('Vstupní data 9_4'!H155=0,"",'Vstupní data 9_4'!H155)</f>
        <v/>
      </c>
      <c r="J150" s="173">
        <f>'Vstupní data 9_4'!E155</f>
        <v>0</v>
      </c>
      <c r="K150" s="176" t="str">
        <f>'Vstupní data 9_4'!S155</f>
        <v/>
      </c>
      <c r="L150" s="174">
        <f>'Vstupní data 9_4'!I155</f>
        <v>0</v>
      </c>
      <c r="M150" s="177">
        <f>'Vstupní data 9_4'!J155</f>
        <v>0</v>
      </c>
      <c r="N150" s="177">
        <f>'Vstupní data 9_4'!K155</f>
        <v>0</v>
      </c>
      <c r="O150" s="177">
        <f>'Vstupní data 9_4'!L155</f>
        <v>0</v>
      </c>
      <c r="P150" s="173">
        <f>'Vstupní data 9_4'!M155</f>
        <v>0</v>
      </c>
      <c r="Q150" s="173">
        <f>'Vstupní data 9_4'!N155</f>
        <v>0</v>
      </c>
      <c r="R150" s="173">
        <f>'Vstupní data 9_4'!O155</f>
        <v>0</v>
      </c>
      <c r="S150" s="176">
        <f>'Tabulka 9_4'!$R150+'Tabulka 9_4'!$Q150+'Tabulka 9_4'!$P150</f>
        <v>0</v>
      </c>
      <c r="T150" s="173">
        <f>'Vstupní data 9_4'!P155</f>
        <v>0</v>
      </c>
      <c r="U150" s="173">
        <f>'Vstupní data 9_4'!Q155</f>
        <v>0</v>
      </c>
      <c r="V150" s="173">
        <f>'Vstupní data 9_4'!R155</f>
        <v>0</v>
      </c>
      <c r="W150" s="176">
        <f>IFERROR('Tabulka 9_4'!$V150+'Tabulka 9_4'!$U150+'Tabulka 9_4'!$T150,"")</f>
        <v>0</v>
      </c>
      <c r="X150" s="176">
        <f>IFERROR('Tabulka 9_4'!$P150+'Tabulka 9_4'!$T150,"")</f>
        <v>0</v>
      </c>
      <c r="Y150" s="176">
        <f>IFERROR('Tabulka 9_4'!$Q150+'Tabulka 9_4'!$U150,"")</f>
        <v>0</v>
      </c>
      <c r="Z150" s="176">
        <f>IFERROR('Tabulka 9_4'!$R150+'Tabulka 9_4'!$V150,"")</f>
        <v>0</v>
      </c>
      <c r="AA150" s="178" t="str">
        <f t="shared" si="4"/>
        <v/>
      </c>
      <c r="AB150" s="178" t="str">
        <f t="shared" si="5"/>
        <v/>
      </c>
      <c r="AC150" s="179">
        <f>'Vstupní data 9_4'!$B$1</f>
        <v>0</v>
      </c>
    </row>
    <row r="151" spans="1:29" ht="15">
      <c r="A151" s="164">
        <f>'Vstupní data 9_4'!A156</f>
        <v>0</v>
      </c>
      <c r="B151" s="165">
        <f>'Vstupní data 9_4'!B156</f>
        <v>0</v>
      </c>
      <c r="C151" s="166" t="str">
        <f>'Vstupní data 9_4'!T156</f>
        <v/>
      </c>
      <c r="D151" s="166" t="str">
        <f>'Vstupní data 9_4'!U156</f>
        <v/>
      </c>
      <c r="E151" s="165" t="str">
        <f>'Vstupní data 9_4'!D156</f>
        <v/>
      </c>
      <c r="F151" s="165">
        <f>'Vstupní data 9_4'!C156</f>
        <v>0</v>
      </c>
      <c r="G151" s="165" t="str">
        <f>'Vstupní data 9_4'!F156</f>
        <v/>
      </c>
      <c r="H151" s="167">
        <f>'Vstupní data 9_4'!G156</f>
        <v>0</v>
      </c>
      <c r="I151" s="165" t="str">
        <f>IF('Vstupní data 9_4'!H156=0,"",'Vstupní data 9_4'!H156)</f>
        <v/>
      </c>
      <c r="J151" s="165">
        <f>'Vstupní data 9_4'!E156</f>
        <v>0</v>
      </c>
      <c r="K151" s="168" t="str">
        <f>'Vstupní data 9_4'!S156</f>
        <v/>
      </c>
      <c r="L151" s="166">
        <f>'Vstupní data 9_4'!I156</f>
        <v>0</v>
      </c>
      <c r="M151" s="169">
        <f>'Vstupní data 9_4'!J156</f>
        <v>0</v>
      </c>
      <c r="N151" s="169">
        <f>'Vstupní data 9_4'!K156</f>
        <v>0</v>
      </c>
      <c r="O151" s="169">
        <f>'Vstupní data 9_4'!L156</f>
        <v>0</v>
      </c>
      <c r="P151" s="165">
        <f>'Vstupní data 9_4'!M156</f>
        <v>0</v>
      </c>
      <c r="Q151" s="165">
        <f>'Vstupní data 9_4'!N156</f>
        <v>0</v>
      </c>
      <c r="R151" s="165">
        <f>'Vstupní data 9_4'!O156</f>
        <v>0</v>
      </c>
      <c r="S151" s="168">
        <f>'Tabulka 9_4'!$R151+'Tabulka 9_4'!$Q151+'Tabulka 9_4'!$P151</f>
        <v>0</v>
      </c>
      <c r="T151" s="165">
        <f>'Vstupní data 9_4'!P156</f>
        <v>0</v>
      </c>
      <c r="U151" s="165">
        <f>'Vstupní data 9_4'!Q156</f>
        <v>0</v>
      </c>
      <c r="V151" s="165">
        <f>'Vstupní data 9_4'!R156</f>
        <v>0</v>
      </c>
      <c r="W151" s="168">
        <f>IFERROR('Tabulka 9_4'!$V151+'Tabulka 9_4'!$U151+'Tabulka 9_4'!$T151,"")</f>
        <v>0</v>
      </c>
      <c r="X151" s="168">
        <f>IFERROR('Tabulka 9_4'!$P151+'Tabulka 9_4'!$T151,"")</f>
        <v>0</v>
      </c>
      <c r="Y151" s="168">
        <f>IFERROR('Tabulka 9_4'!$Q151+'Tabulka 9_4'!$U151,"")</f>
        <v>0</v>
      </c>
      <c r="Z151" s="168">
        <f>IFERROR('Tabulka 9_4'!$R151+'Tabulka 9_4'!$V151,"")</f>
        <v>0</v>
      </c>
      <c r="AA151" s="170" t="str">
        <f t="shared" si="4"/>
        <v/>
      </c>
      <c r="AB151" s="170" t="str">
        <f t="shared" si="5"/>
        <v/>
      </c>
      <c r="AC151" s="171">
        <f>'Vstupní data 9_4'!$B$1</f>
        <v>0</v>
      </c>
    </row>
    <row r="152" spans="1:29" ht="15">
      <c r="A152" s="172">
        <f>'Vstupní data 9_4'!A157</f>
        <v>0</v>
      </c>
      <c r="B152" s="173">
        <f>'Vstupní data 9_4'!B157</f>
        <v>0</v>
      </c>
      <c r="C152" s="174" t="str">
        <f>'Vstupní data 9_4'!T157</f>
        <v/>
      </c>
      <c r="D152" s="174" t="str">
        <f>'Vstupní data 9_4'!U157</f>
        <v/>
      </c>
      <c r="E152" s="173" t="str">
        <f>'Vstupní data 9_4'!D157</f>
        <v/>
      </c>
      <c r="F152" s="173">
        <f>'Vstupní data 9_4'!C157</f>
        <v>0</v>
      </c>
      <c r="G152" s="173" t="str">
        <f>'Vstupní data 9_4'!F157</f>
        <v/>
      </c>
      <c r="H152" s="175">
        <f>'Vstupní data 9_4'!G157</f>
        <v>0</v>
      </c>
      <c r="I152" s="173" t="str">
        <f>IF('Vstupní data 9_4'!H157=0,"",'Vstupní data 9_4'!H157)</f>
        <v/>
      </c>
      <c r="J152" s="173">
        <f>'Vstupní data 9_4'!E157</f>
        <v>0</v>
      </c>
      <c r="K152" s="176" t="str">
        <f>'Vstupní data 9_4'!S157</f>
        <v/>
      </c>
      <c r="L152" s="174">
        <f>'Vstupní data 9_4'!I157</f>
        <v>0</v>
      </c>
      <c r="M152" s="177">
        <f>'Vstupní data 9_4'!J157</f>
        <v>0</v>
      </c>
      <c r="N152" s="177">
        <f>'Vstupní data 9_4'!K157</f>
        <v>0</v>
      </c>
      <c r="O152" s="177">
        <f>'Vstupní data 9_4'!L157</f>
        <v>0</v>
      </c>
      <c r="P152" s="173">
        <f>'Vstupní data 9_4'!M157</f>
        <v>0</v>
      </c>
      <c r="Q152" s="173">
        <f>'Vstupní data 9_4'!N157</f>
        <v>0</v>
      </c>
      <c r="R152" s="173">
        <f>'Vstupní data 9_4'!O157</f>
        <v>0</v>
      </c>
      <c r="S152" s="176">
        <f>'Tabulka 9_4'!$R152+'Tabulka 9_4'!$Q152+'Tabulka 9_4'!$P152</f>
        <v>0</v>
      </c>
      <c r="T152" s="173">
        <f>'Vstupní data 9_4'!P157</f>
        <v>0</v>
      </c>
      <c r="U152" s="173">
        <f>'Vstupní data 9_4'!Q157</f>
        <v>0</v>
      </c>
      <c r="V152" s="173">
        <f>'Vstupní data 9_4'!R157</f>
        <v>0</v>
      </c>
      <c r="W152" s="176">
        <f>IFERROR('Tabulka 9_4'!$V152+'Tabulka 9_4'!$U152+'Tabulka 9_4'!$T152,"")</f>
        <v>0</v>
      </c>
      <c r="X152" s="176">
        <f>IFERROR('Tabulka 9_4'!$P152+'Tabulka 9_4'!$T152,"")</f>
        <v>0</v>
      </c>
      <c r="Y152" s="176">
        <f>IFERROR('Tabulka 9_4'!$Q152+'Tabulka 9_4'!$U152,"")</f>
        <v>0</v>
      </c>
      <c r="Z152" s="176">
        <f>IFERROR('Tabulka 9_4'!$R152+'Tabulka 9_4'!$V152,"")</f>
        <v>0</v>
      </c>
      <c r="AA152" s="178" t="str">
        <f t="shared" si="4"/>
        <v/>
      </c>
      <c r="AB152" s="178" t="str">
        <f t="shared" si="5"/>
        <v/>
      </c>
      <c r="AC152" s="179">
        <f>'Vstupní data 9_4'!$B$1</f>
        <v>0</v>
      </c>
    </row>
    <row r="153" spans="1:29" ht="15">
      <c r="A153" s="164">
        <f>'Vstupní data 9_4'!A158</f>
        <v>0</v>
      </c>
      <c r="B153" s="165">
        <f>'Vstupní data 9_4'!B158</f>
        <v>0</v>
      </c>
      <c r="C153" s="166" t="str">
        <f>'Vstupní data 9_4'!T158</f>
        <v/>
      </c>
      <c r="D153" s="166" t="str">
        <f>'Vstupní data 9_4'!U158</f>
        <v/>
      </c>
      <c r="E153" s="165" t="str">
        <f>'Vstupní data 9_4'!D158</f>
        <v/>
      </c>
      <c r="F153" s="165">
        <f>'Vstupní data 9_4'!C158</f>
        <v>0</v>
      </c>
      <c r="G153" s="165" t="str">
        <f>'Vstupní data 9_4'!F158</f>
        <v/>
      </c>
      <c r="H153" s="167">
        <f>'Vstupní data 9_4'!G158</f>
        <v>0</v>
      </c>
      <c r="I153" s="165" t="str">
        <f>IF('Vstupní data 9_4'!H158=0,"",'Vstupní data 9_4'!H158)</f>
        <v/>
      </c>
      <c r="J153" s="165">
        <f>'Vstupní data 9_4'!E158</f>
        <v>0</v>
      </c>
      <c r="K153" s="168" t="str">
        <f>'Vstupní data 9_4'!S158</f>
        <v/>
      </c>
      <c r="L153" s="166">
        <f>'Vstupní data 9_4'!I158</f>
        <v>0</v>
      </c>
      <c r="M153" s="169">
        <f>'Vstupní data 9_4'!J158</f>
        <v>0</v>
      </c>
      <c r="N153" s="169">
        <f>'Vstupní data 9_4'!K158</f>
        <v>0</v>
      </c>
      <c r="O153" s="169">
        <f>'Vstupní data 9_4'!L158</f>
        <v>0</v>
      </c>
      <c r="P153" s="165">
        <f>'Vstupní data 9_4'!M158</f>
        <v>0</v>
      </c>
      <c r="Q153" s="165">
        <f>'Vstupní data 9_4'!N158</f>
        <v>0</v>
      </c>
      <c r="R153" s="165">
        <f>'Vstupní data 9_4'!O158</f>
        <v>0</v>
      </c>
      <c r="S153" s="168">
        <f>'Tabulka 9_4'!$R153+'Tabulka 9_4'!$Q153+'Tabulka 9_4'!$P153</f>
        <v>0</v>
      </c>
      <c r="T153" s="165">
        <f>'Vstupní data 9_4'!P158</f>
        <v>0</v>
      </c>
      <c r="U153" s="165">
        <f>'Vstupní data 9_4'!Q158</f>
        <v>0</v>
      </c>
      <c r="V153" s="165">
        <f>'Vstupní data 9_4'!R158</f>
        <v>0</v>
      </c>
      <c r="W153" s="168">
        <f>IFERROR('Tabulka 9_4'!$V153+'Tabulka 9_4'!$U153+'Tabulka 9_4'!$T153,"")</f>
        <v>0</v>
      </c>
      <c r="X153" s="168">
        <f>IFERROR('Tabulka 9_4'!$P153+'Tabulka 9_4'!$T153,"")</f>
        <v>0</v>
      </c>
      <c r="Y153" s="168">
        <f>IFERROR('Tabulka 9_4'!$Q153+'Tabulka 9_4'!$U153,"")</f>
        <v>0</v>
      </c>
      <c r="Z153" s="168">
        <f>IFERROR('Tabulka 9_4'!$R153+'Tabulka 9_4'!$V153,"")</f>
        <v>0</v>
      </c>
      <c r="AA153" s="170" t="str">
        <f t="shared" si="4"/>
        <v/>
      </c>
      <c r="AB153" s="170" t="str">
        <f t="shared" si="5"/>
        <v/>
      </c>
      <c r="AC153" s="171">
        <f>'Vstupní data 9_4'!$B$1</f>
        <v>0</v>
      </c>
    </row>
    <row r="154" spans="1:29" ht="15">
      <c r="A154" s="172">
        <f>'Vstupní data 9_4'!A159</f>
        <v>0</v>
      </c>
      <c r="B154" s="173">
        <f>'Vstupní data 9_4'!B159</f>
        <v>0</v>
      </c>
      <c r="C154" s="174" t="str">
        <f>'Vstupní data 9_4'!T159</f>
        <v/>
      </c>
      <c r="D154" s="174" t="str">
        <f>'Vstupní data 9_4'!U159</f>
        <v/>
      </c>
      <c r="E154" s="173" t="str">
        <f>'Vstupní data 9_4'!D159</f>
        <v/>
      </c>
      <c r="F154" s="173">
        <f>'Vstupní data 9_4'!C159</f>
        <v>0</v>
      </c>
      <c r="G154" s="173" t="str">
        <f>'Vstupní data 9_4'!F159</f>
        <v/>
      </c>
      <c r="H154" s="175">
        <f>'Vstupní data 9_4'!G159</f>
        <v>0</v>
      </c>
      <c r="I154" s="173" t="str">
        <f>IF('Vstupní data 9_4'!H159=0,"",'Vstupní data 9_4'!H159)</f>
        <v/>
      </c>
      <c r="J154" s="173">
        <f>'Vstupní data 9_4'!E159</f>
        <v>0</v>
      </c>
      <c r="K154" s="176" t="str">
        <f>'Vstupní data 9_4'!S159</f>
        <v/>
      </c>
      <c r="L154" s="174">
        <f>'Vstupní data 9_4'!I159</f>
        <v>0</v>
      </c>
      <c r="M154" s="177">
        <f>'Vstupní data 9_4'!J159</f>
        <v>0</v>
      </c>
      <c r="N154" s="177">
        <f>'Vstupní data 9_4'!K159</f>
        <v>0</v>
      </c>
      <c r="O154" s="177">
        <f>'Vstupní data 9_4'!L159</f>
        <v>0</v>
      </c>
      <c r="P154" s="173">
        <f>'Vstupní data 9_4'!M159</f>
        <v>0</v>
      </c>
      <c r="Q154" s="173">
        <f>'Vstupní data 9_4'!N159</f>
        <v>0</v>
      </c>
      <c r="R154" s="173">
        <f>'Vstupní data 9_4'!O159</f>
        <v>0</v>
      </c>
      <c r="S154" s="176">
        <f>'Tabulka 9_4'!$R154+'Tabulka 9_4'!$Q154+'Tabulka 9_4'!$P154</f>
        <v>0</v>
      </c>
      <c r="T154" s="173">
        <f>'Vstupní data 9_4'!P159</f>
        <v>0</v>
      </c>
      <c r="U154" s="173">
        <f>'Vstupní data 9_4'!Q159</f>
        <v>0</v>
      </c>
      <c r="V154" s="173">
        <f>'Vstupní data 9_4'!R159</f>
        <v>0</v>
      </c>
      <c r="W154" s="176">
        <f>IFERROR('Tabulka 9_4'!$V154+'Tabulka 9_4'!$U154+'Tabulka 9_4'!$T154,"")</f>
        <v>0</v>
      </c>
      <c r="X154" s="176">
        <f>IFERROR('Tabulka 9_4'!$P154+'Tabulka 9_4'!$T154,"")</f>
        <v>0</v>
      </c>
      <c r="Y154" s="176">
        <f>IFERROR('Tabulka 9_4'!$Q154+'Tabulka 9_4'!$U154,"")</f>
        <v>0</v>
      </c>
      <c r="Z154" s="176">
        <f>IFERROR('Tabulka 9_4'!$R154+'Tabulka 9_4'!$V154,"")</f>
        <v>0</v>
      </c>
      <c r="AA154" s="178" t="str">
        <f t="shared" si="4"/>
        <v/>
      </c>
      <c r="AB154" s="178" t="str">
        <f t="shared" si="5"/>
        <v/>
      </c>
      <c r="AC154" s="179">
        <f>'Vstupní data 9_4'!$B$1</f>
        <v>0</v>
      </c>
    </row>
    <row r="155" spans="1:29" ht="15">
      <c r="A155" s="164">
        <f>'Vstupní data 9_4'!A160</f>
        <v>0</v>
      </c>
      <c r="B155" s="165">
        <f>'Vstupní data 9_4'!B160</f>
        <v>0</v>
      </c>
      <c r="C155" s="166" t="str">
        <f>'Vstupní data 9_4'!T160</f>
        <v/>
      </c>
      <c r="D155" s="166" t="str">
        <f>'Vstupní data 9_4'!U160</f>
        <v/>
      </c>
      <c r="E155" s="165" t="str">
        <f>'Vstupní data 9_4'!D160</f>
        <v/>
      </c>
      <c r="F155" s="165">
        <f>'Vstupní data 9_4'!C160</f>
        <v>0</v>
      </c>
      <c r="G155" s="165" t="str">
        <f>'Vstupní data 9_4'!F160</f>
        <v/>
      </c>
      <c r="H155" s="167">
        <f>'Vstupní data 9_4'!G160</f>
        <v>0</v>
      </c>
      <c r="I155" s="165" t="str">
        <f>IF('Vstupní data 9_4'!H160=0,"",'Vstupní data 9_4'!H160)</f>
        <v/>
      </c>
      <c r="J155" s="165">
        <f>'Vstupní data 9_4'!E160</f>
        <v>0</v>
      </c>
      <c r="K155" s="168" t="str">
        <f>'Vstupní data 9_4'!S160</f>
        <v/>
      </c>
      <c r="L155" s="166">
        <f>'Vstupní data 9_4'!I160</f>
        <v>0</v>
      </c>
      <c r="M155" s="169">
        <f>'Vstupní data 9_4'!J160</f>
        <v>0</v>
      </c>
      <c r="N155" s="169">
        <f>'Vstupní data 9_4'!K160</f>
        <v>0</v>
      </c>
      <c r="O155" s="169">
        <f>'Vstupní data 9_4'!L160</f>
        <v>0</v>
      </c>
      <c r="P155" s="165">
        <f>'Vstupní data 9_4'!M160</f>
        <v>0</v>
      </c>
      <c r="Q155" s="165">
        <f>'Vstupní data 9_4'!N160</f>
        <v>0</v>
      </c>
      <c r="R155" s="165">
        <f>'Vstupní data 9_4'!O160</f>
        <v>0</v>
      </c>
      <c r="S155" s="168">
        <f>'Tabulka 9_4'!$R155+'Tabulka 9_4'!$Q155+'Tabulka 9_4'!$P155</f>
        <v>0</v>
      </c>
      <c r="T155" s="165">
        <f>'Vstupní data 9_4'!P160</f>
        <v>0</v>
      </c>
      <c r="U155" s="165">
        <f>'Vstupní data 9_4'!Q160</f>
        <v>0</v>
      </c>
      <c r="V155" s="165">
        <f>'Vstupní data 9_4'!R160</f>
        <v>0</v>
      </c>
      <c r="W155" s="168">
        <f>IFERROR('Tabulka 9_4'!$V155+'Tabulka 9_4'!$U155+'Tabulka 9_4'!$T155,"")</f>
        <v>0</v>
      </c>
      <c r="X155" s="168">
        <f>IFERROR('Tabulka 9_4'!$P155+'Tabulka 9_4'!$T155,"")</f>
        <v>0</v>
      </c>
      <c r="Y155" s="168">
        <f>IFERROR('Tabulka 9_4'!$Q155+'Tabulka 9_4'!$U155,"")</f>
        <v>0</v>
      </c>
      <c r="Z155" s="168">
        <f>IFERROR('Tabulka 9_4'!$R155+'Tabulka 9_4'!$V155,"")</f>
        <v>0</v>
      </c>
      <c r="AA155" s="170" t="str">
        <f t="shared" si="4"/>
        <v/>
      </c>
      <c r="AB155" s="170" t="str">
        <f t="shared" si="5"/>
        <v/>
      </c>
      <c r="AC155" s="171">
        <f>'Vstupní data 9_4'!$B$1</f>
        <v>0</v>
      </c>
    </row>
    <row r="156" spans="1:29" ht="15">
      <c r="A156" s="172">
        <f>'Vstupní data 9_4'!A161</f>
        <v>0</v>
      </c>
      <c r="B156" s="173">
        <f>'Vstupní data 9_4'!B161</f>
        <v>0</v>
      </c>
      <c r="C156" s="174" t="str">
        <f>'Vstupní data 9_4'!T161</f>
        <v/>
      </c>
      <c r="D156" s="174" t="str">
        <f>'Vstupní data 9_4'!U161</f>
        <v/>
      </c>
      <c r="E156" s="173" t="str">
        <f>'Vstupní data 9_4'!D161</f>
        <v/>
      </c>
      <c r="F156" s="173">
        <f>'Vstupní data 9_4'!C161</f>
        <v>0</v>
      </c>
      <c r="G156" s="173" t="str">
        <f>'Vstupní data 9_4'!F161</f>
        <v/>
      </c>
      <c r="H156" s="175">
        <f>'Vstupní data 9_4'!G161</f>
        <v>0</v>
      </c>
      <c r="I156" s="173" t="str">
        <f>IF('Vstupní data 9_4'!H161=0,"",'Vstupní data 9_4'!H161)</f>
        <v/>
      </c>
      <c r="J156" s="173">
        <f>'Vstupní data 9_4'!E161</f>
        <v>0</v>
      </c>
      <c r="K156" s="176" t="str">
        <f>'Vstupní data 9_4'!S161</f>
        <v/>
      </c>
      <c r="L156" s="174">
        <f>'Vstupní data 9_4'!I161</f>
        <v>0</v>
      </c>
      <c r="M156" s="177">
        <f>'Vstupní data 9_4'!J161</f>
        <v>0</v>
      </c>
      <c r="N156" s="177">
        <f>'Vstupní data 9_4'!K161</f>
        <v>0</v>
      </c>
      <c r="O156" s="177">
        <f>'Vstupní data 9_4'!L161</f>
        <v>0</v>
      </c>
      <c r="P156" s="173">
        <f>'Vstupní data 9_4'!M161</f>
        <v>0</v>
      </c>
      <c r="Q156" s="173">
        <f>'Vstupní data 9_4'!N161</f>
        <v>0</v>
      </c>
      <c r="R156" s="173">
        <f>'Vstupní data 9_4'!O161</f>
        <v>0</v>
      </c>
      <c r="S156" s="176">
        <f>'Tabulka 9_4'!$R156+'Tabulka 9_4'!$Q156+'Tabulka 9_4'!$P156</f>
        <v>0</v>
      </c>
      <c r="T156" s="173">
        <f>'Vstupní data 9_4'!P161</f>
        <v>0</v>
      </c>
      <c r="U156" s="173">
        <f>'Vstupní data 9_4'!Q161</f>
        <v>0</v>
      </c>
      <c r="V156" s="173">
        <f>'Vstupní data 9_4'!R161</f>
        <v>0</v>
      </c>
      <c r="W156" s="176">
        <f>IFERROR('Tabulka 9_4'!$V156+'Tabulka 9_4'!$U156+'Tabulka 9_4'!$T156,"")</f>
        <v>0</v>
      </c>
      <c r="X156" s="176">
        <f>IFERROR('Tabulka 9_4'!$P156+'Tabulka 9_4'!$T156,"")</f>
        <v>0</v>
      </c>
      <c r="Y156" s="176">
        <f>IFERROR('Tabulka 9_4'!$Q156+'Tabulka 9_4'!$U156,"")</f>
        <v>0</v>
      </c>
      <c r="Z156" s="176">
        <f>IFERROR('Tabulka 9_4'!$R156+'Tabulka 9_4'!$V156,"")</f>
        <v>0</v>
      </c>
      <c r="AA156" s="178" t="str">
        <f t="shared" si="4"/>
        <v/>
      </c>
      <c r="AB156" s="178" t="str">
        <f t="shared" si="5"/>
        <v/>
      </c>
      <c r="AC156" s="179">
        <f>'Vstupní data 9_4'!$B$1</f>
        <v>0</v>
      </c>
    </row>
    <row r="157" spans="1:29" ht="15">
      <c r="A157" s="164">
        <f>'Vstupní data 9_4'!A162</f>
        <v>0</v>
      </c>
      <c r="B157" s="165">
        <f>'Vstupní data 9_4'!B162</f>
        <v>0</v>
      </c>
      <c r="C157" s="166" t="str">
        <f>'Vstupní data 9_4'!T162</f>
        <v/>
      </c>
      <c r="D157" s="166" t="str">
        <f>'Vstupní data 9_4'!U162</f>
        <v/>
      </c>
      <c r="E157" s="165" t="str">
        <f>'Vstupní data 9_4'!D162</f>
        <v/>
      </c>
      <c r="F157" s="165">
        <f>'Vstupní data 9_4'!C162</f>
        <v>0</v>
      </c>
      <c r="G157" s="165" t="str">
        <f>'Vstupní data 9_4'!F162</f>
        <v/>
      </c>
      <c r="H157" s="167">
        <f>'Vstupní data 9_4'!G162</f>
        <v>0</v>
      </c>
      <c r="I157" s="165" t="str">
        <f>IF('Vstupní data 9_4'!H162=0,"",'Vstupní data 9_4'!H162)</f>
        <v/>
      </c>
      <c r="J157" s="165">
        <f>'Vstupní data 9_4'!E162</f>
        <v>0</v>
      </c>
      <c r="K157" s="168" t="str">
        <f>'Vstupní data 9_4'!S162</f>
        <v/>
      </c>
      <c r="L157" s="166">
        <f>'Vstupní data 9_4'!I162</f>
        <v>0</v>
      </c>
      <c r="M157" s="169">
        <f>'Vstupní data 9_4'!J162</f>
        <v>0</v>
      </c>
      <c r="N157" s="169">
        <f>'Vstupní data 9_4'!K162</f>
        <v>0</v>
      </c>
      <c r="O157" s="169">
        <f>'Vstupní data 9_4'!L162</f>
        <v>0</v>
      </c>
      <c r="P157" s="165">
        <f>'Vstupní data 9_4'!M162</f>
        <v>0</v>
      </c>
      <c r="Q157" s="165">
        <f>'Vstupní data 9_4'!N162</f>
        <v>0</v>
      </c>
      <c r="R157" s="165">
        <f>'Vstupní data 9_4'!O162</f>
        <v>0</v>
      </c>
      <c r="S157" s="168">
        <f>'Tabulka 9_4'!$R157+'Tabulka 9_4'!$Q157+'Tabulka 9_4'!$P157</f>
        <v>0</v>
      </c>
      <c r="T157" s="165">
        <f>'Vstupní data 9_4'!P162</f>
        <v>0</v>
      </c>
      <c r="U157" s="165">
        <f>'Vstupní data 9_4'!Q162</f>
        <v>0</v>
      </c>
      <c r="V157" s="165">
        <f>'Vstupní data 9_4'!R162</f>
        <v>0</v>
      </c>
      <c r="W157" s="168">
        <f>IFERROR('Tabulka 9_4'!$V157+'Tabulka 9_4'!$U157+'Tabulka 9_4'!$T157,"")</f>
        <v>0</v>
      </c>
      <c r="X157" s="168">
        <f>IFERROR('Tabulka 9_4'!$P157+'Tabulka 9_4'!$T157,"")</f>
        <v>0</v>
      </c>
      <c r="Y157" s="168">
        <f>IFERROR('Tabulka 9_4'!$Q157+'Tabulka 9_4'!$U157,"")</f>
        <v>0</v>
      </c>
      <c r="Z157" s="168">
        <f>IFERROR('Tabulka 9_4'!$R157+'Tabulka 9_4'!$V157,"")</f>
        <v>0</v>
      </c>
      <c r="AA157" s="170" t="str">
        <f t="shared" si="4"/>
        <v/>
      </c>
      <c r="AB157" s="170" t="str">
        <f t="shared" si="5"/>
        <v/>
      </c>
      <c r="AC157" s="171">
        <f>'Vstupní data 9_4'!$B$1</f>
        <v>0</v>
      </c>
    </row>
    <row r="158" spans="1:29" ht="15">
      <c r="A158" s="172">
        <f>'Vstupní data 9_4'!A163</f>
        <v>0</v>
      </c>
      <c r="B158" s="173">
        <f>'Vstupní data 9_4'!B163</f>
        <v>0</v>
      </c>
      <c r="C158" s="174" t="str">
        <f>'Vstupní data 9_4'!T163</f>
        <v/>
      </c>
      <c r="D158" s="174" t="str">
        <f>'Vstupní data 9_4'!U163</f>
        <v/>
      </c>
      <c r="E158" s="173" t="str">
        <f>'Vstupní data 9_4'!D163</f>
        <v/>
      </c>
      <c r="F158" s="173">
        <f>'Vstupní data 9_4'!C163</f>
        <v>0</v>
      </c>
      <c r="G158" s="173" t="str">
        <f>'Vstupní data 9_4'!F163</f>
        <v/>
      </c>
      <c r="H158" s="175">
        <f>'Vstupní data 9_4'!G163</f>
        <v>0</v>
      </c>
      <c r="I158" s="173" t="str">
        <f>IF('Vstupní data 9_4'!H163=0,"",'Vstupní data 9_4'!H163)</f>
        <v/>
      </c>
      <c r="J158" s="173">
        <f>'Vstupní data 9_4'!E163</f>
        <v>0</v>
      </c>
      <c r="K158" s="176" t="str">
        <f>'Vstupní data 9_4'!S163</f>
        <v/>
      </c>
      <c r="L158" s="174">
        <f>'Vstupní data 9_4'!I163</f>
        <v>0</v>
      </c>
      <c r="M158" s="177">
        <f>'Vstupní data 9_4'!J163</f>
        <v>0</v>
      </c>
      <c r="N158" s="177">
        <f>'Vstupní data 9_4'!K163</f>
        <v>0</v>
      </c>
      <c r="O158" s="177">
        <f>'Vstupní data 9_4'!L163</f>
        <v>0</v>
      </c>
      <c r="P158" s="173">
        <f>'Vstupní data 9_4'!M163</f>
        <v>0</v>
      </c>
      <c r="Q158" s="173">
        <f>'Vstupní data 9_4'!N163</f>
        <v>0</v>
      </c>
      <c r="R158" s="173">
        <f>'Vstupní data 9_4'!O163</f>
        <v>0</v>
      </c>
      <c r="S158" s="176">
        <f>'Tabulka 9_4'!$R158+'Tabulka 9_4'!$Q158+'Tabulka 9_4'!$P158</f>
        <v>0</v>
      </c>
      <c r="T158" s="173">
        <f>'Vstupní data 9_4'!P163</f>
        <v>0</v>
      </c>
      <c r="U158" s="173">
        <f>'Vstupní data 9_4'!Q163</f>
        <v>0</v>
      </c>
      <c r="V158" s="173">
        <f>'Vstupní data 9_4'!R163</f>
        <v>0</v>
      </c>
      <c r="W158" s="176">
        <f>IFERROR('Tabulka 9_4'!$V158+'Tabulka 9_4'!$U158+'Tabulka 9_4'!$T158,"")</f>
        <v>0</v>
      </c>
      <c r="X158" s="176">
        <f>IFERROR('Tabulka 9_4'!$P158+'Tabulka 9_4'!$T158,"")</f>
        <v>0</v>
      </c>
      <c r="Y158" s="176">
        <f>IFERROR('Tabulka 9_4'!$Q158+'Tabulka 9_4'!$U158,"")</f>
        <v>0</v>
      </c>
      <c r="Z158" s="176">
        <f>IFERROR('Tabulka 9_4'!$R158+'Tabulka 9_4'!$V158,"")</f>
        <v>0</v>
      </c>
      <c r="AA158" s="178" t="str">
        <f t="shared" si="4"/>
        <v/>
      </c>
      <c r="AB158" s="178" t="str">
        <f t="shared" si="5"/>
        <v/>
      </c>
      <c r="AC158" s="179">
        <f>'Vstupní data 9_4'!$B$1</f>
        <v>0</v>
      </c>
    </row>
    <row r="159" spans="1:29" ht="15">
      <c r="A159" s="164">
        <f>'Vstupní data 9_4'!A164</f>
        <v>0</v>
      </c>
      <c r="B159" s="165">
        <f>'Vstupní data 9_4'!B164</f>
        <v>0</v>
      </c>
      <c r="C159" s="166" t="str">
        <f>'Vstupní data 9_4'!T164</f>
        <v/>
      </c>
      <c r="D159" s="166" t="str">
        <f>'Vstupní data 9_4'!U164</f>
        <v/>
      </c>
      <c r="E159" s="165" t="str">
        <f>'Vstupní data 9_4'!D164</f>
        <v/>
      </c>
      <c r="F159" s="165">
        <f>'Vstupní data 9_4'!C164</f>
        <v>0</v>
      </c>
      <c r="G159" s="165" t="str">
        <f>'Vstupní data 9_4'!F164</f>
        <v/>
      </c>
      <c r="H159" s="167">
        <f>'Vstupní data 9_4'!G164</f>
        <v>0</v>
      </c>
      <c r="I159" s="165" t="str">
        <f>IF('Vstupní data 9_4'!H164=0,"",'Vstupní data 9_4'!H164)</f>
        <v/>
      </c>
      <c r="J159" s="165">
        <f>'Vstupní data 9_4'!E164</f>
        <v>0</v>
      </c>
      <c r="K159" s="168" t="str">
        <f>'Vstupní data 9_4'!S164</f>
        <v/>
      </c>
      <c r="L159" s="166">
        <f>'Vstupní data 9_4'!I164</f>
        <v>0</v>
      </c>
      <c r="M159" s="169">
        <f>'Vstupní data 9_4'!J164</f>
        <v>0</v>
      </c>
      <c r="N159" s="169">
        <f>'Vstupní data 9_4'!K164</f>
        <v>0</v>
      </c>
      <c r="O159" s="169">
        <f>'Vstupní data 9_4'!L164</f>
        <v>0</v>
      </c>
      <c r="P159" s="165">
        <f>'Vstupní data 9_4'!M164</f>
        <v>0</v>
      </c>
      <c r="Q159" s="165">
        <f>'Vstupní data 9_4'!N164</f>
        <v>0</v>
      </c>
      <c r="R159" s="165">
        <f>'Vstupní data 9_4'!O164</f>
        <v>0</v>
      </c>
      <c r="S159" s="168">
        <f>'Tabulka 9_4'!$R159+'Tabulka 9_4'!$Q159+'Tabulka 9_4'!$P159</f>
        <v>0</v>
      </c>
      <c r="T159" s="165">
        <f>'Vstupní data 9_4'!P164</f>
        <v>0</v>
      </c>
      <c r="U159" s="165">
        <f>'Vstupní data 9_4'!Q164</f>
        <v>0</v>
      </c>
      <c r="V159" s="165">
        <f>'Vstupní data 9_4'!R164</f>
        <v>0</v>
      </c>
      <c r="W159" s="168">
        <f>IFERROR('Tabulka 9_4'!$V159+'Tabulka 9_4'!$U159+'Tabulka 9_4'!$T159,"")</f>
        <v>0</v>
      </c>
      <c r="X159" s="168">
        <f>IFERROR('Tabulka 9_4'!$P159+'Tabulka 9_4'!$T159,"")</f>
        <v>0</v>
      </c>
      <c r="Y159" s="168">
        <f>IFERROR('Tabulka 9_4'!$Q159+'Tabulka 9_4'!$U159,"")</f>
        <v>0</v>
      </c>
      <c r="Z159" s="168">
        <f>IFERROR('Tabulka 9_4'!$R159+'Tabulka 9_4'!$V159,"")</f>
        <v>0</v>
      </c>
      <c r="AA159" s="170" t="str">
        <f t="shared" si="4"/>
        <v/>
      </c>
      <c r="AB159" s="170" t="str">
        <f t="shared" si="5"/>
        <v/>
      </c>
      <c r="AC159" s="171">
        <f>'Vstupní data 9_4'!$B$1</f>
        <v>0</v>
      </c>
    </row>
    <row r="160" spans="1:29" ht="15">
      <c r="A160" s="172">
        <f>'Vstupní data 9_4'!A165</f>
        <v>0</v>
      </c>
      <c r="B160" s="173">
        <f>'Vstupní data 9_4'!B165</f>
        <v>0</v>
      </c>
      <c r="C160" s="174" t="str">
        <f>'Vstupní data 9_4'!T165</f>
        <v/>
      </c>
      <c r="D160" s="174" t="str">
        <f>'Vstupní data 9_4'!U165</f>
        <v/>
      </c>
      <c r="E160" s="173" t="str">
        <f>'Vstupní data 9_4'!D165</f>
        <v/>
      </c>
      <c r="F160" s="173">
        <f>'Vstupní data 9_4'!C165</f>
        <v>0</v>
      </c>
      <c r="G160" s="173" t="str">
        <f>'Vstupní data 9_4'!F165</f>
        <v/>
      </c>
      <c r="H160" s="175">
        <f>'Vstupní data 9_4'!G165</f>
        <v>0</v>
      </c>
      <c r="I160" s="173" t="str">
        <f>IF('Vstupní data 9_4'!H165=0,"",'Vstupní data 9_4'!H165)</f>
        <v/>
      </c>
      <c r="J160" s="173">
        <f>'Vstupní data 9_4'!E165</f>
        <v>0</v>
      </c>
      <c r="K160" s="176" t="str">
        <f>'Vstupní data 9_4'!S165</f>
        <v/>
      </c>
      <c r="L160" s="174">
        <f>'Vstupní data 9_4'!I165</f>
        <v>0</v>
      </c>
      <c r="M160" s="177">
        <f>'Vstupní data 9_4'!J165</f>
        <v>0</v>
      </c>
      <c r="N160" s="177">
        <f>'Vstupní data 9_4'!K165</f>
        <v>0</v>
      </c>
      <c r="O160" s="177">
        <f>'Vstupní data 9_4'!L165</f>
        <v>0</v>
      </c>
      <c r="P160" s="173">
        <f>'Vstupní data 9_4'!M165</f>
        <v>0</v>
      </c>
      <c r="Q160" s="173">
        <f>'Vstupní data 9_4'!N165</f>
        <v>0</v>
      </c>
      <c r="R160" s="173">
        <f>'Vstupní data 9_4'!O165</f>
        <v>0</v>
      </c>
      <c r="S160" s="176">
        <f>'Tabulka 9_4'!$R160+'Tabulka 9_4'!$Q160+'Tabulka 9_4'!$P160</f>
        <v>0</v>
      </c>
      <c r="T160" s="173">
        <f>'Vstupní data 9_4'!P165</f>
        <v>0</v>
      </c>
      <c r="U160" s="173">
        <f>'Vstupní data 9_4'!Q165</f>
        <v>0</v>
      </c>
      <c r="V160" s="173">
        <f>'Vstupní data 9_4'!R165</f>
        <v>0</v>
      </c>
      <c r="W160" s="176">
        <f>IFERROR('Tabulka 9_4'!$V160+'Tabulka 9_4'!$U160+'Tabulka 9_4'!$T160,"")</f>
        <v>0</v>
      </c>
      <c r="X160" s="176">
        <f>IFERROR('Tabulka 9_4'!$P160+'Tabulka 9_4'!$T160,"")</f>
        <v>0</v>
      </c>
      <c r="Y160" s="176">
        <f>IFERROR('Tabulka 9_4'!$Q160+'Tabulka 9_4'!$U160,"")</f>
        <v>0</v>
      </c>
      <c r="Z160" s="176">
        <f>IFERROR('Tabulka 9_4'!$R160+'Tabulka 9_4'!$V160,"")</f>
        <v>0</v>
      </c>
      <c r="AA160" s="178" t="str">
        <f t="shared" si="4"/>
        <v/>
      </c>
      <c r="AB160" s="178" t="str">
        <f t="shared" si="5"/>
        <v/>
      </c>
      <c r="AC160" s="179">
        <f>'Vstupní data 9_4'!$B$1</f>
        <v>0</v>
      </c>
    </row>
    <row r="161" spans="1:29" ht="15">
      <c r="A161" s="164">
        <f>'Vstupní data 9_4'!A166</f>
        <v>0</v>
      </c>
      <c r="B161" s="165">
        <f>'Vstupní data 9_4'!B166</f>
        <v>0</v>
      </c>
      <c r="C161" s="166" t="str">
        <f>'Vstupní data 9_4'!T166</f>
        <v/>
      </c>
      <c r="D161" s="166" t="str">
        <f>'Vstupní data 9_4'!U166</f>
        <v/>
      </c>
      <c r="E161" s="165" t="str">
        <f>'Vstupní data 9_4'!D166</f>
        <v/>
      </c>
      <c r="F161" s="165">
        <f>'Vstupní data 9_4'!C166</f>
        <v>0</v>
      </c>
      <c r="G161" s="165" t="str">
        <f>'Vstupní data 9_4'!F166</f>
        <v/>
      </c>
      <c r="H161" s="167">
        <f>'Vstupní data 9_4'!G166</f>
        <v>0</v>
      </c>
      <c r="I161" s="165" t="str">
        <f>IF('Vstupní data 9_4'!H166=0,"",'Vstupní data 9_4'!H166)</f>
        <v/>
      </c>
      <c r="J161" s="165">
        <f>'Vstupní data 9_4'!E166</f>
        <v>0</v>
      </c>
      <c r="K161" s="168" t="str">
        <f>'Vstupní data 9_4'!S166</f>
        <v/>
      </c>
      <c r="L161" s="166">
        <f>'Vstupní data 9_4'!I166</f>
        <v>0</v>
      </c>
      <c r="M161" s="169">
        <f>'Vstupní data 9_4'!J166</f>
        <v>0</v>
      </c>
      <c r="N161" s="169">
        <f>'Vstupní data 9_4'!K166</f>
        <v>0</v>
      </c>
      <c r="O161" s="169">
        <f>'Vstupní data 9_4'!L166</f>
        <v>0</v>
      </c>
      <c r="P161" s="165">
        <f>'Vstupní data 9_4'!M166</f>
        <v>0</v>
      </c>
      <c r="Q161" s="165">
        <f>'Vstupní data 9_4'!N166</f>
        <v>0</v>
      </c>
      <c r="R161" s="165">
        <f>'Vstupní data 9_4'!O166</f>
        <v>0</v>
      </c>
      <c r="S161" s="168">
        <f>'Tabulka 9_4'!$R161+'Tabulka 9_4'!$Q161+'Tabulka 9_4'!$P161</f>
        <v>0</v>
      </c>
      <c r="T161" s="165">
        <f>'Vstupní data 9_4'!P166</f>
        <v>0</v>
      </c>
      <c r="U161" s="165">
        <f>'Vstupní data 9_4'!Q166</f>
        <v>0</v>
      </c>
      <c r="V161" s="165">
        <f>'Vstupní data 9_4'!R166</f>
        <v>0</v>
      </c>
      <c r="W161" s="168">
        <f>IFERROR('Tabulka 9_4'!$V161+'Tabulka 9_4'!$U161+'Tabulka 9_4'!$T161,"")</f>
        <v>0</v>
      </c>
      <c r="X161" s="168">
        <f>IFERROR('Tabulka 9_4'!$P161+'Tabulka 9_4'!$T161,"")</f>
        <v>0</v>
      </c>
      <c r="Y161" s="168">
        <f>IFERROR('Tabulka 9_4'!$Q161+'Tabulka 9_4'!$U161,"")</f>
        <v>0</v>
      </c>
      <c r="Z161" s="168">
        <f>IFERROR('Tabulka 9_4'!$R161+'Tabulka 9_4'!$V161,"")</f>
        <v>0</v>
      </c>
      <c r="AA161" s="170" t="str">
        <f t="shared" si="4"/>
        <v/>
      </c>
      <c r="AB161" s="170" t="str">
        <f t="shared" si="5"/>
        <v/>
      </c>
      <c r="AC161" s="171">
        <f>'Vstupní data 9_4'!$B$1</f>
        <v>0</v>
      </c>
    </row>
    <row r="162" spans="1:29" ht="15">
      <c r="A162" s="172">
        <f>'Vstupní data 9_4'!A167</f>
        <v>0</v>
      </c>
      <c r="B162" s="173">
        <f>'Vstupní data 9_4'!B167</f>
        <v>0</v>
      </c>
      <c r="C162" s="174" t="str">
        <f>'Vstupní data 9_4'!T167</f>
        <v/>
      </c>
      <c r="D162" s="174" t="str">
        <f>'Vstupní data 9_4'!U167</f>
        <v/>
      </c>
      <c r="E162" s="173" t="str">
        <f>'Vstupní data 9_4'!D167</f>
        <v/>
      </c>
      <c r="F162" s="173">
        <f>'Vstupní data 9_4'!C167</f>
        <v>0</v>
      </c>
      <c r="G162" s="173" t="str">
        <f>'Vstupní data 9_4'!F167</f>
        <v/>
      </c>
      <c r="H162" s="175">
        <f>'Vstupní data 9_4'!G167</f>
        <v>0</v>
      </c>
      <c r="I162" s="173" t="str">
        <f>IF('Vstupní data 9_4'!H167=0,"",'Vstupní data 9_4'!H167)</f>
        <v/>
      </c>
      <c r="J162" s="173">
        <f>'Vstupní data 9_4'!E167</f>
        <v>0</v>
      </c>
      <c r="K162" s="176" t="str">
        <f>'Vstupní data 9_4'!S167</f>
        <v/>
      </c>
      <c r="L162" s="174">
        <f>'Vstupní data 9_4'!I167</f>
        <v>0</v>
      </c>
      <c r="M162" s="177">
        <f>'Vstupní data 9_4'!J167</f>
        <v>0</v>
      </c>
      <c r="N162" s="177">
        <f>'Vstupní data 9_4'!K167</f>
        <v>0</v>
      </c>
      <c r="O162" s="177">
        <f>'Vstupní data 9_4'!L167</f>
        <v>0</v>
      </c>
      <c r="P162" s="173">
        <f>'Vstupní data 9_4'!M167</f>
        <v>0</v>
      </c>
      <c r="Q162" s="173">
        <f>'Vstupní data 9_4'!N167</f>
        <v>0</v>
      </c>
      <c r="R162" s="173">
        <f>'Vstupní data 9_4'!O167</f>
        <v>0</v>
      </c>
      <c r="S162" s="176">
        <f>'Tabulka 9_4'!$R162+'Tabulka 9_4'!$Q162+'Tabulka 9_4'!$P162</f>
        <v>0</v>
      </c>
      <c r="T162" s="173">
        <f>'Vstupní data 9_4'!P167</f>
        <v>0</v>
      </c>
      <c r="U162" s="173">
        <f>'Vstupní data 9_4'!Q167</f>
        <v>0</v>
      </c>
      <c r="V162" s="173">
        <f>'Vstupní data 9_4'!R167</f>
        <v>0</v>
      </c>
      <c r="W162" s="176">
        <f>IFERROR('Tabulka 9_4'!$V162+'Tabulka 9_4'!$U162+'Tabulka 9_4'!$T162,"")</f>
        <v>0</v>
      </c>
      <c r="X162" s="176">
        <f>IFERROR('Tabulka 9_4'!$P162+'Tabulka 9_4'!$T162,"")</f>
        <v>0</v>
      </c>
      <c r="Y162" s="176">
        <f>IFERROR('Tabulka 9_4'!$Q162+'Tabulka 9_4'!$U162,"")</f>
        <v>0</v>
      </c>
      <c r="Z162" s="176">
        <f>IFERROR('Tabulka 9_4'!$R162+'Tabulka 9_4'!$V162,"")</f>
        <v>0</v>
      </c>
      <c r="AA162" s="178" t="str">
        <f t="shared" si="4"/>
        <v/>
      </c>
      <c r="AB162" s="178" t="str">
        <f t="shared" si="5"/>
        <v/>
      </c>
      <c r="AC162" s="179">
        <f>'Vstupní data 9_4'!$B$1</f>
        <v>0</v>
      </c>
    </row>
    <row r="163" spans="1:29" ht="15">
      <c r="A163" s="164">
        <f>'Vstupní data 9_4'!A168</f>
        <v>0</v>
      </c>
      <c r="B163" s="165">
        <f>'Vstupní data 9_4'!B168</f>
        <v>0</v>
      </c>
      <c r="C163" s="166" t="str">
        <f>'Vstupní data 9_4'!T168</f>
        <v/>
      </c>
      <c r="D163" s="166" t="str">
        <f>'Vstupní data 9_4'!U168</f>
        <v/>
      </c>
      <c r="E163" s="165" t="str">
        <f>'Vstupní data 9_4'!D168</f>
        <v/>
      </c>
      <c r="F163" s="165">
        <f>'Vstupní data 9_4'!C168</f>
        <v>0</v>
      </c>
      <c r="G163" s="165" t="str">
        <f>'Vstupní data 9_4'!F168</f>
        <v/>
      </c>
      <c r="H163" s="167">
        <f>'Vstupní data 9_4'!G168</f>
        <v>0</v>
      </c>
      <c r="I163" s="165" t="str">
        <f>IF('Vstupní data 9_4'!H168=0,"",'Vstupní data 9_4'!H168)</f>
        <v/>
      </c>
      <c r="J163" s="165">
        <f>'Vstupní data 9_4'!E168</f>
        <v>0</v>
      </c>
      <c r="K163" s="168" t="str">
        <f>'Vstupní data 9_4'!S168</f>
        <v/>
      </c>
      <c r="L163" s="166">
        <f>'Vstupní data 9_4'!I168</f>
        <v>0</v>
      </c>
      <c r="M163" s="169">
        <f>'Vstupní data 9_4'!J168</f>
        <v>0</v>
      </c>
      <c r="N163" s="169">
        <f>'Vstupní data 9_4'!K168</f>
        <v>0</v>
      </c>
      <c r="O163" s="169">
        <f>'Vstupní data 9_4'!L168</f>
        <v>0</v>
      </c>
      <c r="P163" s="165">
        <f>'Vstupní data 9_4'!M168</f>
        <v>0</v>
      </c>
      <c r="Q163" s="165">
        <f>'Vstupní data 9_4'!N168</f>
        <v>0</v>
      </c>
      <c r="R163" s="165">
        <f>'Vstupní data 9_4'!O168</f>
        <v>0</v>
      </c>
      <c r="S163" s="168">
        <f>'Tabulka 9_4'!$R163+'Tabulka 9_4'!$Q163+'Tabulka 9_4'!$P163</f>
        <v>0</v>
      </c>
      <c r="T163" s="165">
        <f>'Vstupní data 9_4'!P168</f>
        <v>0</v>
      </c>
      <c r="U163" s="165">
        <f>'Vstupní data 9_4'!Q168</f>
        <v>0</v>
      </c>
      <c r="V163" s="165">
        <f>'Vstupní data 9_4'!R168</f>
        <v>0</v>
      </c>
      <c r="W163" s="168">
        <f>IFERROR('Tabulka 9_4'!$V163+'Tabulka 9_4'!$U163+'Tabulka 9_4'!$T163,"")</f>
        <v>0</v>
      </c>
      <c r="X163" s="168">
        <f>IFERROR('Tabulka 9_4'!$P163+'Tabulka 9_4'!$T163,"")</f>
        <v>0</v>
      </c>
      <c r="Y163" s="168">
        <f>IFERROR('Tabulka 9_4'!$Q163+'Tabulka 9_4'!$U163,"")</f>
        <v>0</v>
      </c>
      <c r="Z163" s="168">
        <f>IFERROR('Tabulka 9_4'!$R163+'Tabulka 9_4'!$V163,"")</f>
        <v>0</v>
      </c>
      <c r="AA163" s="170" t="str">
        <f t="shared" si="4"/>
        <v/>
      </c>
      <c r="AB163" s="170" t="str">
        <f t="shared" si="5"/>
        <v/>
      </c>
      <c r="AC163" s="171">
        <f>'Vstupní data 9_4'!$B$1</f>
        <v>0</v>
      </c>
    </row>
    <row r="164" spans="1:29" ht="15">
      <c r="A164" s="172">
        <f>'Vstupní data 9_4'!A169</f>
        <v>0</v>
      </c>
      <c r="B164" s="173">
        <f>'Vstupní data 9_4'!B169</f>
        <v>0</v>
      </c>
      <c r="C164" s="174" t="str">
        <f>'Vstupní data 9_4'!T169</f>
        <v/>
      </c>
      <c r="D164" s="174" t="str">
        <f>'Vstupní data 9_4'!U169</f>
        <v/>
      </c>
      <c r="E164" s="173" t="str">
        <f>'Vstupní data 9_4'!D169</f>
        <v/>
      </c>
      <c r="F164" s="173">
        <f>'Vstupní data 9_4'!C169</f>
        <v>0</v>
      </c>
      <c r="G164" s="173" t="str">
        <f>'Vstupní data 9_4'!F169</f>
        <v/>
      </c>
      <c r="H164" s="175">
        <f>'Vstupní data 9_4'!G169</f>
        <v>0</v>
      </c>
      <c r="I164" s="173" t="str">
        <f>IF('Vstupní data 9_4'!H169=0,"",'Vstupní data 9_4'!H169)</f>
        <v/>
      </c>
      <c r="J164" s="173">
        <f>'Vstupní data 9_4'!E169</f>
        <v>0</v>
      </c>
      <c r="K164" s="176" t="str">
        <f>'Vstupní data 9_4'!S169</f>
        <v/>
      </c>
      <c r="L164" s="174">
        <f>'Vstupní data 9_4'!I169</f>
        <v>0</v>
      </c>
      <c r="M164" s="177">
        <f>'Vstupní data 9_4'!J169</f>
        <v>0</v>
      </c>
      <c r="N164" s="177">
        <f>'Vstupní data 9_4'!K169</f>
        <v>0</v>
      </c>
      <c r="O164" s="177">
        <f>'Vstupní data 9_4'!L169</f>
        <v>0</v>
      </c>
      <c r="P164" s="173">
        <f>'Vstupní data 9_4'!M169</f>
        <v>0</v>
      </c>
      <c r="Q164" s="173">
        <f>'Vstupní data 9_4'!N169</f>
        <v>0</v>
      </c>
      <c r="R164" s="173">
        <f>'Vstupní data 9_4'!O169</f>
        <v>0</v>
      </c>
      <c r="S164" s="176">
        <f>'Tabulka 9_4'!$R164+'Tabulka 9_4'!$Q164+'Tabulka 9_4'!$P164</f>
        <v>0</v>
      </c>
      <c r="T164" s="173">
        <f>'Vstupní data 9_4'!P169</f>
        <v>0</v>
      </c>
      <c r="U164" s="173">
        <f>'Vstupní data 9_4'!Q169</f>
        <v>0</v>
      </c>
      <c r="V164" s="173">
        <f>'Vstupní data 9_4'!R169</f>
        <v>0</v>
      </c>
      <c r="W164" s="176">
        <f>IFERROR('Tabulka 9_4'!$V164+'Tabulka 9_4'!$U164+'Tabulka 9_4'!$T164,"")</f>
        <v>0</v>
      </c>
      <c r="X164" s="176">
        <f>IFERROR('Tabulka 9_4'!$P164+'Tabulka 9_4'!$T164,"")</f>
        <v>0</v>
      </c>
      <c r="Y164" s="176">
        <f>IFERROR('Tabulka 9_4'!$Q164+'Tabulka 9_4'!$U164,"")</f>
        <v>0</v>
      </c>
      <c r="Z164" s="176">
        <f>IFERROR('Tabulka 9_4'!$R164+'Tabulka 9_4'!$V164,"")</f>
        <v>0</v>
      </c>
      <c r="AA164" s="178" t="str">
        <f t="shared" si="4"/>
        <v/>
      </c>
      <c r="AB164" s="178" t="str">
        <f t="shared" si="5"/>
        <v/>
      </c>
      <c r="AC164" s="179">
        <f>'Vstupní data 9_4'!$B$1</f>
        <v>0</v>
      </c>
    </row>
    <row r="165" spans="1:29" ht="15">
      <c r="A165" s="164">
        <f>'Vstupní data 9_4'!A170</f>
        <v>0</v>
      </c>
      <c r="B165" s="165">
        <f>'Vstupní data 9_4'!B170</f>
        <v>0</v>
      </c>
      <c r="C165" s="166" t="str">
        <f>'Vstupní data 9_4'!T170</f>
        <v/>
      </c>
      <c r="D165" s="166" t="str">
        <f>'Vstupní data 9_4'!U170</f>
        <v/>
      </c>
      <c r="E165" s="165" t="str">
        <f>'Vstupní data 9_4'!D170</f>
        <v/>
      </c>
      <c r="F165" s="165">
        <f>'Vstupní data 9_4'!C170</f>
        <v>0</v>
      </c>
      <c r="G165" s="165" t="str">
        <f>'Vstupní data 9_4'!F170</f>
        <v/>
      </c>
      <c r="H165" s="167">
        <f>'Vstupní data 9_4'!G170</f>
        <v>0</v>
      </c>
      <c r="I165" s="165" t="str">
        <f>IF('Vstupní data 9_4'!H170=0,"",'Vstupní data 9_4'!H170)</f>
        <v/>
      </c>
      <c r="J165" s="165">
        <f>'Vstupní data 9_4'!E170</f>
        <v>0</v>
      </c>
      <c r="K165" s="168" t="str">
        <f>'Vstupní data 9_4'!S170</f>
        <v/>
      </c>
      <c r="L165" s="166">
        <f>'Vstupní data 9_4'!I170</f>
        <v>0</v>
      </c>
      <c r="M165" s="169">
        <f>'Vstupní data 9_4'!J170</f>
        <v>0</v>
      </c>
      <c r="N165" s="169">
        <f>'Vstupní data 9_4'!K170</f>
        <v>0</v>
      </c>
      <c r="O165" s="169">
        <f>'Vstupní data 9_4'!L170</f>
        <v>0</v>
      </c>
      <c r="P165" s="165">
        <f>'Vstupní data 9_4'!M170</f>
        <v>0</v>
      </c>
      <c r="Q165" s="165">
        <f>'Vstupní data 9_4'!N170</f>
        <v>0</v>
      </c>
      <c r="R165" s="165">
        <f>'Vstupní data 9_4'!O170</f>
        <v>0</v>
      </c>
      <c r="S165" s="168">
        <f>'Tabulka 9_4'!$R165+'Tabulka 9_4'!$Q165+'Tabulka 9_4'!$P165</f>
        <v>0</v>
      </c>
      <c r="T165" s="165">
        <f>'Vstupní data 9_4'!P170</f>
        <v>0</v>
      </c>
      <c r="U165" s="165">
        <f>'Vstupní data 9_4'!Q170</f>
        <v>0</v>
      </c>
      <c r="V165" s="165">
        <f>'Vstupní data 9_4'!R170</f>
        <v>0</v>
      </c>
      <c r="W165" s="168">
        <f>IFERROR('Tabulka 9_4'!$V165+'Tabulka 9_4'!$U165+'Tabulka 9_4'!$T165,"")</f>
        <v>0</v>
      </c>
      <c r="X165" s="168">
        <f>IFERROR('Tabulka 9_4'!$P165+'Tabulka 9_4'!$T165,"")</f>
        <v>0</v>
      </c>
      <c r="Y165" s="168">
        <f>IFERROR('Tabulka 9_4'!$Q165+'Tabulka 9_4'!$U165,"")</f>
        <v>0</v>
      </c>
      <c r="Z165" s="168">
        <f>IFERROR('Tabulka 9_4'!$R165+'Tabulka 9_4'!$V165,"")</f>
        <v>0</v>
      </c>
      <c r="AA165" s="170" t="str">
        <f t="shared" si="4"/>
        <v/>
      </c>
      <c r="AB165" s="170" t="str">
        <f t="shared" si="5"/>
        <v/>
      </c>
      <c r="AC165" s="171">
        <f>'Vstupní data 9_4'!$B$1</f>
        <v>0</v>
      </c>
    </row>
    <row r="166" spans="1:29" ht="15">
      <c r="A166" s="172">
        <f>'Vstupní data 9_4'!A171</f>
        <v>0</v>
      </c>
      <c r="B166" s="173">
        <f>'Vstupní data 9_4'!B171</f>
        <v>0</v>
      </c>
      <c r="C166" s="174" t="str">
        <f>'Vstupní data 9_4'!T171</f>
        <v/>
      </c>
      <c r="D166" s="174" t="str">
        <f>'Vstupní data 9_4'!U171</f>
        <v/>
      </c>
      <c r="E166" s="173" t="str">
        <f>'Vstupní data 9_4'!D171</f>
        <v/>
      </c>
      <c r="F166" s="173">
        <f>'Vstupní data 9_4'!C171</f>
        <v>0</v>
      </c>
      <c r="G166" s="173" t="str">
        <f>'Vstupní data 9_4'!F171</f>
        <v/>
      </c>
      <c r="H166" s="175">
        <f>'Vstupní data 9_4'!G171</f>
        <v>0</v>
      </c>
      <c r="I166" s="173" t="str">
        <f>IF('Vstupní data 9_4'!H171=0,"",'Vstupní data 9_4'!H171)</f>
        <v/>
      </c>
      <c r="J166" s="173">
        <f>'Vstupní data 9_4'!E171</f>
        <v>0</v>
      </c>
      <c r="K166" s="176" t="str">
        <f>'Vstupní data 9_4'!S171</f>
        <v/>
      </c>
      <c r="L166" s="174">
        <f>'Vstupní data 9_4'!I171</f>
        <v>0</v>
      </c>
      <c r="M166" s="177">
        <f>'Vstupní data 9_4'!J171</f>
        <v>0</v>
      </c>
      <c r="N166" s="177">
        <f>'Vstupní data 9_4'!K171</f>
        <v>0</v>
      </c>
      <c r="O166" s="177">
        <f>'Vstupní data 9_4'!L171</f>
        <v>0</v>
      </c>
      <c r="P166" s="173">
        <f>'Vstupní data 9_4'!M171</f>
        <v>0</v>
      </c>
      <c r="Q166" s="173">
        <f>'Vstupní data 9_4'!N171</f>
        <v>0</v>
      </c>
      <c r="R166" s="173">
        <f>'Vstupní data 9_4'!O171</f>
        <v>0</v>
      </c>
      <c r="S166" s="176">
        <f>'Tabulka 9_4'!$R166+'Tabulka 9_4'!$Q166+'Tabulka 9_4'!$P166</f>
        <v>0</v>
      </c>
      <c r="T166" s="173">
        <f>'Vstupní data 9_4'!P171</f>
        <v>0</v>
      </c>
      <c r="U166" s="173">
        <f>'Vstupní data 9_4'!Q171</f>
        <v>0</v>
      </c>
      <c r="V166" s="173">
        <f>'Vstupní data 9_4'!R171</f>
        <v>0</v>
      </c>
      <c r="W166" s="176">
        <f>IFERROR('Tabulka 9_4'!$V166+'Tabulka 9_4'!$U166+'Tabulka 9_4'!$T166,"")</f>
        <v>0</v>
      </c>
      <c r="X166" s="176">
        <f>IFERROR('Tabulka 9_4'!$P166+'Tabulka 9_4'!$T166,"")</f>
        <v>0</v>
      </c>
      <c r="Y166" s="176">
        <f>IFERROR('Tabulka 9_4'!$Q166+'Tabulka 9_4'!$U166,"")</f>
        <v>0</v>
      </c>
      <c r="Z166" s="176">
        <f>IFERROR('Tabulka 9_4'!$R166+'Tabulka 9_4'!$V166,"")</f>
        <v>0</v>
      </c>
      <c r="AA166" s="178" t="str">
        <f t="shared" si="4"/>
        <v/>
      </c>
      <c r="AB166" s="178" t="str">
        <f t="shared" si="5"/>
        <v/>
      </c>
      <c r="AC166" s="179">
        <f>'Vstupní data 9_4'!$B$1</f>
        <v>0</v>
      </c>
    </row>
    <row r="167" spans="1:29" ht="15">
      <c r="A167" s="164">
        <f>'Vstupní data 9_4'!A172</f>
        <v>0</v>
      </c>
      <c r="B167" s="165">
        <f>'Vstupní data 9_4'!B172</f>
        <v>0</v>
      </c>
      <c r="C167" s="166" t="str">
        <f>'Vstupní data 9_4'!T172</f>
        <v/>
      </c>
      <c r="D167" s="166" t="str">
        <f>'Vstupní data 9_4'!U172</f>
        <v/>
      </c>
      <c r="E167" s="165" t="str">
        <f>'Vstupní data 9_4'!D172</f>
        <v/>
      </c>
      <c r="F167" s="165">
        <f>'Vstupní data 9_4'!C172</f>
        <v>0</v>
      </c>
      <c r="G167" s="165" t="str">
        <f>'Vstupní data 9_4'!F172</f>
        <v/>
      </c>
      <c r="H167" s="167">
        <f>'Vstupní data 9_4'!G172</f>
        <v>0</v>
      </c>
      <c r="I167" s="165" t="str">
        <f>IF('Vstupní data 9_4'!H172=0,"",'Vstupní data 9_4'!H172)</f>
        <v/>
      </c>
      <c r="J167" s="165">
        <f>'Vstupní data 9_4'!E172</f>
        <v>0</v>
      </c>
      <c r="K167" s="168" t="str">
        <f>'Vstupní data 9_4'!S172</f>
        <v/>
      </c>
      <c r="L167" s="166">
        <f>'Vstupní data 9_4'!I172</f>
        <v>0</v>
      </c>
      <c r="M167" s="169">
        <f>'Vstupní data 9_4'!J172</f>
        <v>0</v>
      </c>
      <c r="N167" s="169">
        <f>'Vstupní data 9_4'!K172</f>
        <v>0</v>
      </c>
      <c r="O167" s="169">
        <f>'Vstupní data 9_4'!L172</f>
        <v>0</v>
      </c>
      <c r="P167" s="165">
        <f>'Vstupní data 9_4'!M172</f>
        <v>0</v>
      </c>
      <c r="Q167" s="165">
        <f>'Vstupní data 9_4'!N172</f>
        <v>0</v>
      </c>
      <c r="R167" s="165">
        <f>'Vstupní data 9_4'!O172</f>
        <v>0</v>
      </c>
      <c r="S167" s="168">
        <f>'Tabulka 9_4'!$R167+'Tabulka 9_4'!$Q167+'Tabulka 9_4'!$P167</f>
        <v>0</v>
      </c>
      <c r="T167" s="165">
        <f>'Vstupní data 9_4'!P172</f>
        <v>0</v>
      </c>
      <c r="U167" s="165">
        <f>'Vstupní data 9_4'!Q172</f>
        <v>0</v>
      </c>
      <c r="V167" s="165">
        <f>'Vstupní data 9_4'!R172</f>
        <v>0</v>
      </c>
      <c r="W167" s="168">
        <f>IFERROR('Tabulka 9_4'!$V167+'Tabulka 9_4'!$U167+'Tabulka 9_4'!$T167,"")</f>
        <v>0</v>
      </c>
      <c r="X167" s="168">
        <f>IFERROR('Tabulka 9_4'!$P167+'Tabulka 9_4'!$T167,"")</f>
        <v>0</v>
      </c>
      <c r="Y167" s="168">
        <f>IFERROR('Tabulka 9_4'!$Q167+'Tabulka 9_4'!$U167,"")</f>
        <v>0</v>
      </c>
      <c r="Z167" s="168">
        <f>IFERROR('Tabulka 9_4'!$R167+'Tabulka 9_4'!$V167,"")</f>
        <v>0</v>
      </c>
      <c r="AA167" s="170" t="str">
        <f t="shared" si="4"/>
        <v/>
      </c>
      <c r="AB167" s="170" t="str">
        <f t="shared" si="5"/>
        <v/>
      </c>
      <c r="AC167" s="171">
        <f>'Vstupní data 9_4'!$B$1</f>
        <v>0</v>
      </c>
    </row>
    <row r="168" spans="1:29" ht="15">
      <c r="A168" s="172">
        <f>'Vstupní data 9_4'!A173</f>
        <v>0</v>
      </c>
      <c r="B168" s="173">
        <f>'Vstupní data 9_4'!B173</f>
        <v>0</v>
      </c>
      <c r="C168" s="174" t="str">
        <f>'Vstupní data 9_4'!T173</f>
        <v/>
      </c>
      <c r="D168" s="174" t="str">
        <f>'Vstupní data 9_4'!U173</f>
        <v/>
      </c>
      <c r="E168" s="173" t="str">
        <f>'Vstupní data 9_4'!D173</f>
        <v/>
      </c>
      <c r="F168" s="173">
        <f>'Vstupní data 9_4'!C173</f>
        <v>0</v>
      </c>
      <c r="G168" s="173" t="str">
        <f>'Vstupní data 9_4'!F173</f>
        <v/>
      </c>
      <c r="H168" s="175">
        <f>'Vstupní data 9_4'!G173</f>
        <v>0</v>
      </c>
      <c r="I168" s="173" t="str">
        <f>IF('Vstupní data 9_4'!H173=0,"",'Vstupní data 9_4'!H173)</f>
        <v/>
      </c>
      <c r="J168" s="173">
        <f>'Vstupní data 9_4'!E173</f>
        <v>0</v>
      </c>
      <c r="K168" s="176" t="str">
        <f>'Vstupní data 9_4'!S173</f>
        <v/>
      </c>
      <c r="L168" s="174">
        <f>'Vstupní data 9_4'!I173</f>
        <v>0</v>
      </c>
      <c r="M168" s="177">
        <f>'Vstupní data 9_4'!J173</f>
        <v>0</v>
      </c>
      <c r="N168" s="177">
        <f>'Vstupní data 9_4'!K173</f>
        <v>0</v>
      </c>
      <c r="O168" s="177">
        <f>'Vstupní data 9_4'!L173</f>
        <v>0</v>
      </c>
      <c r="P168" s="173">
        <f>'Vstupní data 9_4'!M173</f>
        <v>0</v>
      </c>
      <c r="Q168" s="173">
        <f>'Vstupní data 9_4'!N173</f>
        <v>0</v>
      </c>
      <c r="R168" s="173">
        <f>'Vstupní data 9_4'!O173</f>
        <v>0</v>
      </c>
      <c r="S168" s="176">
        <f>'Tabulka 9_4'!$R168+'Tabulka 9_4'!$Q168+'Tabulka 9_4'!$P168</f>
        <v>0</v>
      </c>
      <c r="T168" s="173">
        <f>'Vstupní data 9_4'!P173</f>
        <v>0</v>
      </c>
      <c r="U168" s="173">
        <f>'Vstupní data 9_4'!Q173</f>
        <v>0</v>
      </c>
      <c r="V168" s="173">
        <f>'Vstupní data 9_4'!R173</f>
        <v>0</v>
      </c>
      <c r="W168" s="176">
        <f>IFERROR('Tabulka 9_4'!$V168+'Tabulka 9_4'!$U168+'Tabulka 9_4'!$T168,"")</f>
        <v>0</v>
      </c>
      <c r="X168" s="176">
        <f>IFERROR('Tabulka 9_4'!$P168+'Tabulka 9_4'!$T168,"")</f>
        <v>0</v>
      </c>
      <c r="Y168" s="176">
        <f>IFERROR('Tabulka 9_4'!$Q168+'Tabulka 9_4'!$U168,"")</f>
        <v>0</v>
      </c>
      <c r="Z168" s="176">
        <f>IFERROR('Tabulka 9_4'!$R168+'Tabulka 9_4'!$V168,"")</f>
        <v>0</v>
      </c>
      <c r="AA168" s="178" t="str">
        <f t="shared" si="4"/>
        <v/>
      </c>
      <c r="AB168" s="178" t="str">
        <f t="shared" si="5"/>
        <v/>
      </c>
      <c r="AC168" s="179">
        <f>'Vstupní data 9_4'!$B$1</f>
        <v>0</v>
      </c>
    </row>
    <row r="169" spans="1:29" ht="15">
      <c r="A169" s="164">
        <f>'Vstupní data 9_4'!A174</f>
        <v>0</v>
      </c>
      <c r="B169" s="165">
        <f>'Vstupní data 9_4'!B174</f>
        <v>0</v>
      </c>
      <c r="C169" s="166" t="str">
        <f>'Vstupní data 9_4'!T174</f>
        <v/>
      </c>
      <c r="D169" s="166" t="str">
        <f>'Vstupní data 9_4'!U174</f>
        <v/>
      </c>
      <c r="E169" s="165" t="str">
        <f>'Vstupní data 9_4'!D174</f>
        <v/>
      </c>
      <c r="F169" s="165">
        <f>'Vstupní data 9_4'!C174</f>
        <v>0</v>
      </c>
      <c r="G169" s="165" t="str">
        <f>'Vstupní data 9_4'!F174</f>
        <v/>
      </c>
      <c r="H169" s="167">
        <f>'Vstupní data 9_4'!G174</f>
        <v>0</v>
      </c>
      <c r="I169" s="165" t="str">
        <f>IF('Vstupní data 9_4'!H174=0,"",'Vstupní data 9_4'!H174)</f>
        <v/>
      </c>
      <c r="J169" s="165">
        <f>'Vstupní data 9_4'!E174</f>
        <v>0</v>
      </c>
      <c r="K169" s="168" t="str">
        <f>'Vstupní data 9_4'!S174</f>
        <v/>
      </c>
      <c r="L169" s="166">
        <f>'Vstupní data 9_4'!I174</f>
        <v>0</v>
      </c>
      <c r="M169" s="169">
        <f>'Vstupní data 9_4'!J174</f>
        <v>0</v>
      </c>
      <c r="N169" s="169">
        <f>'Vstupní data 9_4'!K174</f>
        <v>0</v>
      </c>
      <c r="O169" s="169">
        <f>'Vstupní data 9_4'!L174</f>
        <v>0</v>
      </c>
      <c r="P169" s="165">
        <f>'Vstupní data 9_4'!M174</f>
        <v>0</v>
      </c>
      <c r="Q169" s="165">
        <f>'Vstupní data 9_4'!N174</f>
        <v>0</v>
      </c>
      <c r="R169" s="165">
        <f>'Vstupní data 9_4'!O174</f>
        <v>0</v>
      </c>
      <c r="S169" s="168">
        <f>'Tabulka 9_4'!$R169+'Tabulka 9_4'!$Q169+'Tabulka 9_4'!$P169</f>
        <v>0</v>
      </c>
      <c r="T169" s="165">
        <f>'Vstupní data 9_4'!P174</f>
        <v>0</v>
      </c>
      <c r="U169" s="165">
        <f>'Vstupní data 9_4'!Q174</f>
        <v>0</v>
      </c>
      <c r="V169" s="165">
        <f>'Vstupní data 9_4'!R174</f>
        <v>0</v>
      </c>
      <c r="W169" s="168">
        <f>IFERROR('Tabulka 9_4'!$V169+'Tabulka 9_4'!$U169+'Tabulka 9_4'!$T169,"")</f>
        <v>0</v>
      </c>
      <c r="X169" s="168">
        <f>IFERROR('Tabulka 9_4'!$P169+'Tabulka 9_4'!$T169,"")</f>
        <v>0</v>
      </c>
      <c r="Y169" s="168">
        <f>IFERROR('Tabulka 9_4'!$Q169+'Tabulka 9_4'!$U169,"")</f>
        <v>0</v>
      </c>
      <c r="Z169" s="168">
        <f>IFERROR('Tabulka 9_4'!$R169+'Tabulka 9_4'!$V169,"")</f>
        <v>0</v>
      </c>
      <c r="AA169" s="170" t="str">
        <f t="shared" si="4"/>
        <v/>
      </c>
      <c r="AB169" s="170" t="str">
        <f t="shared" si="5"/>
        <v/>
      </c>
      <c r="AC169" s="171">
        <f>'Vstupní data 9_4'!$B$1</f>
        <v>0</v>
      </c>
    </row>
    <row r="170" spans="1:29" ht="15">
      <c r="A170" s="172">
        <f>'Vstupní data 9_4'!A175</f>
        <v>0</v>
      </c>
      <c r="B170" s="173">
        <f>'Vstupní data 9_4'!B175</f>
        <v>0</v>
      </c>
      <c r="C170" s="174" t="str">
        <f>'Vstupní data 9_4'!T175</f>
        <v/>
      </c>
      <c r="D170" s="174" t="str">
        <f>'Vstupní data 9_4'!U175</f>
        <v/>
      </c>
      <c r="E170" s="173" t="str">
        <f>'Vstupní data 9_4'!D175</f>
        <v/>
      </c>
      <c r="F170" s="173">
        <f>'Vstupní data 9_4'!C175</f>
        <v>0</v>
      </c>
      <c r="G170" s="173" t="str">
        <f>'Vstupní data 9_4'!F175</f>
        <v/>
      </c>
      <c r="H170" s="175">
        <f>'Vstupní data 9_4'!G175</f>
        <v>0</v>
      </c>
      <c r="I170" s="173" t="str">
        <f>IF('Vstupní data 9_4'!H175=0,"",'Vstupní data 9_4'!H175)</f>
        <v/>
      </c>
      <c r="J170" s="173">
        <f>'Vstupní data 9_4'!E175</f>
        <v>0</v>
      </c>
      <c r="K170" s="176" t="str">
        <f>'Vstupní data 9_4'!S175</f>
        <v/>
      </c>
      <c r="L170" s="174">
        <f>'Vstupní data 9_4'!I175</f>
        <v>0</v>
      </c>
      <c r="M170" s="177">
        <f>'Vstupní data 9_4'!J175</f>
        <v>0</v>
      </c>
      <c r="N170" s="177">
        <f>'Vstupní data 9_4'!K175</f>
        <v>0</v>
      </c>
      <c r="O170" s="177">
        <f>'Vstupní data 9_4'!L175</f>
        <v>0</v>
      </c>
      <c r="P170" s="173">
        <f>'Vstupní data 9_4'!M175</f>
        <v>0</v>
      </c>
      <c r="Q170" s="173">
        <f>'Vstupní data 9_4'!N175</f>
        <v>0</v>
      </c>
      <c r="R170" s="173">
        <f>'Vstupní data 9_4'!O175</f>
        <v>0</v>
      </c>
      <c r="S170" s="176">
        <f>'Tabulka 9_4'!$R170+'Tabulka 9_4'!$Q170+'Tabulka 9_4'!$P170</f>
        <v>0</v>
      </c>
      <c r="T170" s="173">
        <f>'Vstupní data 9_4'!P175</f>
        <v>0</v>
      </c>
      <c r="U170" s="173">
        <f>'Vstupní data 9_4'!Q175</f>
        <v>0</v>
      </c>
      <c r="V170" s="173">
        <f>'Vstupní data 9_4'!R175</f>
        <v>0</v>
      </c>
      <c r="W170" s="176">
        <f>IFERROR('Tabulka 9_4'!$V170+'Tabulka 9_4'!$U170+'Tabulka 9_4'!$T170,"")</f>
        <v>0</v>
      </c>
      <c r="X170" s="176">
        <f>IFERROR('Tabulka 9_4'!$P170+'Tabulka 9_4'!$T170,"")</f>
        <v>0</v>
      </c>
      <c r="Y170" s="176">
        <f>IFERROR('Tabulka 9_4'!$Q170+'Tabulka 9_4'!$U170,"")</f>
        <v>0</v>
      </c>
      <c r="Z170" s="176">
        <f>IFERROR('Tabulka 9_4'!$R170+'Tabulka 9_4'!$V170,"")</f>
        <v>0</v>
      </c>
      <c r="AA170" s="178" t="str">
        <f t="shared" si="4"/>
        <v/>
      </c>
      <c r="AB170" s="178" t="str">
        <f t="shared" si="5"/>
        <v/>
      </c>
      <c r="AC170" s="179">
        <f>'Vstupní data 9_4'!$B$1</f>
        <v>0</v>
      </c>
    </row>
    <row r="171" spans="1:29" ht="15">
      <c r="A171" s="164">
        <f>'Vstupní data 9_4'!A176</f>
        <v>0</v>
      </c>
      <c r="B171" s="165">
        <f>'Vstupní data 9_4'!B176</f>
        <v>0</v>
      </c>
      <c r="C171" s="166" t="str">
        <f>'Vstupní data 9_4'!T176</f>
        <v/>
      </c>
      <c r="D171" s="166" t="str">
        <f>'Vstupní data 9_4'!U176</f>
        <v/>
      </c>
      <c r="E171" s="165" t="str">
        <f>'Vstupní data 9_4'!D176</f>
        <v/>
      </c>
      <c r="F171" s="165">
        <f>'Vstupní data 9_4'!C176</f>
        <v>0</v>
      </c>
      <c r="G171" s="165" t="str">
        <f>'Vstupní data 9_4'!F176</f>
        <v/>
      </c>
      <c r="H171" s="167">
        <f>'Vstupní data 9_4'!G176</f>
        <v>0</v>
      </c>
      <c r="I171" s="165" t="str">
        <f>IF('Vstupní data 9_4'!H176=0,"",'Vstupní data 9_4'!H176)</f>
        <v/>
      </c>
      <c r="J171" s="165">
        <f>'Vstupní data 9_4'!E176</f>
        <v>0</v>
      </c>
      <c r="K171" s="168" t="str">
        <f>'Vstupní data 9_4'!S176</f>
        <v/>
      </c>
      <c r="L171" s="166">
        <f>'Vstupní data 9_4'!I176</f>
        <v>0</v>
      </c>
      <c r="M171" s="169">
        <f>'Vstupní data 9_4'!J176</f>
        <v>0</v>
      </c>
      <c r="N171" s="169">
        <f>'Vstupní data 9_4'!K176</f>
        <v>0</v>
      </c>
      <c r="O171" s="169">
        <f>'Vstupní data 9_4'!L176</f>
        <v>0</v>
      </c>
      <c r="P171" s="165">
        <f>'Vstupní data 9_4'!M176</f>
        <v>0</v>
      </c>
      <c r="Q171" s="165">
        <f>'Vstupní data 9_4'!N176</f>
        <v>0</v>
      </c>
      <c r="R171" s="165">
        <f>'Vstupní data 9_4'!O176</f>
        <v>0</v>
      </c>
      <c r="S171" s="168">
        <f>'Tabulka 9_4'!$R171+'Tabulka 9_4'!$Q171+'Tabulka 9_4'!$P171</f>
        <v>0</v>
      </c>
      <c r="T171" s="165">
        <f>'Vstupní data 9_4'!P176</f>
        <v>0</v>
      </c>
      <c r="U171" s="165">
        <f>'Vstupní data 9_4'!Q176</f>
        <v>0</v>
      </c>
      <c r="V171" s="165">
        <f>'Vstupní data 9_4'!R176</f>
        <v>0</v>
      </c>
      <c r="W171" s="168">
        <f>IFERROR('Tabulka 9_4'!$V171+'Tabulka 9_4'!$U171+'Tabulka 9_4'!$T171,"")</f>
        <v>0</v>
      </c>
      <c r="X171" s="168">
        <f>IFERROR('Tabulka 9_4'!$P171+'Tabulka 9_4'!$T171,"")</f>
        <v>0</v>
      </c>
      <c r="Y171" s="168">
        <f>IFERROR('Tabulka 9_4'!$Q171+'Tabulka 9_4'!$U171,"")</f>
        <v>0</v>
      </c>
      <c r="Z171" s="168">
        <f>IFERROR('Tabulka 9_4'!$R171+'Tabulka 9_4'!$V171,"")</f>
        <v>0</v>
      </c>
      <c r="AA171" s="170" t="str">
        <f t="shared" si="4"/>
        <v/>
      </c>
      <c r="AB171" s="170" t="str">
        <f t="shared" si="5"/>
        <v/>
      </c>
      <c r="AC171" s="171">
        <f>'Vstupní data 9_4'!$B$1</f>
        <v>0</v>
      </c>
    </row>
    <row r="172" spans="1:29" ht="15">
      <c r="A172" s="172">
        <f>'Vstupní data 9_4'!A177</f>
        <v>0</v>
      </c>
      <c r="B172" s="173">
        <f>'Vstupní data 9_4'!B177</f>
        <v>0</v>
      </c>
      <c r="C172" s="174" t="str">
        <f>'Vstupní data 9_4'!T177</f>
        <v/>
      </c>
      <c r="D172" s="174" t="str">
        <f>'Vstupní data 9_4'!U177</f>
        <v/>
      </c>
      <c r="E172" s="173" t="str">
        <f>'Vstupní data 9_4'!D177</f>
        <v/>
      </c>
      <c r="F172" s="173">
        <f>'Vstupní data 9_4'!C177</f>
        <v>0</v>
      </c>
      <c r="G172" s="173" t="str">
        <f>'Vstupní data 9_4'!F177</f>
        <v/>
      </c>
      <c r="H172" s="175">
        <f>'Vstupní data 9_4'!G177</f>
        <v>0</v>
      </c>
      <c r="I172" s="173" t="str">
        <f>IF('Vstupní data 9_4'!H177=0,"",'Vstupní data 9_4'!H177)</f>
        <v/>
      </c>
      <c r="J172" s="173">
        <f>'Vstupní data 9_4'!E177</f>
        <v>0</v>
      </c>
      <c r="K172" s="176" t="str">
        <f>'Vstupní data 9_4'!S177</f>
        <v/>
      </c>
      <c r="L172" s="174">
        <f>'Vstupní data 9_4'!I177</f>
        <v>0</v>
      </c>
      <c r="M172" s="177">
        <f>'Vstupní data 9_4'!J177</f>
        <v>0</v>
      </c>
      <c r="N172" s="177">
        <f>'Vstupní data 9_4'!K177</f>
        <v>0</v>
      </c>
      <c r="O172" s="177">
        <f>'Vstupní data 9_4'!L177</f>
        <v>0</v>
      </c>
      <c r="P172" s="173">
        <f>'Vstupní data 9_4'!M177</f>
        <v>0</v>
      </c>
      <c r="Q172" s="173">
        <f>'Vstupní data 9_4'!N177</f>
        <v>0</v>
      </c>
      <c r="R172" s="173">
        <f>'Vstupní data 9_4'!O177</f>
        <v>0</v>
      </c>
      <c r="S172" s="176">
        <f>'Tabulka 9_4'!$R172+'Tabulka 9_4'!$Q172+'Tabulka 9_4'!$P172</f>
        <v>0</v>
      </c>
      <c r="T172" s="173">
        <f>'Vstupní data 9_4'!P177</f>
        <v>0</v>
      </c>
      <c r="U172" s="173">
        <f>'Vstupní data 9_4'!Q177</f>
        <v>0</v>
      </c>
      <c r="V172" s="173">
        <f>'Vstupní data 9_4'!R177</f>
        <v>0</v>
      </c>
      <c r="W172" s="176">
        <f>IFERROR('Tabulka 9_4'!$V172+'Tabulka 9_4'!$U172+'Tabulka 9_4'!$T172,"")</f>
        <v>0</v>
      </c>
      <c r="X172" s="176">
        <f>IFERROR('Tabulka 9_4'!$P172+'Tabulka 9_4'!$T172,"")</f>
        <v>0</v>
      </c>
      <c r="Y172" s="176">
        <f>IFERROR('Tabulka 9_4'!$Q172+'Tabulka 9_4'!$U172,"")</f>
        <v>0</v>
      </c>
      <c r="Z172" s="176">
        <f>IFERROR('Tabulka 9_4'!$R172+'Tabulka 9_4'!$V172,"")</f>
        <v>0</v>
      </c>
      <c r="AA172" s="178" t="str">
        <f t="shared" si="4"/>
        <v/>
      </c>
      <c r="AB172" s="178" t="str">
        <f t="shared" si="5"/>
        <v/>
      </c>
      <c r="AC172" s="179">
        <f>'Vstupní data 9_4'!$B$1</f>
        <v>0</v>
      </c>
    </row>
    <row r="173" spans="1:29" ht="15">
      <c r="A173" s="164">
        <f>'Vstupní data 9_4'!A178</f>
        <v>0</v>
      </c>
      <c r="B173" s="165">
        <f>'Vstupní data 9_4'!B178</f>
        <v>0</v>
      </c>
      <c r="C173" s="166" t="str">
        <f>'Vstupní data 9_4'!T178</f>
        <v/>
      </c>
      <c r="D173" s="166" t="str">
        <f>'Vstupní data 9_4'!U178</f>
        <v/>
      </c>
      <c r="E173" s="165" t="str">
        <f>'Vstupní data 9_4'!D178</f>
        <v/>
      </c>
      <c r="F173" s="165">
        <f>'Vstupní data 9_4'!C178</f>
        <v>0</v>
      </c>
      <c r="G173" s="165" t="str">
        <f>'Vstupní data 9_4'!F178</f>
        <v/>
      </c>
      <c r="H173" s="167">
        <f>'Vstupní data 9_4'!G178</f>
        <v>0</v>
      </c>
      <c r="I173" s="165" t="str">
        <f>IF('Vstupní data 9_4'!H178=0,"",'Vstupní data 9_4'!H178)</f>
        <v/>
      </c>
      <c r="J173" s="165">
        <f>'Vstupní data 9_4'!E178</f>
        <v>0</v>
      </c>
      <c r="K173" s="168" t="str">
        <f>'Vstupní data 9_4'!S178</f>
        <v/>
      </c>
      <c r="L173" s="166">
        <f>'Vstupní data 9_4'!I178</f>
        <v>0</v>
      </c>
      <c r="M173" s="169">
        <f>'Vstupní data 9_4'!J178</f>
        <v>0</v>
      </c>
      <c r="N173" s="169">
        <f>'Vstupní data 9_4'!K178</f>
        <v>0</v>
      </c>
      <c r="O173" s="169">
        <f>'Vstupní data 9_4'!L178</f>
        <v>0</v>
      </c>
      <c r="P173" s="165">
        <f>'Vstupní data 9_4'!M178</f>
        <v>0</v>
      </c>
      <c r="Q173" s="165">
        <f>'Vstupní data 9_4'!N178</f>
        <v>0</v>
      </c>
      <c r="R173" s="165">
        <f>'Vstupní data 9_4'!O178</f>
        <v>0</v>
      </c>
      <c r="S173" s="168">
        <f>'Tabulka 9_4'!$R173+'Tabulka 9_4'!$Q173+'Tabulka 9_4'!$P173</f>
        <v>0</v>
      </c>
      <c r="T173" s="165">
        <f>'Vstupní data 9_4'!P178</f>
        <v>0</v>
      </c>
      <c r="U173" s="165">
        <f>'Vstupní data 9_4'!Q178</f>
        <v>0</v>
      </c>
      <c r="V173" s="165">
        <f>'Vstupní data 9_4'!R178</f>
        <v>0</v>
      </c>
      <c r="W173" s="168">
        <f>IFERROR('Tabulka 9_4'!$V173+'Tabulka 9_4'!$U173+'Tabulka 9_4'!$T173,"")</f>
        <v>0</v>
      </c>
      <c r="X173" s="168">
        <f>IFERROR('Tabulka 9_4'!$P173+'Tabulka 9_4'!$T173,"")</f>
        <v>0</v>
      </c>
      <c r="Y173" s="168">
        <f>IFERROR('Tabulka 9_4'!$Q173+'Tabulka 9_4'!$U173,"")</f>
        <v>0</v>
      </c>
      <c r="Z173" s="168">
        <f>IFERROR('Tabulka 9_4'!$R173+'Tabulka 9_4'!$V173,"")</f>
        <v>0</v>
      </c>
      <c r="AA173" s="170" t="str">
        <f t="shared" si="4"/>
        <v/>
      </c>
      <c r="AB173" s="170" t="str">
        <f t="shared" si="5"/>
        <v/>
      </c>
      <c r="AC173" s="171">
        <f>'Vstupní data 9_4'!$B$1</f>
        <v>0</v>
      </c>
    </row>
    <row r="174" spans="1:29" ht="15">
      <c r="A174" s="172">
        <f>'Vstupní data 9_4'!A179</f>
        <v>0</v>
      </c>
      <c r="B174" s="173">
        <f>'Vstupní data 9_4'!B179</f>
        <v>0</v>
      </c>
      <c r="C174" s="174" t="str">
        <f>'Vstupní data 9_4'!T179</f>
        <v/>
      </c>
      <c r="D174" s="174" t="str">
        <f>'Vstupní data 9_4'!U179</f>
        <v/>
      </c>
      <c r="E174" s="173" t="str">
        <f>'Vstupní data 9_4'!D179</f>
        <v/>
      </c>
      <c r="F174" s="173">
        <f>'Vstupní data 9_4'!C179</f>
        <v>0</v>
      </c>
      <c r="G174" s="173" t="str">
        <f>'Vstupní data 9_4'!F179</f>
        <v/>
      </c>
      <c r="H174" s="175">
        <f>'Vstupní data 9_4'!G179</f>
        <v>0</v>
      </c>
      <c r="I174" s="173" t="str">
        <f>IF('Vstupní data 9_4'!H179=0,"",'Vstupní data 9_4'!H179)</f>
        <v/>
      </c>
      <c r="J174" s="173">
        <f>'Vstupní data 9_4'!E179</f>
        <v>0</v>
      </c>
      <c r="K174" s="176" t="str">
        <f>'Vstupní data 9_4'!S179</f>
        <v/>
      </c>
      <c r="L174" s="174">
        <f>'Vstupní data 9_4'!I179</f>
        <v>0</v>
      </c>
      <c r="M174" s="177">
        <f>'Vstupní data 9_4'!J179</f>
        <v>0</v>
      </c>
      <c r="N174" s="177">
        <f>'Vstupní data 9_4'!K179</f>
        <v>0</v>
      </c>
      <c r="O174" s="177">
        <f>'Vstupní data 9_4'!L179</f>
        <v>0</v>
      </c>
      <c r="P174" s="173">
        <f>'Vstupní data 9_4'!M179</f>
        <v>0</v>
      </c>
      <c r="Q174" s="173">
        <f>'Vstupní data 9_4'!N179</f>
        <v>0</v>
      </c>
      <c r="R174" s="173">
        <f>'Vstupní data 9_4'!O179</f>
        <v>0</v>
      </c>
      <c r="S174" s="176">
        <f>'Tabulka 9_4'!$R174+'Tabulka 9_4'!$Q174+'Tabulka 9_4'!$P174</f>
        <v>0</v>
      </c>
      <c r="T174" s="173">
        <f>'Vstupní data 9_4'!P179</f>
        <v>0</v>
      </c>
      <c r="U174" s="173">
        <f>'Vstupní data 9_4'!Q179</f>
        <v>0</v>
      </c>
      <c r="V174" s="173">
        <f>'Vstupní data 9_4'!R179</f>
        <v>0</v>
      </c>
      <c r="W174" s="176">
        <f>IFERROR('Tabulka 9_4'!$V174+'Tabulka 9_4'!$U174+'Tabulka 9_4'!$T174,"")</f>
        <v>0</v>
      </c>
      <c r="X174" s="176">
        <f>IFERROR('Tabulka 9_4'!$P174+'Tabulka 9_4'!$T174,"")</f>
        <v>0</v>
      </c>
      <c r="Y174" s="176">
        <f>IFERROR('Tabulka 9_4'!$Q174+'Tabulka 9_4'!$U174,"")</f>
        <v>0</v>
      </c>
      <c r="Z174" s="176">
        <f>IFERROR('Tabulka 9_4'!$R174+'Tabulka 9_4'!$V174,"")</f>
        <v>0</v>
      </c>
      <c r="AA174" s="178" t="str">
        <f t="shared" si="4"/>
        <v/>
      </c>
      <c r="AB174" s="178" t="str">
        <f t="shared" si="5"/>
        <v/>
      </c>
      <c r="AC174" s="179">
        <f>'Vstupní data 9_4'!$B$1</f>
        <v>0</v>
      </c>
    </row>
    <row r="175" spans="1:29" ht="15">
      <c r="A175" s="164">
        <f>'Vstupní data 9_4'!A180</f>
        <v>0</v>
      </c>
      <c r="B175" s="165">
        <f>'Vstupní data 9_4'!B180</f>
        <v>0</v>
      </c>
      <c r="C175" s="166" t="str">
        <f>'Vstupní data 9_4'!T180</f>
        <v/>
      </c>
      <c r="D175" s="166" t="str">
        <f>'Vstupní data 9_4'!U180</f>
        <v/>
      </c>
      <c r="E175" s="165" t="str">
        <f>'Vstupní data 9_4'!D180</f>
        <v/>
      </c>
      <c r="F175" s="165">
        <f>'Vstupní data 9_4'!C180</f>
        <v>0</v>
      </c>
      <c r="G175" s="165" t="str">
        <f>'Vstupní data 9_4'!F180</f>
        <v/>
      </c>
      <c r="H175" s="167">
        <f>'Vstupní data 9_4'!G180</f>
        <v>0</v>
      </c>
      <c r="I175" s="165" t="str">
        <f>IF('Vstupní data 9_4'!H180=0,"",'Vstupní data 9_4'!H180)</f>
        <v/>
      </c>
      <c r="J175" s="165">
        <f>'Vstupní data 9_4'!E180</f>
        <v>0</v>
      </c>
      <c r="K175" s="168" t="str">
        <f>'Vstupní data 9_4'!S180</f>
        <v/>
      </c>
      <c r="L175" s="166">
        <f>'Vstupní data 9_4'!I180</f>
        <v>0</v>
      </c>
      <c r="M175" s="169">
        <f>'Vstupní data 9_4'!J180</f>
        <v>0</v>
      </c>
      <c r="N175" s="169">
        <f>'Vstupní data 9_4'!K180</f>
        <v>0</v>
      </c>
      <c r="O175" s="169">
        <f>'Vstupní data 9_4'!L180</f>
        <v>0</v>
      </c>
      <c r="P175" s="165">
        <f>'Vstupní data 9_4'!M180</f>
        <v>0</v>
      </c>
      <c r="Q175" s="165">
        <f>'Vstupní data 9_4'!N180</f>
        <v>0</v>
      </c>
      <c r="R175" s="165">
        <f>'Vstupní data 9_4'!O180</f>
        <v>0</v>
      </c>
      <c r="S175" s="168">
        <f>'Tabulka 9_4'!$R175+'Tabulka 9_4'!$Q175+'Tabulka 9_4'!$P175</f>
        <v>0</v>
      </c>
      <c r="T175" s="165">
        <f>'Vstupní data 9_4'!P180</f>
        <v>0</v>
      </c>
      <c r="U175" s="165">
        <f>'Vstupní data 9_4'!Q180</f>
        <v>0</v>
      </c>
      <c r="V175" s="165">
        <f>'Vstupní data 9_4'!R180</f>
        <v>0</v>
      </c>
      <c r="W175" s="168">
        <f>IFERROR('Tabulka 9_4'!$V175+'Tabulka 9_4'!$U175+'Tabulka 9_4'!$T175,"")</f>
        <v>0</v>
      </c>
      <c r="X175" s="168">
        <f>IFERROR('Tabulka 9_4'!$P175+'Tabulka 9_4'!$T175,"")</f>
        <v>0</v>
      </c>
      <c r="Y175" s="168">
        <f>IFERROR('Tabulka 9_4'!$Q175+'Tabulka 9_4'!$U175,"")</f>
        <v>0</v>
      </c>
      <c r="Z175" s="168">
        <f>IFERROR('Tabulka 9_4'!$R175+'Tabulka 9_4'!$V175,"")</f>
        <v>0</v>
      </c>
      <c r="AA175" s="170" t="str">
        <f t="shared" si="4"/>
        <v/>
      </c>
      <c r="AB175" s="170" t="str">
        <f t="shared" si="5"/>
        <v/>
      </c>
      <c r="AC175" s="171">
        <f>'Vstupní data 9_4'!$B$1</f>
        <v>0</v>
      </c>
    </row>
    <row r="176" spans="1:29" ht="15">
      <c r="A176" s="172">
        <f>'Vstupní data 9_4'!A181</f>
        <v>0</v>
      </c>
      <c r="B176" s="173">
        <f>'Vstupní data 9_4'!B181</f>
        <v>0</v>
      </c>
      <c r="C176" s="174" t="str">
        <f>'Vstupní data 9_4'!T181</f>
        <v/>
      </c>
      <c r="D176" s="174" t="str">
        <f>'Vstupní data 9_4'!U181</f>
        <v/>
      </c>
      <c r="E176" s="173" t="str">
        <f>'Vstupní data 9_4'!D181</f>
        <v/>
      </c>
      <c r="F176" s="173">
        <f>'Vstupní data 9_4'!C181</f>
        <v>0</v>
      </c>
      <c r="G176" s="173" t="str">
        <f>'Vstupní data 9_4'!F181</f>
        <v/>
      </c>
      <c r="H176" s="175">
        <f>'Vstupní data 9_4'!G181</f>
        <v>0</v>
      </c>
      <c r="I176" s="173" t="str">
        <f>IF('Vstupní data 9_4'!H181=0,"",'Vstupní data 9_4'!H181)</f>
        <v/>
      </c>
      <c r="J176" s="173">
        <f>'Vstupní data 9_4'!E181</f>
        <v>0</v>
      </c>
      <c r="K176" s="176" t="str">
        <f>'Vstupní data 9_4'!S181</f>
        <v/>
      </c>
      <c r="L176" s="174">
        <f>'Vstupní data 9_4'!I181</f>
        <v>0</v>
      </c>
      <c r="M176" s="177">
        <f>'Vstupní data 9_4'!J181</f>
        <v>0</v>
      </c>
      <c r="N176" s="177">
        <f>'Vstupní data 9_4'!K181</f>
        <v>0</v>
      </c>
      <c r="O176" s="177">
        <f>'Vstupní data 9_4'!L181</f>
        <v>0</v>
      </c>
      <c r="P176" s="173">
        <f>'Vstupní data 9_4'!M181</f>
        <v>0</v>
      </c>
      <c r="Q176" s="173">
        <f>'Vstupní data 9_4'!N181</f>
        <v>0</v>
      </c>
      <c r="R176" s="173">
        <f>'Vstupní data 9_4'!O181</f>
        <v>0</v>
      </c>
      <c r="S176" s="176">
        <f>'Tabulka 9_4'!$R176+'Tabulka 9_4'!$Q176+'Tabulka 9_4'!$P176</f>
        <v>0</v>
      </c>
      <c r="T176" s="173">
        <f>'Vstupní data 9_4'!P181</f>
        <v>0</v>
      </c>
      <c r="U176" s="173">
        <f>'Vstupní data 9_4'!Q181</f>
        <v>0</v>
      </c>
      <c r="V176" s="173">
        <f>'Vstupní data 9_4'!R181</f>
        <v>0</v>
      </c>
      <c r="W176" s="176">
        <f>IFERROR('Tabulka 9_4'!$V176+'Tabulka 9_4'!$U176+'Tabulka 9_4'!$T176,"")</f>
        <v>0</v>
      </c>
      <c r="X176" s="176">
        <f>IFERROR('Tabulka 9_4'!$P176+'Tabulka 9_4'!$T176,"")</f>
        <v>0</v>
      </c>
      <c r="Y176" s="176">
        <f>IFERROR('Tabulka 9_4'!$Q176+'Tabulka 9_4'!$U176,"")</f>
        <v>0</v>
      </c>
      <c r="Z176" s="176">
        <f>IFERROR('Tabulka 9_4'!$R176+'Tabulka 9_4'!$V176,"")</f>
        <v>0</v>
      </c>
      <c r="AA176" s="178" t="str">
        <f t="shared" si="4"/>
        <v/>
      </c>
      <c r="AB176" s="178" t="str">
        <f t="shared" si="5"/>
        <v/>
      </c>
      <c r="AC176" s="179">
        <f>'Vstupní data 9_4'!$B$1</f>
        <v>0</v>
      </c>
    </row>
    <row r="177" spans="1:29" ht="15">
      <c r="A177" s="164">
        <f>'Vstupní data 9_4'!A182</f>
        <v>0</v>
      </c>
      <c r="B177" s="165">
        <f>'Vstupní data 9_4'!B182</f>
        <v>0</v>
      </c>
      <c r="C177" s="166" t="str">
        <f>'Vstupní data 9_4'!T182</f>
        <v/>
      </c>
      <c r="D177" s="166" t="str">
        <f>'Vstupní data 9_4'!U182</f>
        <v/>
      </c>
      <c r="E177" s="165" t="str">
        <f>'Vstupní data 9_4'!D182</f>
        <v/>
      </c>
      <c r="F177" s="165">
        <f>'Vstupní data 9_4'!C182</f>
        <v>0</v>
      </c>
      <c r="G177" s="165" t="str">
        <f>'Vstupní data 9_4'!F182</f>
        <v/>
      </c>
      <c r="H177" s="167">
        <f>'Vstupní data 9_4'!G182</f>
        <v>0</v>
      </c>
      <c r="I177" s="165" t="str">
        <f>IF('Vstupní data 9_4'!H182=0,"",'Vstupní data 9_4'!H182)</f>
        <v/>
      </c>
      <c r="J177" s="165">
        <f>'Vstupní data 9_4'!E182</f>
        <v>0</v>
      </c>
      <c r="K177" s="168" t="str">
        <f>'Vstupní data 9_4'!S182</f>
        <v/>
      </c>
      <c r="L177" s="166">
        <f>'Vstupní data 9_4'!I182</f>
        <v>0</v>
      </c>
      <c r="M177" s="169">
        <f>'Vstupní data 9_4'!J182</f>
        <v>0</v>
      </c>
      <c r="N177" s="169">
        <f>'Vstupní data 9_4'!K182</f>
        <v>0</v>
      </c>
      <c r="O177" s="169">
        <f>'Vstupní data 9_4'!L182</f>
        <v>0</v>
      </c>
      <c r="P177" s="165">
        <f>'Vstupní data 9_4'!M182</f>
        <v>0</v>
      </c>
      <c r="Q177" s="165">
        <f>'Vstupní data 9_4'!N182</f>
        <v>0</v>
      </c>
      <c r="R177" s="165">
        <f>'Vstupní data 9_4'!O182</f>
        <v>0</v>
      </c>
      <c r="S177" s="168">
        <f>'Tabulka 9_4'!$R177+'Tabulka 9_4'!$Q177+'Tabulka 9_4'!$P177</f>
        <v>0</v>
      </c>
      <c r="T177" s="165">
        <f>'Vstupní data 9_4'!P182</f>
        <v>0</v>
      </c>
      <c r="U177" s="165">
        <f>'Vstupní data 9_4'!Q182</f>
        <v>0</v>
      </c>
      <c r="V177" s="165">
        <f>'Vstupní data 9_4'!R182</f>
        <v>0</v>
      </c>
      <c r="W177" s="168">
        <f>IFERROR('Tabulka 9_4'!$V177+'Tabulka 9_4'!$U177+'Tabulka 9_4'!$T177,"")</f>
        <v>0</v>
      </c>
      <c r="X177" s="168">
        <f>IFERROR('Tabulka 9_4'!$P177+'Tabulka 9_4'!$T177,"")</f>
        <v>0</v>
      </c>
      <c r="Y177" s="168">
        <f>IFERROR('Tabulka 9_4'!$Q177+'Tabulka 9_4'!$U177,"")</f>
        <v>0</v>
      </c>
      <c r="Z177" s="168">
        <f>IFERROR('Tabulka 9_4'!$R177+'Tabulka 9_4'!$V177,"")</f>
        <v>0</v>
      </c>
      <c r="AA177" s="170" t="str">
        <f t="shared" si="4"/>
        <v/>
      </c>
      <c r="AB177" s="170" t="str">
        <f t="shared" si="5"/>
        <v/>
      </c>
      <c r="AC177" s="171">
        <f>'Vstupní data 9_4'!$B$1</f>
        <v>0</v>
      </c>
    </row>
    <row r="178" spans="1:29" ht="15">
      <c r="A178" s="172">
        <f>'Vstupní data 9_4'!A183</f>
        <v>0</v>
      </c>
      <c r="B178" s="173">
        <f>'Vstupní data 9_4'!B183</f>
        <v>0</v>
      </c>
      <c r="C178" s="174" t="str">
        <f>'Vstupní data 9_4'!T183</f>
        <v/>
      </c>
      <c r="D178" s="174" t="str">
        <f>'Vstupní data 9_4'!U183</f>
        <v/>
      </c>
      <c r="E178" s="173" t="str">
        <f>'Vstupní data 9_4'!D183</f>
        <v/>
      </c>
      <c r="F178" s="173">
        <f>'Vstupní data 9_4'!C183</f>
        <v>0</v>
      </c>
      <c r="G178" s="173" t="str">
        <f>'Vstupní data 9_4'!F183</f>
        <v/>
      </c>
      <c r="H178" s="175">
        <f>'Vstupní data 9_4'!G183</f>
        <v>0</v>
      </c>
      <c r="I178" s="173" t="str">
        <f>IF('Vstupní data 9_4'!H183=0,"",'Vstupní data 9_4'!H183)</f>
        <v/>
      </c>
      <c r="J178" s="173">
        <f>'Vstupní data 9_4'!E183</f>
        <v>0</v>
      </c>
      <c r="K178" s="176" t="str">
        <f>'Vstupní data 9_4'!S183</f>
        <v/>
      </c>
      <c r="L178" s="174">
        <f>'Vstupní data 9_4'!I183</f>
        <v>0</v>
      </c>
      <c r="M178" s="177">
        <f>'Vstupní data 9_4'!J183</f>
        <v>0</v>
      </c>
      <c r="N178" s="177">
        <f>'Vstupní data 9_4'!K183</f>
        <v>0</v>
      </c>
      <c r="O178" s="177">
        <f>'Vstupní data 9_4'!L183</f>
        <v>0</v>
      </c>
      <c r="P178" s="173">
        <f>'Vstupní data 9_4'!M183</f>
        <v>0</v>
      </c>
      <c r="Q178" s="173">
        <f>'Vstupní data 9_4'!N183</f>
        <v>0</v>
      </c>
      <c r="R178" s="173">
        <f>'Vstupní data 9_4'!O183</f>
        <v>0</v>
      </c>
      <c r="S178" s="176">
        <f>'Tabulka 9_4'!$R178+'Tabulka 9_4'!$Q178+'Tabulka 9_4'!$P178</f>
        <v>0</v>
      </c>
      <c r="T178" s="173">
        <f>'Vstupní data 9_4'!P183</f>
        <v>0</v>
      </c>
      <c r="U178" s="173">
        <f>'Vstupní data 9_4'!Q183</f>
        <v>0</v>
      </c>
      <c r="V178" s="173">
        <f>'Vstupní data 9_4'!R183</f>
        <v>0</v>
      </c>
      <c r="W178" s="176">
        <f>IFERROR('Tabulka 9_4'!$V178+'Tabulka 9_4'!$U178+'Tabulka 9_4'!$T178,"")</f>
        <v>0</v>
      </c>
      <c r="X178" s="176">
        <f>IFERROR('Tabulka 9_4'!$P178+'Tabulka 9_4'!$T178,"")</f>
        <v>0</v>
      </c>
      <c r="Y178" s="176">
        <f>IFERROR('Tabulka 9_4'!$Q178+'Tabulka 9_4'!$U178,"")</f>
        <v>0</v>
      </c>
      <c r="Z178" s="176">
        <f>IFERROR('Tabulka 9_4'!$R178+'Tabulka 9_4'!$V178,"")</f>
        <v>0</v>
      </c>
      <c r="AA178" s="178" t="str">
        <f t="shared" si="4"/>
        <v/>
      </c>
      <c r="AB178" s="178" t="str">
        <f t="shared" si="5"/>
        <v/>
      </c>
      <c r="AC178" s="179">
        <f>'Vstupní data 9_4'!$B$1</f>
        <v>0</v>
      </c>
    </row>
    <row r="179" spans="1:29" ht="15">
      <c r="A179" s="164">
        <f>'Vstupní data 9_4'!A184</f>
        <v>0</v>
      </c>
      <c r="B179" s="165">
        <f>'Vstupní data 9_4'!B184</f>
        <v>0</v>
      </c>
      <c r="C179" s="166" t="str">
        <f>'Vstupní data 9_4'!T184</f>
        <v/>
      </c>
      <c r="D179" s="166" t="str">
        <f>'Vstupní data 9_4'!U184</f>
        <v/>
      </c>
      <c r="E179" s="165" t="str">
        <f>'Vstupní data 9_4'!D184</f>
        <v/>
      </c>
      <c r="F179" s="165">
        <f>'Vstupní data 9_4'!C184</f>
        <v>0</v>
      </c>
      <c r="G179" s="165" t="str">
        <f>'Vstupní data 9_4'!F184</f>
        <v/>
      </c>
      <c r="H179" s="167">
        <f>'Vstupní data 9_4'!G184</f>
        <v>0</v>
      </c>
      <c r="I179" s="165" t="str">
        <f>IF('Vstupní data 9_4'!H184=0,"",'Vstupní data 9_4'!H184)</f>
        <v/>
      </c>
      <c r="J179" s="165">
        <f>'Vstupní data 9_4'!E184</f>
        <v>0</v>
      </c>
      <c r="K179" s="168" t="str">
        <f>'Vstupní data 9_4'!S184</f>
        <v/>
      </c>
      <c r="L179" s="166">
        <f>'Vstupní data 9_4'!I184</f>
        <v>0</v>
      </c>
      <c r="M179" s="169">
        <f>'Vstupní data 9_4'!J184</f>
        <v>0</v>
      </c>
      <c r="N179" s="169">
        <f>'Vstupní data 9_4'!K184</f>
        <v>0</v>
      </c>
      <c r="O179" s="169">
        <f>'Vstupní data 9_4'!L184</f>
        <v>0</v>
      </c>
      <c r="P179" s="165">
        <f>'Vstupní data 9_4'!M184</f>
        <v>0</v>
      </c>
      <c r="Q179" s="165">
        <f>'Vstupní data 9_4'!N184</f>
        <v>0</v>
      </c>
      <c r="R179" s="165">
        <f>'Vstupní data 9_4'!O184</f>
        <v>0</v>
      </c>
      <c r="S179" s="168">
        <f>'Tabulka 9_4'!$R179+'Tabulka 9_4'!$Q179+'Tabulka 9_4'!$P179</f>
        <v>0</v>
      </c>
      <c r="T179" s="165">
        <f>'Vstupní data 9_4'!P184</f>
        <v>0</v>
      </c>
      <c r="U179" s="165">
        <f>'Vstupní data 9_4'!Q184</f>
        <v>0</v>
      </c>
      <c r="V179" s="165">
        <f>'Vstupní data 9_4'!R184</f>
        <v>0</v>
      </c>
      <c r="W179" s="168">
        <f>IFERROR('Tabulka 9_4'!$V179+'Tabulka 9_4'!$U179+'Tabulka 9_4'!$T179,"")</f>
        <v>0</v>
      </c>
      <c r="X179" s="168">
        <f>IFERROR('Tabulka 9_4'!$P179+'Tabulka 9_4'!$T179,"")</f>
        <v>0</v>
      </c>
      <c r="Y179" s="168">
        <f>IFERROR('Tabulka 9_4'!$Q179+'Tabulka 9_4'!$U179,"")</f>
        <v>0</v>
      </c>
      <c r="Z179" s="168">
        <f>IFERROR('Tabulka 9_4'!$R179+'Tabulka 9_4'!$V179,"")</f>
        <v>0</v>
      </c>
      <c r="AA179" s="170" t="str">
        <f t="shared" si="4"/>
        <v/>
      </c>
      <c r="AB179" s="170" t="str">
        <f t="shared" si="5"/>
        <v/>
      </c>
      <c r="AC179" s="171">
        <f>'Vstupní data 9_4'!$B$1</f>
        <v>0</v>
      </c>
    </row>
    <row r="180" spans="1:29" ht="15">
      <c r="A180" s="172">
        <f>'Vstupní data 9_4'!A185</f>
        <v>0</v>
      </c>
      <c r="B180" s="173">
        <f>'Vstupní data 9_4'!B185</f>
        <v>0</v>
      </c>
      <c r="C180" s="174" t="str">
        <f>'Vstupní data 9_4'!T185</f>
        <v/>
      </c>
      <c r="D180" s="174" t="str">
        <f>'Vstupní data 9_4'!U185</f>
        <v/>
      </c>
      <c r="E180" s="173" t="str">
        <f>'Vstupní data 9_4'!D185</f>
        <v/>
      </c>
      <c r="F180" s="173">
        <f>'Vstupní data 9_4'!C185</f>
        <v>0</v>
      </c>
      <c r="G180" s="173" t="str">
        <f>'Vstupní data 9_4'!F185</f>
        <v/>
      </c>
      <c r="H180" s="175">
        <f>'Vstupní data 9_4'!G185</f>
        <v>0</v>
      </c>
      <c r="I180" s="173" t="str">
        <f>IF('Vstupní data 9_4'!H185=0,"",'Vstupní data 9_4'!H185)</f>
        <v/>
      </c>
      <c r="J180" s="173">
        <f>'Vstupní data 9_4'!E185</f>
        <v>0</v>
      </c>
      <c r="K180" s="176" t="str">
        <f>'Vstupní data 9_4'!S185</f>
        <v/>
      </c>
      <c r="L180" s="174">
        <f>'Vstupní data 9_4'!I185</f>
        <v>0</v>
      </c>
      <c r="M180" s="177">
        <f>'Vstupní data 9_4'!J185</f>
        <v>0</v>
      </c>
      <c r="N180" s="177">
        <f>'Vstupní data 9_4'!K185</f>
        <v>0</v>
      </c>
      <c r="O180" s="177">
        <f>'Vstupní data 9_4'!L185</f>
        <v>0</v>
      </c>
      <c r="P180" s="173">
        <f>'Vstupní data 9_4'!M185</f>
        <v>0</v>
      </c>
      <c r="Q180" s="173">
        <f>'Vstupní data 9_4'!N185</f>
        <v>0</v>
      </c>
      <c r="R180" s="173">
        <f>'Vstupní data 9_4'!O185</f>
        <v>0</v>
      </c>
      <c r="S180" s="176">
        <f>'Tabulka 9_4'!$R180+'Tabulka 9_4'!$Q180+'Tabulka 9_4'!$P180</f>
        <v>0</v>
      </c>
      <c r="T180" s="173">
        <f>'Vstupní data 9_4'!P185</f>
        <v>0</v>
      </c>
      <c r="U180" s="173">
        <f>'Vstupní data 9_4'!Q185</f>
        <v>0</v>
      </c>
      <c r="V180" s="173">
        <f>'Vstupní data 9_4'!R185</f>
        <v>0</v>
      </c>
      <c r="W180" s="176">
        <f>IFERROR('Tabulka 9_4'!$V180+'Tabulka 9_4'!$U180+'Tabulka 9_4'!$T180,"")</f>
        <v>0</v>
      </c>
      <c r="X180" s="176">
        <f>IFERROR('Tabulka 9_4'!$P180+'Tabulka 9_4'!$T180,"")</f>
        <v>0</v>
      </c>
      <c r="Y180" s="176">
        <f>IFERROR('Tabulka 9_4'!$Q180+'Tabulka 9_4'!$U180,"")</f>
        <v>0</v>
      </c>
      <c r="Z180" s="176">
        <f>IFERROR('Tabulka 9_4'!$R180+'Tabulka 9_4'!$V180,"")</f>
        <v>0</v>
      </c>
      <c r="AA180" s="178" t="str">
        <f t="shared" si="4"/>
        <v/>
      </c>
      <c r="AB180" s="178" t="str">
        <f t="shared" si="5"/>
        <v/>
      </c>
      <c r="AC180" s="179">
        <f>'Vstupní data 9_4'!$B$1</f>
        <v>0</v>
      </c>
    </row>
    <row r="181" spans="1:29" ht="15">
      <c r="A181" s="164">
        <f>'Vstupní data 9_4'!A186</f>
        <v>0</v>
      </c>
      <c r="B181" s="165">
        <f>'Vstupní data 9_4'!B186</f>
        <v>0</v>
      </c>
      <c r="C181" s="166" t="str">
        <f>'Vstupní data 9_4'!T186</f>
        <v/>
      </c>
      <c r="D181" s="166" t="str">
        <f>'Vstupní data 9_4'!U186</f>
        <v/>
      </c>
      <c r="E181" s="165" t="str">
        <f>'Vstupní data 9_4'!D186</f>
        <v/>
      </c>
      <c r="F181" s="165">
        <f>'Vstupní data 9_4'!C186</f>
        <v>0</v>
      </c>
      <c r="G181" s="165" t="str">
        <f>'Vstupní data 9_4'!F186</f>
        <v/>
      </c>
      <c r="H181" s="167">
        <f>'Vstupní data 9_4'!G186</f>
        <v>0</v>
      </c>
      <c r="I181" s="165" t="str">
        <f>IF('Vstupní data 9_4'!H186=0,"",'Vstupní data 9_4'!H186)</f>
        <v/>
      </c>
      <c r="J181" s="165">
        <f>'Vstupní data 9_4'!E186</f>
        <v>0</v>
      </c>
      <c r="K181" s="168" t="str">
        <f>'Vstupní data 9_4'!S186</f>
        <v/>
      </c>
      <c r="L181" s="166">
        <f>'Vstupní data 9_4'!I186</f>
        <v>0</v>
      </c>
      <c r="M181" s="169">
        <f>'Vstupní data 9_4'!J186</f>
        <v>0</v>
      </c>
      <c r="N181" s="169">
        <f>'Vstupní data 9_4'!K186</f>
        <v>0</v>
      </c>
      <c r="O181" s="169">
        <f>'Vstupní data 9_4'!L186</f>
        <v>0</v>
      </c>
      <c r="P181" s="165">
        <f>'Vstupní data 9_4'!M186</f>
        <v>0</v>
      </c>
      <c r="Q181" s="165">
        <f>'Vstupní data 9_4'!N186</f>
        <v>0</v>
      </c>
      <c r="R181" s="165">
        <f>'Vstupní data 9_4'!O186</f>
        <v>0</v>
      </c>
      <c r="S181" s="168">
        <f>'Tabulka 9_4'!$R181+'Tabulka 9_4'!$Q181+'Tabulka 9_4'!$P181</f>
        <v>0</v>
      </c>
      <c r="T181" s="165">
        <f>'Vstupní data 9_4'!P186</f>
        <v>0</v>
      </c>
      <c r="U181" s="165">
        <f>'Vstupní data 9_4'!Q186</f>
        <v>0</v>
      </c>
      <c r="V181" s="165">
        <f>'Vstupní data 9_4'!R186</f>
        <v>0</v>
      </c>
      <c r="W181" s="168">
        <f>IFERROR('Tabulka 9_4'!$V181+'Tabulka 9_4'!$U181+'Tabulka 9_4'!$T181,"")</f>
        <v>0</v>
      </c>
      <c r="X181" s="168">
        <f>IFERROR('Tabulka 9_4'!$P181+'Tabulka 9_4'!$T181,"")</f>
        <v>0</v>
      </c>
      <c r="Y181" s="168">
        <f>IFERROR('Tabulka 9_4'!$Q181+'Tabulka 9_4'!$U181,"")</f>
        <v>0</v>
      </c>
      <c r="Z181" s="168">
        <f>IFERROR('Tabulka 9_4'!$R181+'Tabulka 9_4'!$V181,"")</f>
        <v>0</v>
      </c>
      <c r="AA181" s="170" t="str">
        <f t="shared" si="4"/>
        <v/>
      </c>
      <c r="AB181" s="170" t="str">
        <f t="shared" si="5"/>
        <v/>
      </c>
      <c r="AC181" s="171">
        <f>'Vstupní data 9_4'!$B$1</f>
        <v>0</v>
      </c>
    </row>
    <row r="182" spans="1:29" ht="15">
      <c r="A182" s="172">
        <f>'Vstupní data 9_4'!A187</f>
        <v>0</v>
      </c>
      <c r="B182" s="173">
        <f>'Vstupní data 9_4'!B187</f>
        <v>0</v>
      </c>
      <c r="C182" s="174" t="str">
        <f>'Vstupní data 9_4'!T187</f>
        <v/>
      </c>
      <c r="D182" s="174" t="str">
        <f>'Vstupní data 9_4'!U187</f>
        <v/>
      </c>
      <c r="E182" s="173" t="str">
        <f>'Vstupní data 9_4'!D187</f>
        <v/>
      </c>
      <c r="F182" s="173">
        <f>'Vstupní data 9_4'!C187</f>
        <v>0</v>
      </c>
      <c r="G182" s="173" t="str">
        <f>'Vstupní data 9_4'!F187</f>
        <v/>
      </c>
      <c r="H182" s="175">
        <f>'Vstupní data 9_4'!G187</f>
        <v>0</v>
      </c>
      <c r="I182" s="173" t="str">
        <f>IF('Vstupní data 9_4'!H187=0,"",'Vstupní data 9_4'!H187)</f>
        <v/>
      </c>
      <c r="J182" s="173">
        <f>'Vstupní data 9_4'!E187</f>
        <v>0</v>
      </c>
      <c r="K182" s="176" t="str">
        <f>'Vstupní data 9_4'!S187</f>
        <v/>
      </c>
      <c r="L182" s="174">
        <f>'Vstupní data 9_4'!I187</f>
        <v>0</v>
      </c>
      <c r="M182" s="177">
        <f>'Vstupní data 9_4'!J187</f>
        <v>0</v>
      </c>
      <c r="N182" s="177">
        <f>'Vstupní data 9_4'!K187</f>
        <v>0</v>
      </c>
      <c r="O182" s="177">
        <f>'Vstupní data 9_4'!L187</f>
        <v>0</v>
      </c>
      <c r="P182" s="173">
        <f>'Vstupní data 9_4'!M187</f>
        <v>0</v>
      </c>
      <c r="Q182" s="173">
        <f>'Vstupní data 9_4'!N187</f>
        <v>0</v>
      </c>
      <c r="R182" s="173">
        <f>'Vstupní data 9_4'!O187</f>
        <v>0</v>
      </c>
      <c r="S182" s="176">
        <f>'Tabulka 9_4'!$R182+'Tabulka 9_4'!$Q182+'Tabulka 9_4'!$P182</f>
        <v>0</v>
      </c>
      <c r="T182" s="173">
        <f>'Vstupní data 9_4'!P187</f>
        <v>0</v>
      </c>
      <c r="U182" s="173">
        <f>'Vstupní data 9_4'!Q187</f>
        <v>0</v>
      </c>
      <c r="V182" s="173">
        <f>'Vstupní data 9_4'!R187</f>
        <v>0</v>
      </c>
      <c r="W182" s="176">
        <f>IFERROR('Tabulka 9_4'!$V182+'Tabulka 9_4'!$U182+'Tabulka 9_4'!$T182,"")</f>
        <v>0</v>
      </c>
      <c r="X182" s="176">
        <f>IFERROR('Tabulka 9_4'!$P182+'Tabulka 9_4'!$T182,"")</f>
        <v>0</v>
      </c>
      <c r="Y182" s="176">
        <f>IFERROR('Tabulka 9_4'!$Q182+'Tabulka 9_4'!$U182,"")</f>
        <v>0</v>
      </c>
      <c r="Z182" s="176">
        <f>IFERROR('Tabulka 9_4'!$R182+'Tabulka 9_4'!$V182,"")</f>
        <v>0</v>
      </c>
      <c r="AA182" s="178" t="str">
        <f t="shared" si="4"/>
        <v/>
      </c>
      <c r="AB182" s="178" t="str">
        <f t="shared" si="5"/>
        <v/>
      </c>
      <c r="AC182" s="179">
        <f>'Vstupní data 9_4'!$B$1</f>
        <v>0</v>
      </c>
    </row>
    <row r="183" spans="1:29" ht="15">
      <c r="A183" s="164">
        <f>'Vstupní data 9_4'!A188</f>
        <v>0</v>
      </c>
      <c r="B183" s="165">
        <f>'Vstupní data 9_4'!B188</f>
        <v>0</v>
      </c>
      <c r="C183" s="166" t="str">
        <f>'Vstupní data 9_4'!T188</f>
        <v/>
      </c>
      <c r="D183" s="166" t="str">
        <f>'Vstupní data 9_4'!U188</f>
        <v/>
      </c>
      <c r="E183" s="165" t="str">
        <f>'Vstupní data 9_4'!D188</f>
        <v/>
      </c>
      <c r="F183" s="165">
        <f>'Vstupní data 9_4'!C188</f>
        <v>0</v>
      </c>
      <c r="G183" s="165" t="str">
        <f>'Vstupní data 9_4'!F188</f>
        <v/>
      </c>
      <c r="H183" s="167">
        <f>'Vstupní data 9_4'!G188</f>
        <v>0</v>
      </c>
      <c r="I183" s="165" t="str">
        <f>IF('Vstupní data 9_4'!H188=0,"",'Vstupní data 9_4'!H188)</f>
        <v/>
      </c>
      <c r="J183" s="165">
        <f>'Vstupní data 9_4'!E188</f>
        <v>0</v>
      </c>
      <c r="K183" s="168" t="str">
        <f>'Vstupní data 9_4'!S188</f>
        <v/>
      </c>
      <c r="L183" s="166">
        <f>'Vstupní data 9_4'!I188</f>
        <v>0</v>
      </c>
      <c r="M183" s="169">
        <f>'Vstupní data 9_4'!J188</f>
        <v>0</v>
      </c>
      <c r="N183" s="169">
        <f>'Vstupní data 9_4'!K188</f>
        <v>0</v>
      </c>
      <c r="O183" s="169">
        <f>'Vstupní data 9_4'!L188</f>
        <v>0</v>
      </c>
      <c r="P183" s="165">
        <f>'Vstupní data 9_4'!M188</f>
        <v>0</v>
      </c>
      <c r="Q183" s="165">
        <f>'Vstupní data 9_4'!N188</f>
        <v>0</v>
      </c>
      <c r="R183" s="165">
        <f>'Vstupní data 9_4'!O188</f>
        <v>0</v>
      </c>
      <c r="S183" s="168">
        <f>'Tabulka 9_4'!$R183+'Tabulka 9_4'!$Q183+'Tabulka 9_4'!$P183</f>
        <v>0</v>
      </c>
      <c r="T183" s="165">
        <f>'Vstupní data 9_4'!P188</f>
        <v>0</v>
      </c>
      <c r="U183" s="165">
        <f>'Vstupní data 9_4'!Q188</f>
        <v>0</v>
      </c>
      <c r="V183" s="165">
        <f>'Vstupní data 9_4'!R188</f>
        <v>0</v>
      </c>
      <c r="W183" s="168">
        <f>IFERROR('Tabulka 9_4'!$V183+'Tabulka 9_4'!$U183+'Tabulka 9_4'!$T183,"")</f>
        <v>0</v>
      </c>
      <c r="X183" s="168">
        <f>IFERROR('Tabulka 9_4'!$P183+'Tabulka 9_4'!$T183,"")</f>
        <v>0</v>
      </c>
      <c r="Y183" s="168">
        <f>IFERROR('Tabulka 9_4'!$Q183+'Tabulka 9_4'!$U183,"")</f>
        <v>0</v>
      </c>
      <c r="Z183" s="168">
        <f>IFERROR('Tabulka 9_4'!$R183+'Tabulka 9_4'!$V183,"")</f>
        <v>0</v>
      </c>
      <c r="AA183" s="170" t="str">
        <f t="shared" si="4"/>
        <v/>
      </c>
      <c r="AB183" s="170" t="str">
        <f t="shared" si="5"/>
        <v/>
      </c>
      <c r="AC183" s="171">
        <f>'Vstupní data 9_4'!$B$1</f>
        <v>0</v>
      </c>
    </row>
    <row r="184" spans="1:29" ht="15">
      <c r="A184" s="172">
        <f>'Vstupní data 9_4'!A189</f>
        <v>0</v>
      </c>
      <c r="B184" s="173">
        <f>'Vstupní data 9_4'!B189</f>
        <v>0</v>
      </c>
      <c r="C184" s="174" t="str">
        <f>'Vstupní data 9_4'!T189</f>
        <v/>
      </c>
      <c r="D184" s="174" t="str">
        <f>'Vstupní data 9_4'!U189</f>
        <v/>
      </c>
      <c r="E184" s="173" t="str">
        <f>'Vstupní data 9_4'!D189</f>
        <v/>
      </c>
      <c r="F184" s="173">
        <f>'Vstupní data 9_4'!C189</f>
        <v>0</v>
      </c>
      <c r="G184" s="173" t="str">
        <f>'Vstupní data 9_4'!F189</f>
        <v/>
      </c>
      <c r="H184" s="175">
        <f>'Vstupní data 9_4'!G189</f>
        <v>0</v>
      </c>
      <c r="I184" s="173" t="str">
        <f>IF('Vstupní data 9_4'!H189=0,"",'Vstupní data 9_4'!H189)</f>
        <v/>
      </c>
      <c r="J184" s="173">
        <f>'Vstupní data 9_4'!E189</f>
        <v>0</v>
      </c>
      <c r="K184" s="176" t="str">
        <f>'Vstupní data 9_4'!S189</f>
        <v/>
      </c>
      <c r="L184" s="174">
        <f>'Vstupní data 9_4'!I189</f>
        <v>0</v>
      </c>
      <c r="M184" s="177">
        <f>'Vstupní data 9_4'!J189</f>
        <v>0</v>
      </c>
      <c r="N184" s="177">
        <f>'Vstupní data 9_4'!K189</f>
        <v>0</v>
      </c>
      <c r="O184" s="177">
        <f>'Vstupní data 9_4'!L189</f>
        <v>0</v>
      </c>
      <c r="P184" s="173">
        <f>'Vstupní data 9_4'!M189</f>
        <v>0</v>
      </c>
      <c r="Q184" s="173">
        <f>'Vstupní data 9_4'!N189</f>
        <v>0</v>
      </c>
      <c r="R184" s="173">
        <f>'Vstupní data 9_4'!O189</f>
        <v>0</v>
      </c>
      <c r="S184" s="176">
        <f>'Tabulka 9_4'!$R184+'Tabulka 9_4'!$Q184+'Tabulka 9_4'!$P184</f>
        <v>0</v>
      </c>
      <c r="T184" s="173">
        <f>'Vstupní data 9_4'!P189</f>
        <v>0</v>
      </c>
      <c r="U184" s="173">
        <f>'Vstupní data 9_4'!Q189</f>
        <v>0</v>
      </c>
      <c r="V184" s="173">
        <f>'Vstupní data 9_4'!R189</f>
        <v>0</v>
      </c>
      <c r="W184" s="176">
        <f>IFERROR('Tabulka 9_4'!$V184+'Tabulka 9_4'!$U184+'Tabulka 9_4'!$T184,"")</f>
        <v>0</v>
      </c>
      <c r="X184" s="176">
        <f>IFERROR('Tabulka 9_4'!$P184+'Tabulka 9_4'!$T184,"")</f>
        <v>0</v>
      </c>
      <c r="Y184" s="176">
        <f>IFERROR('Tabulka 9_4'!$Q184+'Tabulka 9_4'!$U184,"")</f>
        <v>0</v>
      </c>
      <c r="Z184" s="176">
        <f>IFERROR('Tabulka 9_4'!$R184+'Tabulka 9_4'!$V184,"")</f>
        <v>0</v>
      </c>
      <c r="AA184" s="178" t="str">
        <f t="shared" si="4"/>
        <v/>
      </c>
      <c r="AB184" s="178" t="str">
        <f t="shared" si="5"/>
        <v/>
      </c>
      <c r="AC184" s="179">
        <f>'Vstupní data 9_4'!$B$1</f>
        <v>0</v>
      </c>
    </row>
    <row r="185" spans="1:29" ht="15">
      <c r="A185" s="164">
        <f>'Vstupní data 9_4'!A190</f>
        <v>0</v>
      </c>
      <c r="B185" s="165">
        <f>'Vstupní data 9_4'!B190</f>
        <v>0</v>
      </c>
      <c r="C185" s="166" t="str">
        <f>'Vstupní data 9_4'!T190</f>
        <v/>
      </c>
      <c r="D185" s="166" t="str">
        <f>'Vstupní data 9_4'!U190</f>
        <v/>
      </c>
      <c r="E185" s="165" t="str">
        <f>'Vstupní data 9_4'!D190</f>
        <v/>
      </c>
      <c r="F185" s="165">
        <f>'Vstupní data 9_4'!C190</f>
        <v>0</v>
      </c>
      <c r="G185" s="165" t="str">
        <f>'Vstupní data 9_4'!F190</f>
        <v/>
      </c>
      <c r="H185" s="167">
        <f>'Vstupní data 9_4'!G190</f>
        <v>0</v>
      </c>
      <c r="I185" s="165" t="str">
        <f>IF('Vstupní data 9_4'!H190=0,"",'Vstupní data 9_4'!H190)</f>
        <v/>
      </c>
      <c r="J185" s="165">
        <f>'Vstupní data 9_4'!E190</f>
        <v>0</v>
      </c>
      <c r="K185" s="168" t="str">
        <f>'Vstupní data 9_4'!S190</f>
        <v/>
      </c>
      <c r="L185" s="166">
        <f>'Vstupní data 9_4'!I190</f>
        <v>0</v>
      </c>
      <c r="M185" s="169">
        <f>'Vstupní data 9_4'!J190</f>
        <v>0</v>
      </c>
      <c r="N185" s="169">
        <f>'Vstupní data 9_4'!K190</f>
        <v>0</v>
      </c>
      <c r="O185" s="169">
        <f>'Vstupní data 9_4'!L190</f>
        <v>0</v>
      </c>
      <c r="P185" s="165">
        <f>'Vstupní data 9_4'!M190</f>
        <v>0</v>
      </c>
      <c r="Q185" s="165">
        <f>'Vstupní data 9_4'!N190</f>
        <v>0</v>
      </c>
      <c r="R185" s="165">
        <f>'Vstupní data 9_4'!O190</f>
        <v>0</v>
      </c>
      <c r="S185" s="168">
        <f>'Tabulka 9_4'!$R185+'Tabulka 9_4'!$Q185+'Tabulka 9_4'!$P185</f>
        <v>0</v>
      </c>
      <c r="T185" s="165">
        <f>'Vstupní data 9_4'!P190</f>
        <v>0</v>
      </c>
      <c r="U185" s="165">
        <f>'Vstupní data 9_4'!Q190</f>
        <v>0</v>
      </c>
      <c r="V185" s="165">
        <f>'Vstupní data 9_4'!R190</f>
        <v>0</v>
      </c>
      <c r="W185" s="168">
        <f>IFERROR('Tabulka 9_4'!$V185+'Tabulka 9_4'!$U185+'Tabulka 9_4'!$T185,"")</f>
        <v>0</v>
      </c>
      <c r="X185" s="168">
        <f>IFERROR('Tabulka 9_4'!$P185+'Tabulka 9_4'!$T185,"")</f>
        <v>0</v>
      </c>
      <c r="Y185" s="168">
        <f>IFERROR('Tabulka 9_4'!$Q185+'Tabulka 9_4'!$U185,"")</f>
        <v>0</v>
      </c>
      <c r="Z185" s="168">
        <f>IFERROR('Tabulka 9_4'!$R185+'Tabulka 9_4'!$V185,"")</f>
        <v>0</v>
      </c>
      <c r="AA185" s="170" t="str">
        <f t="shared" si="4"/>
        <v/>
      </c>
      <c r="AB185" s="170" t="str">
        <f t="shared" si="5"/>
        <v/>
      </c>
      <c r="AC185" s="171">
        <f>'Vstupní data 9_4'!$B$1</f>
        <v>0</v>
      </c>
    </row>
    <row r="186" spans="1:29" ht="15">
      <c r="A186" s="172">
        <f>'Vstupní data 9_4'!A191</f>
        <v>0</v>
      </c>
      <c r="B186" s="173">
        <f>'Vstupní data 9_4'!B191</f>
        <v>0</v>
      </c>
      <c r="C186" s="174" t="str">
        <f>'Vstupní data 9_4'!T191</f>
        <v/>
      </c>
      <c r="D186" s="174" t="str">
        <f>'Vstupní data 9_4'!U191</f>
        <v/>
      </c>
      <c r="E186" s="173" t="str">
        <f>'Vstupní data 9_4'!D191</f>
        <v/>
      </c>
      <c r="F186" s="173">
        <f>'Vstupní data 9_4'!C191</f>
        <v>0</v>
      </c>
      <c r="G186" s="173" t="str">
        <f>'Vstupní data 9_4'!F191</f>
        <v/>
      </c>
      <c r="H186" s="175">
        <f>'Vstupní data 9_4'!G191</f>
        <v>0</v>
      </c>
      <c r="I186" s="173" t="str">
        <f>IF('Vstupní data 9_4'!H191=0,"",'Vstupní data 9_4'!H191)</f>
        <v/>
      </c>
      <c r="J186" s="173">
        <f>'Vstupní data 9_4'!E191</f>
        <v>0</v>
      </c>
      <c r="K186" s="176" t="str">
        <f>'Vstupní data 9_4'!S191</f>
        <v/>
      </c>
      <c r="L186" s="174">
        <f>'Vstupní data 9_4'!I191</f>
        <v>0</v>
      </c>
      <c r="M186" s="177">
        <f>'Vstupní data 9_4'!J191</f>
        <v>0</v>
      </c>
      <c r="N186" s="177">
        <f>'Vstupní data 9_4'!K191</f>
        <v>0</v>
      </c>
      <c r="O186" s="177">
        <f>'Vstupní data 9_4'!L191</f>
        <v>0</v>
      </c>
      <c r="P186" s="173">
        <f>'Vstupní data 9_4'!M191</f>
        <v>0</v>
      </c>
      <c r="Q186" s="173">
        <f>'Vstupní data 9_4'!N191</f>
        <v>0</v>
      </c>
      <c r="R186" s="173">
        <f>'Vstupní data 9_4'!O191</f>
        <v>0</v>
      </c>
      <c r="S186" s="176">
        <f>'Tabulka 9_4'!$R186+'Tabulka 9_4'!$Q186+'Tabulka 9_4'!$P186</f>
        <v>0</v>
      </c>
      <c r="T186" s="173">
        <f>'Vstupní data 9_4'!P191</f>
        <v>0</v>
      </c>
      <c r="U186" s="173">
        <f>'Vstupní data 9_4'!Q191</f>
        <v>0</v>
      </c>
      <c r="V186" s="173">
        <f>'Vstupní data 9_4'!R191</f>
        <v>0</v>
      </c>
      <c r="W186" s="176">
        <f>IFERROR('Tabulka 9_4'!$V186+'Tabulka 9_4'!$U186+'Tabulka 9_4'!$T186,"")</f>
        <v>0</v>
      </c>
      <c r="X186" s="176">
        <f>IFERROR('Tabulka 9_4'!$P186+'Tabulka 9_4'!$T186,"")</f>
        <v>0</v>
      </c>
      <c r="Y186" s="176">
        <f>IFERROR('Tabulka 9_4'!$Q186+'Tabulka 9_4'!$U186,"")</f>
        <v>0</v>
      </c>
      <c r="Z186" s="176">
        <f>IFERROR('Tabulka 9_4'!$R186+'Tabulka 9_4'!$V186,"")</f>
        <v>0</v>
      </c>
      <c r="AA186" s="178" t="str">
        <f t="shared" si="4"/>
        <v/>
      </c>
      <c r="AB186" s="178" t="str">
        <f t="shared" si="5"/>
        <v/>
      </c>
      <c r="AC186" s="179">
        <f>'Vstupní data 9_4'!$B$1</f>
        <v>0</v>
      </c>
    </row>
    <row r="187" spans="1:29" ht="15">
      <c r="A187" s="164">
        <f>'Vstupní data 9_4'!A192</f>
        <v>0</v>
      </c>
      <c r="B187" s="165">
        <f>'Vstupní data 9_4'!B192</f>
        <v>0</v>
      </c>
      <c r="C187" s="166" t="str">
        <f>'Vstupní data 9_4'!T192</f>
        <v/>
      </c>
      <c r="D187" s="166" t="str">
        <f>'Vstupní data 9_4'!U192</f>
        <v/>
      </c>
      <c r="E187" s="165" t="str">
        <f>'Vstupní data 9_4'!D192</f>
        <v/>
      </c>
      <c r="F187" s="165">
        <f>'Vstupní data 9_4'!C192</f>
        <v>0</v>
      </c>
      <c r="G187" s="165" t="str">
        <f>'Vstupní data 9_4'!F192</f>
        <v/>
      </c>
      <c r="H187" s="167">
        <f>'Vstupní data 9_4'!G192</f>
        <v>0</v>
      </c>
      <c r="I187" s="165" t="str">
        <f>IF('Vstupní data 9_4'!H192=0,"",'Vstupní data 9_4'!H192)</f>
        <v/>
      </c>
      <c r="J187" s="165">
        <f>'Vstupní data 9_4'!E192</f>
        <v>0</v>
      </c>
      <c r="K187" s="168" t="str">
        <f>'Vstupní data 9_4'!S192</f>
        <v/>
      </c>
      <c r="L187" s="166">
        <f>'Vstupní data 9_4'!I192</f>
        <v>0</v>
      </c>
      <c r="M187" s="169">
        <f>'Vstupní data 9_4'!J192</f>
        <v>0</v>
      </c>
      <c r="N187" s="169">
        <f>'Vstupní data 9_4'!K192</f>
        <v>0</v>
      </c>
      <c r="O187" s="169">
        <f>'Vstupní data 9_4'!L192</f>
        <v>0</v>
      </c>
      <c r="P187" s="165">
        <f>'Vstupní data 9_4'!M192</f>
        <v>0</v>
      </c>
      <c r="Q187" s="165">
        <f>'Vstupní data 9_4'!N192</f>
        <v>0</v>
      </c>
      <c r="R187" s="165">
        <f>'Vstupní data 9_4'!O192</f>
        <v>0</v>
      </c>
      <c r="S187" s="168">
        <f>'Tabulka 9_4'!$R187+'Tabulka 9_4'!$Q187+'Tabulka 9_4'!$P187</f>
        <v>0</v>
      </c>
      <c r="T187" s="165">
        <f>'Vstupní data 9_4'!P192</f>
        <v>0</v>
      </c>
      <c r="U187" s="165">
        <f>'Vstupní data 9_4'!Q192</f>
        <v>0</v>
      </c>
      <c r="V187" s="165">
        <f>'Vstupní data 9_4'!R192</f>
        <v>0</v>
      </c>
      <c r="W187" s="168">
        <f>IFERROR('Tabulka 9_4'!$V187+'Tabulka 9_4'!$U187+'Tabulka 9_4'!$T187,"")</f>
        <v>0</v>
      </c>
      <c r="X187" s="168">
        <f>IFERROR('Tabulka 9_4'!$P187+'Tabulka 9_4'!$T187,"")</f>
        <v>0</v>
      </c>
      <c r="Y187" s="168">
        <f>IFERROR('Tabulka 9_4'!$Q187+'Tabulka 9_4'!$U187,"")</f>
        <v>0</v>
      </c>
      <c r="Z187" s="168">
        <f>IFERROR('Tabulka 9_4'!$R187+'Tabulka 9_4'!$V187,"")</f>
        <v>0</v>
      </c>
      <c r="AA187" s="170" t="str">
        <f t="shared" si="4"/>
        <v/>
      </c>
      <c r="AB187" s="170" t="str">
        <f t="shared" si="5"/>
        <v/>
      </c>
      <c r="AC187" s="171">
        <f>'Vstupní data 9_4'!$B$1</f>
        <v>0</v>
      </c>
    </row>
    <row r="188" spans="1:29" ht="15">
      <c r="A188" s="172">
        <f>'Vstupní data 9_4'!A193</f>
        <v>0</v>
      </c>
      <c r="B188" s="173">
        <f>'Vstupní data 9_4'!B193</f>
        <v>0</v>
      </c>
      <c r="C188" s="174" t="str">
        <f>'Vstupní data 9_4'!T193</f>
        <v/>
      </c>
      <c r="D188" s="174" t="str">
        <f>'Vstupní data 9_4'!U193</f>
        <v/>
      </c>
      <c r="E188" s="173" t="str">
        <f>'Vstupní data 9_4'!D193</f>
        <v/>
      </c>
      <c r="F188" s="173">
        <f>'Vstupní data 9_4'!C193</f>
        <v>0</v>
      </c>
      <c r="G188" s="173" t="str">
        <f>'Vstupní data 9_4'!F193</f>
        <v/>
      </c>
      <c r="H188" s="175">
        <f>'Vstupní data 9_4'!G193</f>
        <v>0</v>
      </c>
      <c r="I188" s="173" t="str">
        <f>IF('Vstupní data 9_4'!H193=0,"",'Vstupní data 9_4'!H193)</f>
        <v/>
      </c>
      <c r="J188" s="173">
        <f>'Vstupní data 9_4'!E193</f>
        <v>0</v>
      </c>
      <c r="K188" s="176" t="str">
        <f>'Vstupní data 9_4'!S193</f>
        <v/>
      </c>
      <c r="L188" s="174">
        <f>'Vstupní data 9_4'!I193</f>
        <v>0</v>
      </c>
      <c r="M188" s="177">
        <f>'Vstupní data 9_4'!J193</f>
        <v>0</v>
      </c>
      <c r="N188" s="177">
        <f>'Vstupní data 9_4'!K193</f>
        <v>0</v>
      </c>
      <c r="O188" s="177">
        <f>'Vstupní data 9_4'!L193</f>
        <v>0</v>
      </c>
      <c r="P188" s="173">
        <f>'Vstupní data 9_4'!M193</f>
        <v>0</v>
      </c>
      <c r="Q188" s="173">
        <f>'Vstupní data 9_4'!N193</f>
        <v>0</v>
      </c>
      <c r="R188" s="173">
        <f>'Vstupní data 9_4'!O193</f>
        <v>0</v>
      </c>
      <c r="S188" s="176">
        <f>'Tabulka 9_4'!$R188+'Tabulka 9_4'!$Q188+'Tabulka 9_4'!$P188</f>
        <v>0</v>
      </c>
      <c r="T188" s="173">
        <f>'Vstupní data 9_4'!P193</f>
        <v>0</v>
      </c>
      <c r="U188" s="173">
        <f>'Vstupní data 9_4'!Q193</f>
        <v>0</v>
      </c>
      <c r="V188" s="173">
        <f>'Vstupní data 9_4'!R193</f>
        <v>0</v>
      </c>
      <c r="W188" s="176">
        <f>IFERROR('Tabulka 9_4'!$V188+'Tabulka 9_4'!$U188+'Tabulka 9_4'!$T188,"")</f>
        <v>0</v>
      </c>
      <c r="X188" s="176">
        <f>IFERROR('Tabulka 9_4'!$P188+'Tabulka 9_4'!$T188,"")</f>
        <v>0</v>
      </c>
      <c r="Y188" s="176">
        <f>IFERROR('Tabulka 9_4'!$Q188+'Tabulka 9_4'!$U188,"")</f>
        <v>0</v>
      </c>
      <c r="Z188" s="176">
        <f>IFERROR('Tabulka 9_4'!$R188+'Tabulka 9_4'!$V188,"")</f>
        <v>0</v>
      </c>
      <c r="AA188" s="178" t="str">
        <f t="shared" si="4"/>
        <v/>
      </c>
      <c r="AB188" s="178" t="str">
        <f t="shared" si="5"/>
        <v/>
      </c>
      <c r="AC188" s="179">
        <f>'Vstupní data 9_4'!$B$1</f>
        <v>0</v>
      </c>
    </row>
    <row r="189" spans="1:29" ht="15">
      <c r="A189" s="164">
        <f>'Vstupní data 9_4'!A194</f>
        <v>0</v>
      </c>
      <c r="B189" s="165">
        <f>'Vstupní data 9_4'!B194</f>
        <v>0</v>
      </c>
      <c r="C189" s="166" t="str">
        <f>'Vstupní data 9_4'!T194</f>
        <v/>
      </c>
      <c r="D189" s="166" t="str">
        <f>'Vstupní data 9_4'!U194</f>
        <v/>
      </c>
      <c r="E189" s="165" t="str">
        <f>'Vstupní data 9_4'!D194</f>
        <v/>
      </c>
      <c r="F189" s="165">
        <f>'Vstupní data 9_4'!C194</f>
        <v>0</v>
      </c>
      <c r="G189" s="165" t="str">
        <f>'Vstupní data 9_4'!F194</f>
        <v/>
      </c>
      <c r="H189" s="167">
        <f>'Vstupní data 9_4'!G194</f>
        <v>0</v>
      </c>
      <c r="I189" s="165" t="str">
        <f>IF('Vstupní data 9_4'!H194=0,"",'Vstupní data 9_4'!H194)</f>
        <v/>
      </c>
      <c r="J189" s="165">
        <f>'Vstupní data 9_4'!E194</f>
        <v>0</v>
      </c>
      <c r="K189" s="168" t="str">
        <f>'Vstupní data 9_4'!S194</f>
        <v/>
      </c>
      <c r="L189" s="166">
        <f>'Vstupní data 9_4'!I194</f>
        <v>0</v>
      </c>
      <c r="M189" s="169">
        <f>'Vstupní data 9_4'!J194</f>
        <v>0</v>
      </c>
      <c r="N189" s="169">
        <f>'Vstupní data 9_4'!K194</f>
        <v>0</v>
      </c>
      <c r="O189" s="169">
        <f>'Vstupní data 9_4'!L194</f>
        <v>0</v>
      </c>
      <c r="P189" s="165">
        <f>'Vstupní data 9_4'!M194</f>
        <v>0</v>
      </c>
      <c r="Q189" s="165">
        <f>'Vstupní data 9_4'!N194</f>
        <v>0</v>
      </c>
      <c r="R189" s="165">
        <f>'Vstupní data 9_4'!O194</f>
        <v>0</v>
      </c>
      <c r="S189" s="168">
        <f>'Tabulka 9_4'!$R189+'Tabulka 9_4'!$Q189+'Tabulka 9_4'!$P189</f>
        <v>0</v>
      </c>
      <c r="T189" s="165">
        <f>'Vstupní data 9_4'!P194</f>
        <v>0</v>
      </c>
      <c r="U189" s="165">
        <f>'Vstupní data 9_4'!Q194</f>
        <v>0</v>
      </c>
      <c r="V189" s="165">
        <f>'Vstupní data 9_4'!R194</f>
        <v>0</v>
      </c>
      <c r="W189" s="168">
        <f>IFERROR('Tabulka 9_4'!$V189+'Tabulka 9_4'!$U189+'Tabulka 9_4'!$T189,"")</f>
        <v>0</v>
      </c>
      <c r="X189" s="168">
        <f>IFERROR('Tabulka 9_4'!$P189+'Tabulka 9_4'!$T189,"")</f>
        <v>0</v>
      </c>
      <c r="Y189" s="168">
        <f>IFERROR('Tabulka 9_4'!$Q189+'Tabulka 9_4'!$U189,"")</f>
        <v>0</v>
      </c>
      <c r="Z189" s="168">
        <f>IFERROR('Tabulka 9_4'!$R189+'Tabulka 9_4'!$V189,"")</f>
        <v>0</v>
      </c>
      <c r="AA189" s="170" t="str">
        <f t="shared" si="4"/>
        <v/>
      </c>
      <c r="AB189" s="170" t="str">
        <f t="shared" si="5"/>
        <v/>
      </c>
      <c r="AC189" s="171">
        <f>'Vstupní data 9_4'!$B$1</f>
        <v>0</v>
      </c>
    </row>
    <row r="190" spans="1:29" ht="15">
      <c r="A190" s="172">
        <f>'Vstupní data 9_4'!A195</f>
        <v>0</v>
      </c>
      <c r="B190" s="173">
        <f>'Vstupní data 9_4'!B195</f>
        <v>0</v>
      </c>
      <c r="C190" s="174" t="str">
        <f>'Vstupní data 9_4'!T195</f>
        <v/>
      </c>
      <c r="D190" s="174" t="str">
        <f>'Vstupní data 9_4'!U195</f>
        <v/>
      </c>
      <c r="E190" s="173" t="str">
        <f>'Vstupní data 9_4'!D195</f>
        <v/>
      </c>
      <c r="F190" s="173">
        <f>'Vstupní data 9_4'!C195</f>
        <v>0</v>
      </c>
      <c r="G190" s="173" t="str">
        <f>'Vstupní data 9_4'!F195</f>
        <v/>
      </c>
      <c r="H190" s="175">
        <f>'Vstupní data 9_4'!G195</f>
        <v>0</v>
      </c>
      <c r="I190" s="173" t="str">
        <f>IF('Vstupní data 9_4'!H195=0,"",'Vstupní data 9_4'!H195)</f>
        <v/>
      </c>
      <c r="J190" s="173">
        <f>'Vstupní data 9_4'!E195</f>
        <v>0</v>
      </c>
      <c r="K190" s="176" t="str">
        <f>'Vstupní data 9_4'!S195</f>
        <v/>
      </c>
      <c r="L190" s="174">
        <f>'Vstupní data 9_4'!I195</f>
        <v>0</v>
      </c>
      <c r="M190" s="177">
        <f>'Vstupní data 9_4'!J195</f>
        <v>0</v>
      </c>
      <c r="N190" s="177">
        <f>'Vstupní data 9_4'!K195</f>
        <v>0</v>
      </c>
      <c r="O190" s="177">
        <f>'Vstupní data 9_4'!L195</f>
        <v>0</v>
      </c>
      <c r="P190" s="173">
        <f>'Vstupní data 9_4'!M195</f>
        <v>0</v>
      </c>
      <c r="Q190" s="173">
        <f>'Vstupní data 9_4'!N195</f>
        <v>0</v>
      </c>
      <c r="R190" s="173">
        <f>'Vstupní data 9_4'!O195</f>
        <v>0</v>
      </c>
      <c r="S190" s="176">
        <f>'Tabulka 9_4'!$R190+'Tabulka 9_4'!$Q190+'Tabulka 9_4'!$P190</f>
        <v>0</v>
      </c>
      <c r="T190" s="173">
        <f>'Vstupní data 9_4'!P195</f>
        <v>0</v>
      </c>
      <c r="U190" s="173">
        <f>'Vstupní data 9_4'!Q195</f>
        <v>0</v>
      </c>
      <c r="V190" s="173">
        <f>'Vstupní data 9_4'!R195</f>
        <v>0</v>
      </c>
      <c r="W190" s="176">
        <f>IFERROR('Tabulka 9_4'!$V190+'Tabulka 9_4'!$U190+'Tabulka 9_4'!$T190,"")</f>
        <v>0</v>
      </c>
      <c r="X190" s="176">
        <f>IFERROR('Tabulka 9_4'!$P190+'Tabulka 9_4'!$T190,"")</f>
        <v>0</v>
      </c>
      <c r="Y190" s="176">
        <f>IFERROR('Tabulka 9_4'!$Q190+'Tabulka 9_4'!$U190,"")</f>
        <v>0</v>
      </c>
      <c r="Z190" s="176">
        <f>IFERROR('Tabulka 9_4'!$R190+'Tabulka 9_4'!$V190,"")</f>
        <v>0</v>
      </c>
      <c r="AA190" s="178" t="str">
        <f t="shared" si="4"/>
        <v/>
      </c>
      <c r="AB190" s="178" t="str">
        <f t="shared" si="5"/>
        <v/>
      </c>
      <c r="AC190" s="179">
        <f>'Vstupní data 9_4'!$B$1</f>
        <v>0</v>
      </c>
    </row>
    <row r="191" spans="1:29" ht="15">
      <c r="A191" s="164">
        <f>'Vstupní data 9_4'!A196</f>
        <v>0</v>
      </c>
      <c r="B191" s="165">
        <f>'Vstupní data 9_4'!B196</f>
        <v>0</v>
      </c>
      <c r="C191" s="166" t="str">
        <f>'Vstupní data 9_4'!T196</f>
        <v/>
      </c>
      <c r="D191" s="166" t="str">
        <f>'Vstupní data 9_4'!U196</f>
        <v/>
      </c>
      <c r="E191" s="165" t="str">
        <f>'Vstupní data 9_4'!D196</f>
        <v/>
      </c>
      <c r="F191" s="165">
        <f>'Vstupní data 9_4'!C196</f>
        <v>0</v>
      </c>
      <c r="G191" s="165" t="str">
        <f>'Vstupní data 9_4'!F196</f>
        <v/>
      </c>
      <c r="H191" s="167">
        <f>'Vstupní data 9_4'!G196</f>
        <v>0</v>
      </c>
      <c r="I191" s="165" t="str">
        <f>IF('Vstupní data 9_4'!H196=0,"",'Vstupní data 9_4'!H196)</f>
        <v/>
      </c>
      <c r="J191" s="165">
        <f>'Vstupní data 9_4'!E196</f>
        <v>0</v>
      </c>
      <c r="K191" s="168" t="str">
        <f>'Vstupní data 9_4'!S196</f>
        <v/>
      </c>
      <c r="L191" s="166">
        <f>'Vstupní data 9_4'!I196</f>
        <v>0</v>
      </c>
      <c r="M191" s="169">
        <f>'Vstupní data 9_4'!J196</f>
        <v>0</v>
      </c>
      <c r="N191" s="169">
        <f>'Vstupní data 9_4'!K196</f>
        <v>0</v>
      </c>
      <c r="O191" s="169">
        <f>'Vstupní data 9_4'!L196</f>
        <v>0</v>
      </c>
      <c r="P191" s="165">
        <f>'Vstupní data 9_4'!M196</f>
        <v>0</v>
      </c>
      <c r="Q191" s="165">
        <f>'Vstupní data 9_4'!N196</f>
        <v>0</v>
      </c>
      <c r="R191" s="165">
        <f>'Vstupní data 9_4'!O196</f>
        <v>0</v>
      </c>
      <c r="S191" s="168">
        <f>'Tabulka 9_4'!$R191+'Tabulka 9_4'!$Q191+'Tabulka 9_4'!$P191</f>
        <v>0</v>
      </c>
      <c r="T191" s="165">
        <f>'Vstupní data 9_4'!P196</f>
        <v>0</v>
      </c>
      <c r="U191" s="165">
        <f>'Vstupní data 9_4'!Q196</f>
        <v>0</v>
      </c>
      <c r="V191" s="165">
        <f>'Vstupní data 9_4'!R196</f>
        <v>0</v>
      </c>
      <c r="W191" s="168">
        <f>IFERROR('Tabulka 9_4'!$V191+'Tabulka 9_4'!$U191+'Tabulka 9_4'!$T191,"")</f>
        <v>0</v>
      </c>
      <c r="X191" s="168">
        <f>IFERROR('Tabulka 9_4'!$P191+'Tabulka 9_4'!$T191,"")</f>
        <v>0</v>
      </c>
      <c r="Y191" s="168">
        <f>IFERROR('Tabulka 9_4'!$Q191+'Tabulka 9_4'!$U191,"")</f>
        <v>0</v>
      </c>
      <c r="Z191" s="168">
        <f>IFERROR('Tabulka 9_4'!$R191+'Tabulka 9_4'!$V191,"")</f>
        <v>0</v>
      </c>
      <c r="AA191" s="170" t="str">
        <f t="shared" si="4"/>
        <v/>
      </c>
      <c r="AB191" s="170" t="str">
        <f t="shared" si="5"/>
        <v/>
      </c>
      <c r="AC191" s="171">
        <f>'Vstupní data 9_4'!$B$1</f>
        <v>0</v>
      </c>
    </row>
    <row r="192" spans="1:29" ht="15">
      <c r="A192" s="172">
        <f>'Vstupní data 9_4'!A197</f>
        <v>0</v>
      </c>
      <c r="B192" s="173">
        <f>'Vstupní data 9_4'!B197</f>
        <v>0</v>
      </c>
      <c r="C192" s="174" t="str">
        <f>'Vstupní data 9_4'!T197</f>
        <v/>
      </c>
      <c r="D192" s="174" t="str">
        <f>'Vstupní data 9_4'!U197</f>
        <v/>
      </c>
      <c r="E192" s="173" t="str">
        <f>'Vstupní data 9_4'!D197</f>
        <v/>
      </c>
      <c r="F192" s="173">
        <f>'Vstupní data 9_4'!C197</f>
        <v>0</v>
      </c>
      <c r="G192" s="173" t="str">
        <f>'Vstupní data 9_4'!F197</f>
        <v/>
      </c>
      <c r="H192" s="175">
        <f>'Vstupní data 9_4'!G197</f>
        <v>0</v>
      </c>
      <c r="I192" s="173" t="str">
        <f>IF('Vstupní data 9_4'!H197=0,"",'Vstupní data 9_4'!H197)</f>
        <v/>
      </c>
      <c r="J192" s="173">
        <f>'Vstupní data 9_4'!E197</f>
        <v>0</v>
      </c>
      <c r="K192" s="176" t="str">
        <f>'Vstupní data 9_4'!S197</f>
        <v/>
      </c>
      <c r="L192" s="174">
        <f>'Vstupní data 9_4'!I197</f>
        <v>0</v>
      </c>
      <c r="M192" s="177">
        <f>'Vstupní data 9_4'!J197</f>
        <v>0</v>
      </c>
      <c r="N192" s="177">
        <f>'Vstupní data 9_4'!K197</f>
        <v>0</v>
      </c>
      <c r="O192" s="177">
        <f>'Vstupní data 9_4'!L197</f>
        <v>0</v>
      </c>
      <c r="P192" s="173">
        <f>'Vstupní data 9_4'!M197</f>
        <v>0</v>
      </c>
      <c r="Q192" s="173">
        <f>'Vstupní data 9_4'!N197</f>
        <v>0</v>
      </c>
      <c r="R192" s="173">
        <f>'Vstupní data 9_4'!O197</f>
        <v>0</v>
      </c>
      <c r="S192" s="176">
        <f>'Tabulka 9_4'!$R192+'Tabulka 9_4'!$Q192+'Tabulka 9_4'!$P192</f>
        <v>0</v>
      </c>
      <c r="T192" s="173">
        <f>'Vstupní data 9_4'!P197</f>
        <v>0</v>
      </c>
      <c r="U192" s="173">
        <f>'Vstupní data 9_4'!Q197</f>
        <v>0</v>
      </c>
      <c r="V192" s="173">
        <f>'Vstupní data 9_4'!R197</f>
        <v>0</v>
      </c>
      <c r="W192" s="176">
        <f>IFERROR('Tabulka 9_4'!$V192+'Tabulka 9_4'!$U192+'Tabulka 9_4'!$T192,"")</f>
        <v>0</v>
      </c>
      <c r="X192" s="176">
        <f>IFERROR('Tabulka 9_4'!$P192+'Tabulka 9_4'!$T192,"")</f>
        <v>0</v>
      </c>
      <c r="Y192" s="176">
        <f>IFERROR('Tabulka 9_4'!$Q192+'Tabulka 9_4'!$U192,"")</f>
        <v>0</v>
      </c>
      <c r="Z192" s="176">
        <f>IFERROR('Tabulka 9_4'!$R192+'Tabulka 9_4'!$V192,"")</f>
        <v>0</v>
      </c>
      <c r="AA192" s="178" t="str">
        <f t="shared" si="4"/>
        <v/>
      </c>
      <c r="AB192" s="178" t="str">
        <f t="shared" si="5"/>
        <v/>
      </c>
      <c r="AC192" s="179">
        <f>'Vstupní data 9_4'!$B$1</f>
        <v>0</v>
      </c>
    </row>
    <row r="193" spans="1:29" ht="15">
      <c r="A193" s="164">
        <f>'Vstupní data 9_4'!A198</f>
        <v>0</v>
      </c>
      <c r="B193" s="165">
        <f>'Vstupní data 9_4'!B198</f>
        <v>0</v>
      </c>
      <c r="C193" s="166" t="str">
        <f>'Vstupní data 9_4'!T198</f>
        <v/>
      </c>
      <c r="D193" s="166" t="str">
        <f>'Vstupní data 9_4'!U198</f>
        <v/>
      </c>
      <c r="E193" s="165" t="str">
        <f>'Vstupní data 9_4'!D198</f>
        <v/>
      </c>
      <c r="F193" s="165">
        <f>'Vstupní data 9_4'!C198</f>
        <v>0</v>
      </c>
      <c r="G193" s="165" t="str">
        <f>'Vstupní data 9_4'!F198</f>
        <v/>
      </c>
      <c r="H193" s="167">
        <f>'Vstupní data 9_4'!G198</f>
        <v>0</v>
      </c>
      <c r="I193" s="165" t="str">
        <f>IF('Vstupní data 9_4'!H198=0,"",'Vstupní data 9_4'!H198)</f>
        <v/>
      </c>
      <c r="J193" s="165">
        <f>'Vstupní data 9_4'!E198</f>
        <v>0</v>
      </c>
      <c r="K193" s="168" t="str">
        <f>'Vstupní data 9_4'!S198</f>
        <v/>
      </c>
      <c r="L193" s="166">
        <f>'Vstupní data 9_4'!I198</f>
        <v>0</v>
      </c>
      <c r="M193" s="169">
        <f>'Vstupní data 9_4'!J198</f>
        <v>0</v>
      </c>
      <c r="N193" s="169">
        <f>'Vstupní data 9_4'!K198</f>
        <v>0</v>
      </c>
      <c r="O193" s="169">
        <f>'Vstupní data 9_4'!L198</f>
        <v>0</v>
      </c>
      <c r="P193" s="165">
        <f>'Vstupní data 9_4'!M198</f>
        <v>0</v>
      </c>
      <c r="Q193" s="165">
        <f>'Vstupní data 9_4'!N198</f>
        <v>0</v>
      </c>
      <c r="R193" s="165">
        <f>'Vstupní data 9_4'!O198</f>
        <v>0</v>
      </c>
      <c r="S193" s="168">
        <f>'Tabulka 9_4'!$R193+'Tabulka 9_4'!$Q193+'Tabulka 9_4'!$P193</f>
        <v>0</v>
      </c>
      <c r="T193" s="165">
        <f>'Vstupní data 9_4'!P198</f>
        <v>0</v>
      </c>
      <c r="U193" s="165">
        <f>'Vstupní data 9_4'!Q198</f>
        <v>0</v>
      </c>
      <c r="V193" s="165">
        <f>'Vstupní data 9_4'!R198</f>
        <v>0</v>
      </c>
      <c r="W193" s="168">
        <f>IFERROR('Tabulka 9_4'!$V193+'Tabulka 9_4'!$U193+'Tabulka 9_4'!$T193,"")</f>
        <v>0</v>
      </c>
      <c r="X193" s="168">
        <f>IFERROR('Tabulka 9_4'!$P193+'Tabulka 9_4'!$T193,"")</f>
        <v>0</v>
      </c>
      <c r="Y193" s="168">
        <f>IFERROR('Tabulka 9_4'!$Q193+'Tabulka 9_4'!$U193,"")</f>
        <v>0</v>
      </c>
      <c r="Z193" s="168">
        <f>IFERROR('Tabulka 9_4'!$R193+'Tabulka 9_4'!$V193,"")</f>
        <v>0</v>
      </c>
      <c r="AA193" s="170" t="str">
        <f t="shared" si="4"/>
        <v/>
      </c>
      <c r="AB193" s="170" t="str">
        <f t="shared" si="5"/>
        <v/>
      </c>
      <c r="AC193" s="171">
        <f>'Vstupní data 9_4'!$B$1</f>
        <v>0</v>
      </c>
    </row>
    <row r="194" spans="1:29" ht="15">
      <c r="A194" s="172">
        <f>'Vstupní data 9_4'!A199</f>
        <v>0</v>
      </c>
      <c r="B194" s="173">
        <f>'Vstupní data 9_4'!B199</f>
        <v>0</v>
      </c>
      <c r="C194" s="174" t="str">
        <f>'Vstupní data 9_4'!T199</f>
        <v/>
      </c>
      <c r="D194" s="174" t="str">
        <f>'Vstupní data 9_4'!U199</f>
        <v/>
      </c>
      <c r="E194" s="173" t="str">
        <f>'Vstupní data 9_4'!D199</f>
        <v/>
      </c>
      <c r="F194" s="173">
        <f>'Vstupní data 9_4'!C199</f>
        <v>0</v>
      </c>
      <c r="G194" s="173" t="str">
        <f>'Vstupní data 9_4'!F199</f>
        <v/>
      </c>
      <c r="H194" s="175">
        <f>'Vstupní data 9_4'!G199</f>
        <v>0</v>
      </c>
      <c r="I194" s="173" t="str">
        <f>IF('Vstupní data 9_4'!H199=0,"",'Vstupní data 9_4'!H199)</f>
        <v/>
      </c>
      <c r="J194" s="173">
        <f>'Vstupní data 9_4'!E199</f>
        <v>0</v>
      </c>
      <c r="K194" s="176" t="str">
        <f>'Vstupní data 9_4'!S199</f>
        <v/>
      </c>
      <c r="L194" s="174">
        <f>'Vstupní data 9_4'!I199</f>
        <v>0</v>
      </c>
      <c r="M194" s="177">
        <f>'Vstupní data 9_4'!J199</f>
        <v>0</v>
      </c>
      <c r="N194" s="177">
        <f>'Vstupní data 9_4'!K199</f>
        <v>0</v>
      </c>
      <c r="O194" s="177">
        <f>'Vstupní data 9_4'!L199</f>
        <v>0</v>
      </c>
      <c r="P194" s="173">
        <f>'Vstupní data 9_4'!M199</f>
        <v>0</v>
      </c>
      <c r="Q194" s="173">
        <f>'Vstupní data 9_4'!N199</f>
        <v>0</v>
      </c>
      <c r="R194" s="173">
        <f>'Vstupní data 9_4'!O199</f>
        <v>0</v>
      </c>
      <c r="S194" s="176">
        <f>'Tabulka 9_4'!$R194+'Tabulka 9_4'!$Q194+'Tabulka 9_4'!$P194</f>
        <v>0</v>
      </c>
      <c r="T194" s="173">
        <f>'Vstupní data 9_4'!P199</f>
        <v>0</v>
      </c>
      <c r="U194" s="173">
        <f>'Vstupní data 9_4'!Q199</f>
        <v>0</v>
      </c>
      <c r="V194" s="173">
        <f>'Vstupní data 9_4'!R199</f>
        <v>0</v>
      </c>
      <c r="W194" s="176">
        <f>IFERROR('Tabulka 9_4'!$V194+'Tabulka 9_4'!$U194+'Tabulka 9_4'!$T194,"")</f>
        <v>0</v>
      </c>
      <c r="X194" s="176">
        <f>IFERROR('Tabulka 9_4'!$P194+'Tabulka 9_4'!$T194,"")</f>
        <v>0</v>
      </c>
      <c r="Y194" s="176">
        <f>IFERROR('Tabulka 9_4'!$Q194+'Tabulka 9_4'!$U194,"")</f>
        <v>0</v>
      </c>
      <c r="Z194" s="176">
        <f>IFERROR('Tabulka 9_4'!$R194+'Tabulka 9_4'!$V194,"")</f>
        <v>0</v>
      </c>
      <c r="AA194" s="178" t="str">
        <f t="shared" si="6" ref="AA194:AA257">IFERROR(P194/X194,"")</f>
        <v/>
      </c>
      <c r="AB194" s="178" t="str">
        <f t="shared" si="7" ref="AB194:AB257">IFERROR(T194/X194,"")</f>
        <v/>
      </c>
      <c r="AC194" s="179">
        <f>'Vstupní data 9_4'!$B$1</f>
        <v>0</v>
      </c>
    </row>
    <row r="195" spans="1:29" ht="15">
      <c r="A195" s="164">
        <f>'Vstupní data 9_4'!A200</f>
        <v>0</v>
      </c>
      <c r="B195" s="165">
        <f>'Vstupní data 9_4'!B200</f>
        <v>0</v>
      </c>
      <c r="C195" s="166" t="str">
        <f>'Vstupní data 9_4'!T200</f>
        <v/>
      </c>
      <c r="D195" s="166" t="str">
        <f>'Vstupní data 9_4'!U200</f>
        <v/>
      </c>
      <c r="E195" s="165" t="str">
        <f>'Vstupní data 9_4'!D200</f>
        <v/>
      </c>
      <c r="F195" s="165">
        <f>'Vstupní data 9_4'!C200</f>
        <v>0</v>
      </c>
      <c r="G195" s="165" t="str">
        <f>'Vstupní data 9_4'!F200</f>
        <v/>
      </c>
      <c r="H195" s="167">
        <f>'Vstupní data 9_4'!G200</f>
        <v>0</v>
      </c>
      <c r="I195" s="165" t="str">
        <f>IF('Vstupní data 9_4'!H200=0,"",'Vstupní data 9_4'!H200)</f>
        <v/>
      </c>
      <c r="J195" s="165">
        <f>'Vstupní data 9_4'!E200</f>
        <v>0</v>
      </c>
      <c r="K195" s="168" t="str">
        <f>'Vstupní data 9_4'!S200</f>
        <v/>
      </c>
      <c r="L195" s="166">
        <f>'Vstupní data 9_4'!I200</f>
        <v>0</v>
      </c>
      <c r="M195" s="169">
        <f>'Vstupní data 9_4'!J200</f>
        <v>0</v>
      </c>
      <c r="N195" s="169">
        <f>'Vstupní data 9_4'!K200</f>
        <v>0</v>
      </c>
      <c r="O195" s="169">
        <f>'Vstupní data 9_4'!L200</f>
        <v>0</v>
      </c>
      <c r="P195" s="165">
        <f>'Vstupní data 9_4'!M200</f>
        <v>0</v>
      </c>
      <c r="Q195" s="165">
        <f>'Vstupní data 9_4'!N200</f>
        <v>0</v>
      </c>
      <c r="R195" s="165">
        <f>'Vstupní data 9_4'!O200</f>
        <v>0</v>
      </c>
      <c r="S195" s="168">
        <f>'Tabulka 9_4'!$R195+'Tabulka 9_4'!$Q195+'Tabulka 9_4'!$P195</f>
        <v>0</v>
      </c>
      <c r="T195" s="165">
        <f>'Vstupní data 9_4'!P200</f>
        <v>0</v>
      </c>
      <c r="U195" s="165">
        <f>'Vstupní data 9_4'!Q200</f>
        <v>0</v>
      </c>
      <c r="V195" s="165">
        <f>'Vstupní data 9_4'!R200</f>
        <v>0</v>
      </c>
      <c r="W195" s="168">
        <f>IFERROR('Tabulka 9_4'!$V195+'Tabulka 9_4'!$U195+'Tabulka 9_4'!$T195,"")</f>
        <v>0</v>
      </c>
      <c r="X195" s="168">
        <f>IFERROR('Tabulka 9_4'!$P195+'Tabulka 9_4'!$T195,"")</f>
        <v>0</v>
      </c>
      <c r="Y195" s="168">
        <f>IFERROR('Tabulka 9_4'!$Q195+'Tabulka 9_4'!$U195,"")</f>
        <v>0</v>
      </c>
      <c r="Z195" s="168">
        <f>IFERROR('Tabulka 9_4'!$R195+'Tabulka 9_4'!$V195,"")</f>
        <v>0</v>
      </c>
      <c r="AA195" s="170" t="str">
        <f t="shared" si="6"/>
        <v/>
      </c>
      <c r="AB195" s="170" t="str">
        <f t="shared" si="7"/>
        <v/>
      </c>
      <c r="AC195" s="171">
        <f>'Vstupní data 9_4'!$B$1</f>
        <v>0</v>
      </c>
    </row>
    <row r="196" spans="1:29" ht="15">
      <c r="A196" s="172">
        <f>'Vstupní data 9_4'!A201</f>
        <v>0</v>
      </c>
      <c r="B196" s="173">
        <f>'Vstupní data 9_4'!B201</f>
        <v>0</v>
      </c>
      <c r="C196" s="174" t="str">
        <f>'Vstupní data 9_4'!T201</f>
        <v/>
      </c>
      <c r="D196" s="174" t="str">
        <f>'Vstupní data 9_4'!U201</f>
        <v/>
      </c>
      <c r="E196" s="173" t="str">
        <f>'Vstupní data 9_4'!D201</f>
        <v/>
      </c>
      <c r="F196" s="173">
        <f>'Vstupní data 9_4'!C201</f>
        <v>0</v>
      </c>
      <c r="G196" s="173" t="str">
        <f>'Vstupní data 9_4'!F201</f>
        <v/>
      </c>
      <c r="H196" s="175">
        <f>'Vstupní data 9_4'!G201</f>
        <v>0</v>
      </c>
      <c r="I196" s="173" t="str">
        <f>IF('Vstupní data 9_4'!H201=0,"",'Vstupní data 9_4'!H201)</f>
        <v/>
      </c>
      <c r="J196" s="173">
        <f>'Vstupní data 9_4'!E201</f>
        <v>0</v>
      </c>
      <c r="K196" s="176" t="str">
        <f>'Vstupní data 9_4'!S201</f>
        <v/>
      </c>
      <c r="L196" s="174">
        <f>'Vstupní data 9_4'!I201</f>
        <v>0</v>
      </c>
      <c r="M196" s="177">
        <f>'Vstupní data 9_4'!J201</f>
        <v>0</v>
      </c>
      <c r="N196" s="177">
        <f>'Vstupní data 9_4'!K201</f>
        <v>0</v>
      </c>
      <c r="O196" s="177">
        <f>'Vstupní data 9_4'!L201</f>
        <v>0</v>
      </c>
      <c r="P196" s="173">
        <f>'Vstupní data 9_4'!M201</f>
        <v>0</v>
      </c>
      <c r="Q196" s="173">
        <f>'Vstupní data 9_4'!N201</f>
        <v>0</v>
      </c>
      <c r="R196" s="173">
        <f>'Vstupní data 9_4'!O201</f>
        <v>0</v>
      </c>
      <c r="S196" s="176">
        <f>'Tabulka 9_4'!$R196+'Tabulka 9_4'!$Q196+'Tabulka 9_4'!$P196</f>
        <v>0</v>
      </c>
      <c r="T196" s="173">
        <f>'Vstupní data 9_4'!P201</f>
        <v>0</v>
      </c>
      <c r="U196" s="173">
        <f>'Vstupní data 9_4'!Q201</f>
        <v>0</v>
      </c>
      <c r="V196" s="173">
        <f>'Vstupní data 9_4'!R201</f>
        <v>0</v>
      </c>
      <c r="W196" s="176">
        <f>IFERROR('Tabulka 9_4'!$V196+'Tabulka 9_4'!$U196+'Tabulka 9_4'!$T196,"")</f>
        <v>0</v>
      </c>
      <c r="X196" s="176">
        <f>IFERROR('Tabulka 9_4'!$P196+'Tabulka 9_4'!$T196,"")</f>
        <v>0</v>
      </c>
      <c r="Y196" s="176">
        <f>IFERROR('Tabulka 9_4'!$Q196+'Tabulka 9_4'!$U196,"")</f>
        <v>0</v>
      </c>
      <c r="Z196" s="176">
        <f>IFERROR('Tabulka 9_4'!$R196+'Tabulka 9_4'!$V196,"")</f>
        <v>0</v>
      </c>
      <c r="AA196" s="178" t="str">
        <f t="shared" si="6"/>
        <v/>
      </c>
      <c r="AB196" s="178" t="str">
        <f t="shared" si="7"/>
        <v/>
      </c>
      <c r="AC196" s="179">
        <f>'Vstupní data 9_4'!$B$1</f>
        <v>0</v>
      </c>
    </row>
    <row r="197" spans="1:29" ht="15">
      <c r="A197" s="164">
        <f>'Vstupní data 9_4'!A202</f>
        <v>0</v>
      </c>
      <c r="B197" s="165">
        <f>'Vstupní data 9_4'!B202</f>
        <v>0</v>
      </c>
      <c r="C197" s="166" t="str">
        <f>'Vstupní data 9_4'!T202</f>
        <v/>
      </c>
      <c r="D197" s="166" t="str">
        <f>'Vstupní data 9_4'!U202</f>
        <v/>
      </c>
      <c r="E197" s="165" t="str">
        <f>'Vstupní data 9_4'!D202</f>
        <v/>
      </c>
      <c r="F197" s="165">
        <f>'Vstupní data 9_4'!C202</f>
        <v>0</v>
      </c>
      <c r="G197" s="165" t="str">
        <f>'Vstupní data 9_4'!F202</f>
        <v/>
      </c>
      <c r="H197" s="167">
        <f>'Vstupní data 9_4'!G202</f>
        <v>0</v>
      </c>
      <c r="I197" s="165" t="str">
        <f>IF('Vstupní data 9_4'!H202=0,"",'Vstupní data 9_4'!H202)</f>
        <v/>
      </c>
      <c r="J197" s="165">
        <f>'Vstupní data 9_4'!E202</f>
        <v>0</v>
      </c>
      <c r="K197" s="168" t="str">
        <f>'Vstupní data 9_4'!S202</f>
        <v/>
      </c>
      <c r="L197" s="166">
        <f>'Vstupní data 9_4'!I202</f>
        <v>0</v>
      </c>
      <c r="M197" s="169">
        <f>'Vstupní data 9_4'!J202</f>
        <v>0</v>
      </c>
      <c r="N197" s="169">
        <f>'Vstupní data 9_4'!K202</f>
        <v>0</v>
      </c>
      <c r="O197" s="169">
        <f>'Vstupní data 9_4'!L202</f>
        <v>0</v>
      </c>
      <c r="P197" s="165">
        <f>'Vstupní data 9_4'!M202</f>
        <v>0</v>
      </c>
      <c r="Q197" s="165">
        <f>'Vstupní data 9_4'!N202</f>
        <v>0</v>
      </c>
      <c r="R197" s="165">
        <f>'Vstupní data 9_4'!O202</f>
        <v>0</v>
      </c>
      <c r="S197" s="168">
        <f>'Tabulka 9_4'!$R197+'Tabulka 9_4'!$Q197+'Tabulka 9_4'!$P197</f>
        <v>0</v>
      </c>
      <c r="T197" s="165">
        <f>'Vstupní data 9_4'!P202</f>
        <v>0</v>
      </c>
      <c r="U197" s="165">
        <f>'Vstupní data 9_4'!Q202</f>
        <v>0</v>
      </c>
      <c r="V197" s="165">
        <f>'Vstupní data 9_4'!R202</f>
        <v>0</v>
      </c>
      <c r="W197" s="168">
        <f>IFERROR('Tabulka 9_4'!$V197+'Tabulka 9_4'!$U197+'Tabulka 9_4'!$T197,"")</f>
        <v>0</v>
      </c>
      <c r="X197" s="168">
        <f>IFERROR('Tabulka 9_4'!$P197+'Tabulka 9_4'!$T197,"")</f>
        <v>0</v>
      </c>
      <c r="Y197" s="168">
        <f>IFERROR('Tabulka 9_4'!$Q197+'Tabulka 9_4'!$U197,"")</f>
        <v>0</v>
      </c>
      <c r="Z197" s="168">
        <f>IFERROR('Tabulka 9_4'!$R197+'Tabulka 9_4'!$V197,"")</f>
        <v>0</v>
      </c>
      <c r="AA197" s="170" t="str">
        <f t="shared" si="6"/>
        <v/>
      </c>
      <c r="AB197" s="170" t="str">
        <f t="shared" si="7"/>
        <v/>
      </c>
      <c r="AC197" s="171">
        <f>'Vstupní data 9_4'!$B$1</f>
        <v>0</v>
      </c>
    </row>
    <row r="198" spans="1:29" ht="15">
      <c r="A198" s="172">
        <f>'Vstupní data 9_4'!A203</f>
        <v>0</v>
      </c>
      <c r="B198" s="173">
        <f>'Vstupní data 9_4'!B203</f>
        <v>0</v>
      </c>
      <c r="C198" s="174" t="str">
        <f>'Vstupní data 9_4'!T203</f>
        <v/>
      </c>
      <c r="D198" s="174" t="str">
        <f>'Vstupní data 9_4'!U203</f>
        <v/>
      </c>
      <c r="E198" s="173" t="str">
        <f>'Vstupní data 9_4'!D203</f>
        <v/>
      </c>
      <c r="F198" s="173">
        <f>'Vstupní data 9_4'!C203</f>
        <v>0</v>
      </c>
      <c r="G198" s="173" t="str">
        <f>'Vstupní data 9_4'!F203</f>
        <v/>
      </c>
      <c r="H198" s="175">
        <f>'Vstupní data 9_4'!G203</f>
        <v>0</v>
      </c>
      <c r="I198" s="173" t="str">
        <f>IF('Vstupní data 9_4'!H203=0,"",'Vstupní data 9_4'!H203)</f>
        <v/>
      </c>
      <c r="J198" s="173">
        <f>'Vstupní data 9_4'!E203</f>
        <v>0</v>
      </c>
      <c r="K198" s="176" t="str">
        <f>'Vstupní data 9_4'!S203</f>
        <v/>
      </c>
      <c r="L198" s="174">
        <f>'Vstupní data 9_4'!I203</f>
        <v>0</v>
      </c>
      <c r="M198" s="177">
        <f>'Vstupní data 9_4'!J203</f>
        <v>0</v>
      </c>
      <c r="N198" s="177">
        <f>'Vstupní data 9_4'!K203</f>
        <v>0</v>
      </c>
      <c r="O198" s="177">
        <f>'Vstupní data 9_4'!L203</f>
        <v>0</v>
      </c>
      <c r="P198" s="173">
        <f>'Vstupní data 9_4'!M203</f>
        <v>0</v>
      </c>
      <c r="Q198" s="173">
        <f>'Vstupní data 9_4'!N203</f>
        <v>0</v>
      </c>
      <c r="R198" s="173">
        <f>'Vstupní data 9_4'!O203</f>
        <v>0</v>
      </c>
      <c r="S198" s="176">
        <f>'Tabulka 9_4'!$R198+'Tabulka 9_4'!$Q198+'Tabulka 9_4'!$P198</f>
        <v>0</v>
      </c>
      <c r="T198" s="173">
        <f>'Vstupní data 9_4'!P203</f>
        <v>0</v>
      </c>
      <c r="U198" s="173">
        <f>'Vstupní data 9_4'!Q203</f>
        <v>0</v>
      </c>
      <c r="V198" s="173">
        <f>'Vstupní data 9_4'!R203</f>
        <v>0</v>
      </c>
      <c r="W198" s="176">
        <f>IFERROR('Tabulka 9_4'!$V198+'Tabulka 9_4'!$U198+'Tabulka 9_4'!$T198,"")</f>
        <v>0</v>
      </c>
      <c r="X198" s="176">
        <f>IFERROR('Tabulka 9_4'!$P198+'Tabulka 9_4'!$T198,"")</f>
        <v>0</v>
      </c>
      <c r="Y198" s="176">
        <f>IFERROR('Tabulka 9_4'!$Q198+'Tabulka 9_4'!$U198,"")</f>
        <v>0</v>
      </c>
      <c r="Z198" s="176">
        <f>IFERROR('Tabulka 9_4'!$R198+'Tabulka 9_4'!$V198,"")</f>
        <v>0</v>
      </c>
      <c r="AA198" s="178" t="str">
        <f t="shared" si="6"/>
        <v/>
      </c>
      <c r="AB198" s="178" t="str">
        <f t="shared" si="7"/>
        <v/>
      </c>
      <c r="AC198" s="179">
        <f>'Vstupní data 9_4'!$B$1</f>
        <v>0</v>
      </c>
    </row>
    <row r="199" spans="1:29" ht="15">
      <c r="A199" s="164">
        <f>'Vstupní data 9_4'!A204</f>
        <v>0</v>
      </c>
      <c r="B199" s="165">
        <f>'Vstupní data 9_4'!B204</f>
        <v>0</v>
      </c>
      <c r="C199" s="166" t="str">
        <f>'Vstupní data 9_4'!T204</f>
        <v/>
      </c>
      <c r="D199" s="166" t="str">
        <f>'Vstupní data 9_4'!U204</f>
        <v/>
      </c>
      <c r="E199" s="165" t="str">
        <f>'Vstupní data 9_4'!D204</f>
        <v/>
      </c>
      <c r="F199" s="165">
        <f>'Vstupní data 9_4'!C204</f>
        <v>0</v>
      </c>
      <c r="G199" s="165" t="str">
        <f>'Vstupní data 9_4'!F204</f>
        <v/>
      </c>
      <c r="H199" s="167">
        <f>'Vstupní data 9_4'!G204</f>
        <v>0</v>
      </c>
      <c r="I199" s="165" t="str">
        <f>IF('Vstupní data 9_4'!H204=0,"",'Vstupní data 9_4'!H204)</f>
        <v/>
      </c>
      <c r="J199" s="165">
        <f>'Vstupní data 9_4'!E204</f>
        <v>0</v>
      </c>
      <c r="K199" s="168" t="str">
        <f>'Vstupní data 9_4'!S204</f>
        <v/>
      </c>
      <c r="L199" s="166">
        <f>'Vstupní data 9_4'!I204</f>
        <v>0</v>
      </c>
      <c r="M199" s="169">
        <f>'Vstupní data 9_4'!J204</f>
        <v>0</v>
      </c>
      <c r="N199" s="169">
        <f>'Vstupní data 9_4'!K204</f>
        <v>0</v>
      </c>
      <c r="O199" s="169">
        <f>'Vstupní data 9_4'!L204</f>
        <v>0</v>
      </c>
      <c r="P199" s="165">
        <f>'Vstupní data 9_4'!M204</f>
        <v>0</v>
      </c>
      <c r="Q199" s="165">
        <f>'Vstupní data 9_4'!N204</f>
        <v>0</v>
      </c>
      <c r="R199" s="165">
        <f>'Vstupní data 9_4'!O204</f>
        <v>0</v>
      </c>
      <c r="S199" s="168">
        <f>'Tabulka 9_4'!$R199+'Tabulka 9_4'!$Q199+'Tabulka 9_4'!$P199</f>
        <v>0</v>
      </c>
      <c r="T199" s="165">
        <f>'Vstupní data 9_4'!P204</f>
        <v>0</v>
      </c>
      <c r="U199" s="165">
        <f>'Vstupní data 9_4'!Q204</f>
        <v>0</v>
      </c>
      <c r="V199" s="165">
        <f>'Vstupní data 9_4'!R204</f>
        <v>0</v>
      </c>
      <c r="W199" s="168">
        <f>IFERROR('Tabulka 9_4'!$V199+'Tabulka 9_4'!$U199+'Tabulka 9_4'!$T199,"")</f>
        <v>0</v>
      </c>
      <c r="X199" s="168">
        <f>IFERROR('Tabulka 9_4'!$P199+'Tabulka 9_4'!$T199,"")</f>
        <v>0</v>
      </c>
      <c r="Y199" s="168">
        <f>IFERROR('Tabulka 9_4'!$Q199+'Tabulka 9_4'!$U199,"")</f>
        <v>0</v>
      </c>
      <c r="Z199" s="168">
        <f>IFERROR('Tabulka 9_4'!$R199+'Tabulka 9_4'!$V199,"")</f>
        <v>0</v>
      </c>
      <c r="AA199" s="170" t="str">
        <f t="shared" si="6"/>
        <v/>
      </c>
      <c r="AB199" s="170" t="str">
        <f t="shared" si="7"/>
        <v/>
      </c>
      <c r="AC199" s="171">
        <f>'Vstupní data 9_4'!$B$1</f>
        <v>0</v>
      </c>
    </row>
    <row r="200" spans="1:29" ht="15">
      <c r="A200" s="172">
        <f>'Vstupní data 9_4'!A205</f>
        <v>0</v>
      </c>
      <c r="B200" s="173">
        <f>'Vstupní data 9_4'!B205</f>
        <v>0</v>
      </c>
      <c r="C200" s="174" t="str">
        <f>'Vstupní data 9_4'!T205</f>
        <v/>
      </c>
      <c r="D200" s="174" t="str">
        <f>'Vstupní data 9_4'!U205</f>
        <v/>
      </c>
      <c r="E200" s="173" t="str">
        <f>'Vstupní data 9_4'!D205</f>
        <v/>
      </c>
      <c r="F200" s="173">
        <f>'Vstupní data 9_4'!C205</f>
        <v>0</v>
      </c>
      <c r="G200" s="173" t="str">
        <f>'Vstupní data 9_4'!F205</f>
        <v/>
      </c>
      <c r="H200" s="175">
        <f>'Vstupní data 9_4'!G205</f>
        <v>0</v>
      </c>
      <c r="I200" s="173" t="str">
        <f>IF('Vstupní data 9_4'!H205=0,"",'Vstupní data 9_4'!H205)</f>
        <v/>
      </c>
      <c r="J200" s="173">
        <f>'Vstupní data 9_4'!E205</f>
        <v>0</v>
      </c>
      <c r="K200" s="176" t="str">
        <f>'Vstupní data 9_4'!S205</f>
        <v/>
      </c>
      <c r="L200" s="174">
        <f>'Vstupní data 9_4'!I205</f>
        <v>0</v>
      </c>
      <c r="M200" s="177">
        <f>'Vstupní data 9_4'!J205</f>
        <v>0</v>
      </c>
      <c r="N200" s="177">
        <f>'Vstupní data 9_4'!K205</f>
        <v>0</v>
      </c>
      <c r="O200" s="177">
        <f>'Vstupní data 9_4'!L205</f>
        <v>0</v>
      </c>
      <c r="P200" s="173">
        <f>'Vstupní data 9_4'!M205</f>
        <v>0</v>
      </c>
      <c r="Q200" s="173">
        <f>'Vstupní data 9_4'!N205</f>
        <v>0</v>
      </c>
      <c r="R200" s="173">
        <f>'Vstupní data 9_4'!O205</f>
        <v>0</v>
      </c>
      <c r="S200" s="176">
        <f>'Tabulka 9_4'!$R200+'Tabulka 9_4'!$Q200+'Tabulka 9_4'!$P200</f>
        <v>0</v>
      </c>
      <c r="T200" s="173">
        <f>'Vstupní data 9_4'!P205</f>
        <v>0</v>
      </c>
      <c r="U200" s="173">
        <f>'Vstupní data 9_4'!Q205</f>
        <v>0</v>
      </c>
      <c r="V200" s="173">
        <f>'Vstupní data 9_4'!R205</f>
        <v>0</v>
      </c>
      <c r="W200" s="176">
        <f>IFERROR('Tabulka 9_4'!$V200+'Tabulka 9_4'!$U200+'Tabulka 9_4'!$T200,"")</f>
        <v>0</v>
      </c>
      <c r="X200" s="176">
        <f>IFERROR('Tabulka 9_4'!$P200+'Tabulka 9_4'!$T200,"")</f>
        <v>0</v>
      </c>
      <c r="Y200" s="176">
        <f>IFERROR('Tabulka 9_4'!$Q200+'Tabulka 9_4'!$U200,"")</f>
        <v>0</v>
      </c>
      <c r="Z200" s="176">
        <f>IFERROR('Tabulka 9_4'!$R200+'Tabulka 9_4'!$V200,"")</f>
        <v>0</v>
      </c>
      <c r="AA200" s="178" t="str">
        <f t="shared" si="6"/>
        <v/>
      </c>
      <c r="AB200" s="178" t="str">
        <f t="shared" si="7"/>
        <v/>
      </c>
      <c r="AC200" s="179">
        <f>'Vstupní data 9_4'!$B$1</f>
        <v>0</v>
      </c>
    </row>
    <row r="201" spans="1:29" ht="15">
      <c r="A201" s="164">
        <f>'Vstupní data 9_4'!A206</f>
        <v>0</v>
      </c>
      <c r="B201" s="165">
        <f>'Vstupní data 9_4'!B206</f>
        <v>0</v>
      </c>
      <c r="C201" s="166" t="str">
        <f>'Vstupní data 9_4'!T206</f>
        <v/>
      </c>
      <c r="D201" s="166" t="str">
        <f>'Vstupní data 9_4'!U206</f>
        <v/>
      </c>
      <c r="E201" s="165" t="str">
        <f>'Vstupní data 9_4'!D206</f>
        <v/>
      </c>
      <c r="F201" s="165">
        <f>'Vstupní data 9_4'!C206</f>
        <v>0</v>
      </c>
      <c r="G201" s="165" t="str">
        <f>'Vstupní data 9_4'!F206</f>
        <v/>
      </c>
      <c r="H201" s="167">
        <f>'Vstupní data 9_4'!G206</f>
        <v>0</v>
      </c>
      <c r="I201" s="165" t="str">
        <f>IF('Vstupní data 9_4'!H206=0,"",'Vstupní data 9_4'!H206)</f>
        <v/>
      </c>
      <c r="J201" s="165">
        <f>'Vstupní data 9_4'!E206</f>
        <v>0</v>
      </c>
      <c r="K201" s="168" t="str">
        <f>'Vstupní data 9_4'!S206</f>
        <v/>
      </c>
      <c r="L201" s="166">
        <f>'Vstupní data 9_4'!I206</f>
        <v>0</v>
      </c>
      <c r="M201" s="169">
        <f>'Vstupní data 9_4'!J206</f>
        <v>0</v>
      </c>
      <c r="N201" s="169">
        <f>'Vstupní data 9_4'!K206</f>
        <v>0</v>
      </c>
      <c r="O201" s="169">
        <f>'Vstupní data 9_4'!L206</f>
        <v>0</v>
      </c>
      <c r="P201" s="165">
        <f>'Vstupní data 9_4'!M206</f>
        <v>0</v>
      </c>
      <c r="Q201" s="165">
        <f>'Vstupní data 9_4'!N206</f>
        <v>0</v>
      </c>
      <c r="R201" s="165">
        <f>'Vstupní data 9_4'!O206</f>
        <v>0</v>
      </c>
      <c r="S201" s="168">
        <f>'Tabulka 9_4'!$R201+'Tabulka 9_4'!$Q201+'Tabulka 9_4'!$P201</f>
        <v>0</v>
      </c>
      <c r="T201" s="165">
        <f>'Vstupní data 9_4'!P206</f>
        <v>0</v>
      </c>
      <c r="U201" s="165">
        <f>'Vstupní data 9_4'!Q206</f>
        <v>0</v>
      </c>
      <c r="V201" s="165">
        <f>'Vstupní data 9_4'!R206</f>
        <v>0</v>
      </c>
      <c r="W201" s="168">
        <f>IFERROR('Tabulka 9_4'!$V201+'Tabulka 9_4'!$U201+'Tabulka 9_4'!$T201,"")</f>
        <v>0</v>
      </c>
      <c r="X201" s="168">
        <f>IFERROR('Tabulka 9_4'!$P201+'Tabulka 9_4'!$T201,"")</f>
        <v>0</v>
      </c>
      <c r="Y201" s="168">
        <f>IFERROR('Tabulka 9_4'!$Q201+'Tabulka 9_4'!$U201,"")</f>
        <v>0</v>
      </c>
      <c r="Z201" s="168">
        <f>IFERROR('Tabulka 9_4'!$R201+'Tabulka 9_4'!$V201,"")</f>
        <v>0</v>
      </c>
      <c r="AA201" s="170" t="str">
        <f t="shared" si="6"/>
        <v/>
      </c>
      <c r="AB201" s="170" t="str">
        <f t="shared" si="7"/>
        <v/>
      </c>
      <c r="AC201" s="171">
        <f>'Vstupní data 9_4'!$B$1</f>
        <v>0</v>
      </c>
    </row>
    <row r="202" spans="1:29" ht="15">
      <c r="A202" s="172">
        <f>'Vstupní data 9_4'!A207</f>
        <v>0</v>
      </c>
      <c r="B202" s="173">
        <f>'Vstupní data 9_4'!B207</f>
        <v>0</v>
      </c>
      <c r="C202" s="174" t="str">
        <f>'Vstupní data 9_4'!T207</f>
        <v/>
      </c>
      <c r="D202" s="174" t="str">
        <f>'Vstupní data 9_4'!U207</f>
        <v/>
      </c>
      <c r="E202" s="173" t="str">
        <f>'Vstupní data 9_4'!D207</f>
        <v/>
      </c>
      <c r="F202" s="173">
        <f>'Vstupní data 9_4'!C207</f>
        <v>0</v>
      </c>
      <c r="G202" s="173" t="str">
        <f>'Vstupní data 9_4'!F207</f>
        <v/>
      </c>
      <c r="H202" s="175">
        <f>'Vstupní data 9_4'!G207</f>
        <v>0</v>
      </c>
      <c r="I202" s="173" t="str">
        <f>IF('Vstupní data 9_4'!H207=0,"",'Vstupní data 9_4'!H207)</f>
        <v/>
      </c>
      <c r="J202" s="173">
        <f>'Vstupní data 9_4'!E207</f>
        <v>0</v>
      </c>
      <c r="K202" s="176" t="str">
        <f>'Vstupní data 9_4'!S207</f>
        <v/>
      </c>
      <c r="L202" s="174">
        <f>'Vstupní data 9_4'!I207</f>
        <v>0</v>
      </c>
      <c r="M202" s="177">
        <f>'Vstupní data 9_4'!J207</f>
        <v>0</v>
      </c>
      <c r="N202" s="177">
        <f>'Vstupní data 9_4'!K207</f>
        <v>0</v>
      </c>
      <c r="O202" s="177">
        <f>'Vstupní data 9_4'!L207</f>
        <v>0</v>
      </c>
      <c r="P202" s="173">
        <f>'Vstupní data 9_4'!M207</f>
        <v>0</v>
      </c>
      <c r="Q202" s="173">
        <f>'Vstupní data 9_4'!N207</f>
        <v>0</v>
      </c>
      <c r="R202" s="173">
        <f>'Vstupní data 9_4'!O207</f>
        <v>0</v>
      </c>
      <c r="S202" s="176">
        <f>'Tabulka 9_4'!$R202+'Tabulka 9_4'!$Q202+'Tabulka 9_4'!$P202</f>
        <v>0</v>
      </c>
      <c r="T202" s="173">
        <f>'Vstupní data 9_4'!P207</f>
        <v>0</v>
      </c>
      <c r="U202" s="173">
        <f>'Vstupní data 9_4'!Q207</f>
        <v>0</v>
      </c>
      <c r="V202" s="173">
        <f>'Vstupní data 9_4'!R207</f>
        <v>0</v>
      </c>
      <c r="W202" s="176">
        <f>IFERROR('Tabulka 9_4'!$V202+'Tabulka 9_4'!$U202+'Tabulka 9_4'!$T202,"")</f>
        <v>0</v>
      </c>
      <c r="X202" s="176">
        <f>IFERROR('Tabulka 9_4'!$P202+'Tabulka 9_4'!$T202,"")</f>
        <v>0</v>
      </c>
      <c r="Y202" s="176">
        <f>IFERROR('Tabulka 9_4'!$Q202+'Tabulka 9_4'!$U202,"")</f>
        <v>0</v>
      </c>
      <c r="Z202" s="176">
        <f>IFERROR('Tabulka 9_4'!$R202+'Tabulka 9_4'!$V202,"")</f>
        <v>0</v>
      </c>
      <c r="AA202" s="178" t="str">
        <f t="shared" si="6"/>
        <v/>
      </c>
      <c r="AB202" s="178" t="str">
        <f t="shared" si="7"/>
        <v/>
      </c>
      <c r="AC202" s="179">
        <f>'Vstupní data 9_4'!$B$1</f>
        <v>0</v>
      </c>
    </row>
    <row r="203" spans="1:29" ht="15">
      <c r="A203" s="164">
        <f>'Vstupní data 9_4'!A208</f>
        <v>0</v>
      </c>
      <c r="B203" s="165">
        <f>'Vstupní data 9_4'!B208</f>
        <v>0</v>
      </c>
      <c r="C203" s="166" t="str">
        <f>'Vstupní data 9_4'!T208</f>
        <v/>
      </c>
      <c r="D203" s="166" t="str">
        <f>'Vstupní data 9_4'!U208</f>
        <v/>
      </c>
      <c r="E203" s="165" t="str">
        <f>'Vstupní data 9_4'!D208</f>
        <v/>
      </c>
      <c r="F203" s="165">
        <f>'Vstupní data 9_4'!C208</f>
        <v>0</v>
      </c>
      <c r="G203" s="165" t="str">
        <f>'Vstupní data 9_4'!F208</f>
        <v/>
      </c>
      <c r="H203" s="167">
        <f>'Vstupní data 9_4'!G208</f>
        <v>0</v>
      </c>
      <c r="I203" s="165" t="str">
        <f>IF('Vstupní data 9_4'!H208=0,"",'Vstupní data 9_4'!H208)</f>
        <v/>
      </c>
      <c r="J203" s="165">
        <f>'Vstupní data 9_4'!E208</f>
        <v>0</v>
      </c>
      <c r="K203" s="168" t="str">
        <f>'Vstupní data 9_4'!S208</f>
        <v/>
      </c>
      <c r="L203" s="166">
        <f>'Vstupní data 9_4'!I208</f>
        <v>0</v>
      </c>
      <c r="M203" s="169">
        <f>'Vstupní data 9_4'!J208</f>
        <v>0</v>
      </c>
      <c r="N203" s="169">
        <f>'Vstupní data 9_4'!K208</f>
        <v>0</v>
      </c>
      <c r="O203" s="169">
        <f>'Vstupní data 9_4'!L208</f>
        <v>0</v>
      </c>
      <c r="P203" s="165">
        <f>'Vstupní data 9_4'!M208</f>
        <v>0</v>
      </c>
      <c r="Q203" s="165">
        <f>'Vstupní data 9_4'!N208</f>
        <v>0</v>
      </c>
      <c r="R203" s="165">
        <f>'Vstupní data 9_4'!O208</f>
        <v>0</v>
      </c>
      <c r="S203" s="168">
        <f>'Tabulka 9_4'!$R203+'Tabulka 9_4'!$Q203+'Tabulka 9_4'!$P203</f>
        <v>0</v>
      </c>
      <c r="T203" s="165">
        <f>'Vstupní data 9_4'!P208</f>
        <v>0</v>
      </c>
      <c r="U203" s="165">
        <f>'Vstupní data 9_4'!Q208</f>
        <v>0</v>
      </c>
      <c r="V203" s="165">
        <f>'Vstupní data 9_4'!R208</f>
        <v>0</v>
      </c>
      <c r="W203" s="168">
        <f>IFERROR('Tabulka 9_4'!$V203+'Tabulka 9_4'!$U203+'Tabulka 9_4'!$T203,"")</f>
        <v>0</v>
      </c>
      <c r="X203" s="168">
        <f>IFERROR('Tabulka 9_4'!$P203+'Tabulka 9_4'!$T203,"")</f>
        <v>0</v>
      </c>
      <c r="Y203" s="168">
        <f>IFERROR('Tabulka 9_4'!$Q203+'Tabulka 9_4'!$U203,"")</f>
        <v>0</v>
      </c>
      <c r="Z203" s="168">
        <f>IFERROR('Tabulka 9_4'!$R203+'Tabulka 9_4'!$V203,"")</f>
        <v>0</v>
      </c>
      <c r="AA203" s="170" t="str">
        <f t="shared" si="6"/>
        <v/>
      </c>
      <c r="AB203" s="170" t="str">
        <f t="shared" si="7"/>
        <v/>
      </c>
      <c r="AC203" s="171">
        <f>'Vstupní data 9_4'!$B$1</f>
        <v>0</v>
      </c>
    </row>
    <row r="204" spans="1:29" ht="15">
      <c r="A204" s="172">
        <f>'Vstupní data 9_4'!A209</f>
        <v>0</v>
      </c>
      <c r="B204" s="173">
        <f>'Vstupní data 9_4'!B209</f>
        <v>0</v>
      </c>
      <c r="C204" s="174" t="str">
        <f>'Vstupní data 9_4'!T209</f>
        <v/>
      </c>
      <c r="D204" s="174" t="str">
        <f>'Vstupní data 9_4'!U209</f>
        <v/>
      </c>
      <c r="E204" s="173" t="str">
        <f>'Vstupní data 9_4'!D209</f>
        <v/>
      </c>
      <c r="F204" s="173">
        <f>'Vstupní data 9_4'!C209</f>
        <v>0</v>
      </c>
      <c r="G204" s="173" t="str">
        <f>'Vstupní data 9_4'!F209</f>
        <v/>
      </c>
      <c r="H204" s="175">
        <f>'Vstupní data 9_4'!G209</f>
        <v>0</v>
      </c>
      <c r="I204" s="173" t="str">
        <f>IF('Vstupní data 9_4'!H209=0,"",'Vstupní data 9_4'!H209)</f>
        <v/>
      </c>
      <c r="J204" s="173">
        <f>'Vstupní data 9_4'!E209</f>
        <v>0</v>
      </c>
      <c r="K204" s="176" t="str">
        <f>'Vstupní data 9_4'!S209</f>
        <v/>
      </c>
      <c r="L204" s="174">
        <f>'Vstupní data 9_4'!I209</f>
        <v>0</v>
      </c>
      <c r="M204" s="177">
        <f>'Vstupní data 9_4'!J209</f>
        <v>0</v>
      </c>
      <c r="N204" s="177">
        <f>'Vstupní data 9_4'!K209</f>
        <v>0</v>
      </c>
      <c r="O204" s="177">
        <f>'Vstupní data 9_4'!L209</f>
        <v>0</v>
      </c>
      <c r="P204" s="173">
        <f>'Vstupní data 9_4'!M209</f>
        <v>0</v>
      </c>
      <c r="Q204" s="173">
        <f>'Vstupní data 9_4'!N209</f>
        <v>0</v>
      </c>
      <c r="R204" s="173">
        <f>'Vstupní data 9_4'!O209</f>
        <v>0</v>
      </c>
      <c r="S204" s="176">
        <f>'Tabulka 9_4'!$R204+'Tabulka 9_4'!$Q204+'Tabulka 9_4'!$P204</f>
        <v>0</v>
      </c>
      <c r="T204" s="173">
        <f>'Vstupní data 9_4'!P209</f>
        <v>0</v>
      </c>
      <c r="U204" s="173">
        <f>'Vstupní data 9_4'!Q209</f>
        <v>0</v>
      </c>
      <c r="V204" s="173">
        <f>'Vstupní data 9_4'!R209</f>
        <v>0</v>
      </c>
      <c r="W204" s="176">
        <f>IFERROR('Tabulka 9_4'!$V204+'Tabulka 9_4'!$U204+'Tabulka 9_4'!$T204,"")</f>
        <v>0</v>
      </c>
      <c r="X204" s="176">
        <f>IFERROR('Tabulka 9_4'!$P204+'Tabulka 9_4'!$T204,"")</f>
        <v>0</v>
      </c>
      <c r="Y204" s="176">
        <f>IFERROR('Tabulka 9_4'!$Q204+'Tabulka 9_4'!$U204,"")</f>
        <v>0</v>
      </c>
      <c r="Z204" s="176">
        <f>IFERROR('Tabulka 9_4'!$R204+'Tabulka 9_4'!$V204,"")</f>
        <v>0</v>
      </c>
      <c r="AA204" s="178" t="str">
        <f t="shared" si="6"/>
        <v/>
      </c>
      <c r="AB204" s="178" t="str">
        <f t="shared" si="7"/>
        <v/>
      </c>
      <c r="AC204" s="179">
        <f>'Vstupní data 9_4'!$B$1</f>
        <v>0</v>
      </c>
    </row>
    <row r="205" spans="1:29" ht="15">
      <c r="A205" s="164">
        <f>'Vstupní data 9_4'!A210</f>
        <v>0</v>
      </c>
      <c r="B205" s="165">
        <f>'Vstupní data 9_4'!B210</f>
        <v>0</v>
      </c>
      <c r="C205" s="166" t="str">
        <f>'Vstupní data 9_4'!T210</f>
        <v/>
      </c>
      <c r="D205" s="166" t="str">
        <f>'Vstupní data 9_4'!U210</f>
        <v/>
      </c>
      <c r="E205" s="165" t="str">
        <f>'Vstupní data 9_4'!D210</f>
        <v/>
      </c>
      <c r="F205" s="165">
        <f>'Vstupní data 9_4'!C210</f>
        <v>0</v>
      </c>
      <c r="G205" s="165" t="str">
        <f>'Vstupní data 9_4'!F210</f>
        <v/>
      </c>
      <c r="H205" s="167">
        <f>'Vstupní data 9_4'!G210</f>
        <v>0</v>
      </c>
      <c r="I205" s="165" t="str">
        <f>IF('Vstupní data 9_4'!H210=0,"",'Vstupní data 9_4'!H210)</f>
        <v/>
      </c>
      <c r="J205" s="165">
        <f>'Vstupní data 9_4'!E210</f>
        <v>0</v>
      </c>
      <c r="K205" s="168" t="str">
        <f>'Vstupní data 9_4'!S210</f>
        <v/>
      </c>
      <c r="L205" s="166">
        <f>'Vstupní data 9_4'!I210</f>
        <v>0</v>
      </c>
      <c r="M205" s="169">
        <f>'Vstupní data 9_4'!J210</f>
        <v>0</v>
      </c>
      <c r="N205" s="169">
        <f>'Vstupní data 9_4'!K210</f>
        <v>0</v>
      </c>
      <c r="O205" s="169">
        <f>'Vstupní data 9_4'!L210</f>
        <v>0</v>
      </c>
      <c r="P205" s="165">
        <f>'Vstupní data 9_4'!M210</f>
        <v>0</v>
      </c>
      <c r="Q205" s="165">
        <f>'Vstupní data 9_4'!N210</f>
        <v>0</v>
      </c>
      <c r="R205" s="165">
        <f>'Vstupní data 9_4'!O210</f>
        <v>0</v>
      </c>
      <c r="S205" s="168">
        <f>'Tabulka 9_4'!$R205+'Tabulka 9_4'!$Q205+'Tabulka 9_4'!$P205</f>
        <v>0</v>
      </c>
      <c r="T205" s="165">
        <f>'Vstupní data 9_4'!P210</f>
        <v>0</v>
      </c>
      <c r="U205" s="165">
        <f>'Vstupní data 9_4'!Q210</f>
        <v>0</v>
      </c>
      <c r="V205" s="165">
        <f>'Vstupní data 9_4'!R210</f>
        <v>0</v>
      </c>
      <c r="W205" s="168">
        <f>IFERROR('Tabulka 9_4'!$V205+'Tabulka 9_4'!$U205+'Tabulka 9_4'!$T205,"")</f>
        <v>0</v>
      </c>
      <c r="X205" s="168">
        <f>IFERROR('Tabulka 9_4'!$P205+'Tabulka 9_4'!$T205,"")</f>
        <v>0</v>
      </c>
      <c r="Y205" s="168">
        <f>IFERROR('Tabulka 9_4'!$Q205+'Tabulka 9_4'!$U205,"")</f>
        <v>0</v>
      </c>
      <c r="Z205" s="168">
        <f>IFERROR('Tabulka 9_4'!$R205+'Tabulka 9_4'!$V205,"")</f>
        <v>0</v>
      </c>
      <c r="AA205" s="170" t="str">
        <f t="shared" si="6"/>
        <v/>
      </c>
      <c r="AB205" s="170" t="str">
        <f t="shared" si="7"/>
        <v/>
      </c>
      <c r="AC205" s="171">
        <f>'Vstupní data 9_4'!$B$1</f>
        <v>0</v>
      </c>
    </row>
    <row r="206" spans="1:29" ht="15">
      <c r="A206" s="172">
        <f>'Vstupní data 9_4'!A211</f>
        <v>0</v>
      </c>
      <c r="B206" s="173">
        <f>'Vstupní data 9_4'!B211</f>
        <v>0</v>
      </c>
      <c r="C206" s="174" t="str">
        <f>'Vstupní data 9_4'!T211</f>
        <v/>
      </c>
      <c r="D206" s="174" t="str">
        <f>'Vstupní data 9_4'!U211</f>
        <v/>
      </c>
      <c r="E206" s="173" t="str">
        <f>'Vstupní data 9_4'!D211</f>
        <v/>
      </c>
      <c r="F206" s="173">
        <f>'Vstupní data 9_4'!C211</f>
        <v>0</v>
      </c>
      <c r="G206" s="173" t="str">
        <f>'Vstupní data 9_4'!F211</f>
        <v/>
      </c>
      <c r="H206" s="175">
        <f>'Vstupní data 9_4'!G211</f>
        <v>0</v>
      </c>
      <c r="I206" s="173" t="str">
        <f>IF('Vstupní data 9_4'!H211=0,"",'Vstupní data 9_4'!H211)</f>
        <v/>
      </c>
      <c r="J206" s="173">
        <f>'Vstupní data 9_4'!E211</f>
        <v>0</v>
      </c>
      <c r="K206" s="176" t="str">
        <f>'Vstupní data 9_4'!S211</f>
        <v/>
      </c>
      <c r="L206" s="174">
        <f>'Vstupní data 9_4'!I211</f>
        <v>0</v>
      </c>
      <c r="M206" s="177">
        <f>'Vstupní data 9_4'!J211</f>
        <v>0</v>
      </c>
      <c r="N206" s="177">
        <f>'Vstupní data 9_4'!K211</f>
        <v>0</v>
      </c>
      <c r="O206" s="177">
        <f>'Vstupní data 9_4'!L211</f>
        <v>0</v>
      </c>
      <c r="P206" s="173">
        <f>'Vstupní data 9_4'!M211</f>
        <v>0</v>
      </c>
      <c r="Q206" s="173">
        <f>'Vstupní data 9_4'!N211</f>
        <v>0</v>
      </c>
      <c r="R206" s="173">
        <f>'Vstupní data 9_4'!O211</f>
        <v>0</v>
      </c>
      <c r="S206" s="176">
        <f>'Tabulka 9_4'!$R206+'Tabulka 9_4'!$Q206+'Tabulka 9_4'!$P206</f>
        <v>0</v>
      </c>
      <c r="T206" s="173">
        <f>'Vstupní data 9_4'!P211</f>
        <v>0</v>
      </c>
      <c r="U206" s="173">
        <f>'Vstupní data 9_4'!Q211</f>
        <v>0</v>
      </c>
      <c r="V206" s="173">
        <f>'Vstupní data 9_4'!R211</f>
        <v>0</v>
      </c>
      <c r="W206" s="176">
        <f>IFERROR('Tabulka 9_4'!$V206+'Tabulka 9_4'!$U206+'Tabulka 9_4'!$T206,"")</f>
        <v>0</v>
      </c>
      <c r="X206" s="176">
        <f>IFERROR('Tabulka 9_4'!$P206+'Tabulka 9_4'!$T206,"")</f>
        <v>0</v>
      </c>
      <c r="Y206" s="176">
        <f>IFERROR('Tabulka 9_4'!$Q206+'Tabulka 9_4'!$U206,"")</f>
        <v>0</v>
      </c>
      <c r="Z206" s="176">
        <f>IFERROR('Tabulka 9_4'!$R206+'Tabulka 9_4'!$V206,"")</f>
        <v>0</v>
      </c>
      <c r="AA206" s="178" t="str">
        <f t="shared" si="6"/>
        <v/>
      </c>
      <c r="AB206" s="178" t="str">
        <f t="shared" si="7"/>
        <v/>
      </c>
      <c r="AC206" s="179">
        <f>'Vstupní data 9_4'!$B$1</f>
        <v>0</v>
      </c>
    </row>
    <row r="207" spans="1:29" ht="15">
      <c r="A207" s="164">
        <f>'Vstupní data 9_4'!A212</f>
        <v>0</v>
      </c>
      <c r="B207" s="165">
        <f>'Vstupní data 9_4'!B212</f>
        <v>0</v>
      </c>
      <c r="C207" s="166" t="str">
        <f>'Vstupní data 9_4'!T212</f>
        <v/>
      </c>
      <c r="D207" s="166" t="str">
        <f>'Vstupní data 9_4'!U212</f>
        <v/>
      </c>
      <c r="E207" s="165" t="str">
        <f>'Vstupní data 9_4'!D212</f>
        <v/>
      </c>
      <c r="F207" s="165">
        <f>'Vstupní data 9_4'!C212</f>
        <v>0</v>
      </c>
      <c r="G207" s="165" t="str">
        <f>'Vstupní data 9_4'!F212</f>
        <v/>
      </c>
      <c r="H207" s="167">
        <f>'Vstupní data 9_4'!G212</f>
        <v>0</v>
      </c>
      <c r="I207" s="165" t="str">
        <f>IF('Vstupní data 9_4'!H212=0,"",'Vstupní data 9_4'!H212)</f>
        <v/>
      </c>
      <c r="J207" s="165">
        <f>'Vstupní data 9_4'!E212</f>
        <v>0</v>
      </c>
      <c r="K207" s="168" t="str">
        <f>'Vstupní data 9_4'!S212</f>
        <v/>
      </c>
      <c r="L207" s="166">
        <f>'Vstupní data 9_4'!I212</f>
        <v>0</v>
      </c>
      <c r="M207" s="169">
        <f>'Vstupní data 9_4'!J212</f>
        <v>0</v>
      </c>
      <c r="N207" s="169">
        <f>'Vstupní data 9_4'!K212</f>
        <v>0</v>
      </c>
      <c r="O207" s="169">
        <f>'Vstupní data 9_4'!L212</f>
        <v>0</v>
      </c>
      <c r="P207" s="165">
        <f>'Vstupní data 9_4'!M212</f>
        <v>0</v>
      </c>
      <c r="Q207" s="165">
        <f>'Vstupní data 9_4'!N212</f>
        <v>0</v>
      </c>
      <c r="R207" s="165">
        <f>'Vstupní data 9_4'!O212</f>
        <v>0</v>
      </c>
      <c r="S207" s="168">
        <f>'Tabulka 9_4'!$R207+'Tabulka 9_4'!$Q207+'Tabulka 9_4'!$P207</f>
        <v>0</v>
      </c>
      <c r="T207" s="165">
        <f>'Vstupní data 9_4'!P212</f>
        <v>0</v>
      </c>
      <c r="U207" s="165">
        <f>'Vstupní data 9_4'!Q212</f>
        <v>0</v>
      </c>
      <c r="V207" s="165">
        <f>'Vstupní data 9_4'!R212</f>
        <v>0</v>
      </c>
      <c r="W207" s="168">
        <f>IFERROR('Tabulka 9_4'!$V207+'Tabulka 9_4'!$U207+'Tabulka 9_4'!$T207,"")</f>
        <v>0</v>
      </c>
      <c r="X207" s="168">
        <f>IFERROR('Tabulka 9_4'!$P207+'Tabulka 9_4'!$T207,"")</f>
        <v>0</v>
      </c>
      <c r="Y207" s="168">
        <f>IFERROR('Tabulka 9_4'!$Q207+'Tabulka 9_4'!$U207,"")</f>
        <v>0</v>
      </c>
      <c r="Z207" s="168">
        <f>IFERROR('Tabulka 9_4'!$R207+'Tabulka 9_4'!$V207,"")</f>
        <v>0</v>
      </c>
      <c r="AA207" s="170" t="str">
        <f t="shared" si="6"/>
        <v/>
      </c>
      <c r="AB207" s="170" t="str">
        <f t="shared" si="7"/>
        <v/>
      </c>
      <c r="AC207" s="171">
        <f>'Vstupní data 9_4'!$B$1</f>
        <v>0</v>
      </c>
    </row>
    <row r="208" spans="1:29" ht="15">
      <c r="A208" s="172">
        <f>'Vstupní data 9_4'!A213</f>
        <v>0</v>
      </c>
      <c r="B208" s="173">
        <f>'Vstupní data 9_4'!B213</f>
        <v>0</v>
      </c>
      <c r="C208" s="174" t="str">
        <f>'Vstupní data 9_4'!T213</f>
        <v/>
      </c>
      <c r="D208" s="174" t="str">
        <f>'Vstupní data 9_4'!U213</f>
        <v/>
      </c>
      <c r="E208" s="173" t="str">
        <f>'Vstupní data 9_4'!D213</f>
        <v/>
      </c>
      <c r="F208" s="173">
        <f>'Vstupní data 9_4'!C213</f>
        <v>0</v>
      </c>
      <c r="G208" s="173" t="str">
        <f>'Vstupní data 9_4'!F213</f>
        <v/>
      </c>
      <c r="H208" s="175">
        <f>'Vstupní data 9_4'!G213</f>
        <v>0</v>
      </c>
      <c r="I208" s="173" t="str">
        <f>IF('Vstupní data 9_4'!H213=0,"",'Vstupní data 9_4'!H213)</f>
        <v/>
      </c>
      <c r="J208" s="173">
        <f>'Vstupní data 9_4'!E213</f>
        <v>0</v>
      </c>
      <c r="K208" s="176" t="str">
        <f>'Vstupní data 9_4'!S213</f>
        <v/>
      </c>
      <c r="L208" s="174">
        <f>'Vstupní data 9_4'!I213</f>
        <v>0</v>
      </c>
      <c r="M208" s="177">
        <f>'Vstupní data 9_4'!J213</f>
        <v>0</v>
      </c>
      <c r="N208" s="177">
        <f>'Vstupní data 9_4'!K213</f>
        <v>0</v>
      </c>
      <c r="O208" s="177">
        <f>'Vstupní data 9_4'!L213</f>
        <v>0</v>
      </c>
      <c r="P208" s="173">
        <f>'Vstupní data 9_4'!M213</f>
        <v>0</v>
      </c>
      <c r="Q208" s="173">
        <f>'Vstupní data 9_4'!N213</f>
        <v>0</v>
      </c>
      <c r="R208" s="173">
        <f>'Vstupní data 9_4'!O213</f>
        <v>0</v>
      </c>
      <c r="S208" s="176">
        <f>'Tabulka 9_4'!$R208+'Tabulka 9_4'!$Q208+'Tabulka 9_4'!$P208</f>
        <v>0</v>
      </c>
      <c r="T208" s="173">
        <f>'Vstupní data 9_4'!P213</f>
        <v>0</v>
      </c>
      <c r="U208" s="173">
        <f>'Vstupní data 9_4'!Q213</f>
        <v>0</v>
      </c>
      <c r="V208" s="173">
        <f>'Vstupní data 9_4'!R213</f>
        <v>0</v>
      </c>
      <c r="W208" s="176">
        <f>IFERROR('Tabulka 9_4'!$V208+'Tabulka 9_4'!$U208+'Tabulka 9_4'!$T208,"")</f>
        <v>0</v>
      </c>
      <c r="X208" s="176">
        <f>IFERROR('Tabulka 9_4'!$P208+'Tabulka 9_4'!$T208,"")</f>
        <v>0</v>
      </c>
      <c r="Y208" s="176">
        <f>IFERROR('Tabulka 9_4'!$Q208+'Tabulka 9_4'!$U208,"")</f>
        <v>0</v>
      </c>
      <c r="Z208" s="176">
        <f>IFERROR('Tabulka 9_4'!$R208+'Tabulka 9_4'!$V208,"")</f>
        <v>0</v>
      </c>
      <c r="AA208" s="178" t="str">
        <f t="shared" si="6"/>
        <v/>
      </c>
      <c r="AB208" s="178" t="str">
        <f t="shared" si="7"/>
        <v/>
      </c>
      <c r="AC208" s="179">
        <f>'Vstupní data 9_4'!$B$1</f>
        <v>0</v>
      </c>
    </row>
    <row r="209" spans="1:29" ht="15">
      <c r="A209" s="164">
        <f>'Vstupní data 9_4'!A214</f>
        <v>0</v>
      </c>
      <c r="B209" s="165">
        <f>'Vstupní data 9_4'!B214</f>
        <v>0</v>
      </c>
      <c r="C209" s="166" t="str">
        <f>'Vstupní data 9_4'!T214</f>
        <v/>
      </c>
      <c r="D209" s="166" t="str">
        <f>'Vstupní data 9_4'!U214</f>
        <v/>
      </c>
      <c r="E209" s="165" t="str">
        <f>'Vstupní data 9_4'!D214</f>
        <v/>
      </c>
      <c r="F209" s="165">
        <f>'Vstupní data 9_4'!C214</f>
        <v>0</v>
      </c>
      <c r="G209" s="165" t="str">
        <f>'Vstupní data 9_4'!F214</f>
        <v/>
      </c>
      <c r="H209" s="167">
        <f>'Vstupní data 9_4'!G214</f>
        <v>0</v>
      </c>
      <c r="I209" s="165" t="str">
        <f>IF('Vstupní data 9_4'!H214=0,"",'Vstupní data 9_4'!H214)</f>
        <v/>
      </c>
      <c r="J209" s="165">
        <f>'Vstupní data 9_4'!E214</f>
        <v>0</v>
      </c>
      <c r="K209" s="168" t="str">
        <f>'Vstupní data 9_4'!S214</f>
        <v/>
      </c>
      <c r="L209" s="166">
        <f>'Vstupní data 9_4'!I214</f>
        <v>0</v>
      </c>
      <c r="M209" s="169">
        <f>'Vstupní data 9_4'!J214</f>
        <v>0</v>
      </c>
      <c r="N209" s="169">
        <f>'Vstupní data 9_4'!K214</f>
        <v>0</v>
      </c>
      <c r="O209" s="169">
        <f>'Vstupní data 9_4'!L214</f>
        <v>0</v>
      </c>
      <c r="P209" s="165">
        <f>'Vstupní data 9_4'!M214</f>
        <v>0</v>
      </c>
      <c r="Q209" s="165">
        <f>'Vstupní data 9_4'!N214</f>
        <v>0</v>
      </c>
      <c r="R209" s="165">
        <f>'Vstupní data 9_4'!O214</f>
        <v>0</v>
      </c>
      <c r="S209" s="168">
        <f>'Tabulka 9_4'!$R209+'Tabulka 9_4'!$Q209+'Tabulka 9_4'!$P209</f>
        <v>0</v>
      </c>
      <c r="T209" s="165">
        <f>'Vstupní data 9_4'!P214</f>
        <v>0</v>
      </c>
      <c r="U209" s="165">
        <f>'Vstupní data 9_4'!Q214</f>
        <v>0</v>
      </c>
      <c r="V209" s="165">
        <f>'Vstupní data 9_4'!R214</f>
        <v>0</v>
      </c>
      <c r="W209" s="168">
        <f>IFERROR('Tabulka 9_4'!$V209+'Tabulka 9_4'!$U209+'Tabulka 9_4'!$T209,"")</f>
        <v>0</v>
      </c>
      <c r="X209" s="168">
        <f>IFERROR('Tabulka 9_4'!$P209+'Tabulka 9_4'!$T209,"")</f>
        <v>0</v>
      </c>
      <c r="Y209" s="168">
        <f>IFERROR('Tabulka 9_4'!$Q209+'Tabulka 9_4'!$U209,"")</f>
        <v>0</v>
      </c>
      <c r="Z209" s="168">
        <f>IFERROR('Tabulka 9_4'!$R209+'Tabulka 9_4'!$V209,"")</f>
        <v>0</v>
      </c>
      <c r="AA209" s="170" t="str">
        <f t="shared" si="6"/>
        <v/>
      </c>
      <c r="AB209" s="170" t="str">
        <f t="shared" si="7"/>
        <v/>
      </c>
      <c r="AC209" s="171">
        <f>'Vstupní data 9_4'!$B$1</f>
        <v>0</v>
      </c>
    </row>
    <row r="210" spans="1:29" ht="15">
      <c r="A210" s="172">
        <f>'Vstupní data 9_4'!A215</f>
        <v>0</v>
      </c>
      <c r="B210" s="173">
        <f>'Vstupní data 9_4'!B215</f>
        <v>0</v>
      </c>
      <c r="C210" s="174" t="str">
        <f>'Vstupní data 9_4'!T215</f>
        <v/>
      </c>
      <c r="D210" s="174" t="str">
        <f>'Vstupní data 9_4'!U215</f>
        <v/>
      </c>
      <c r="E210" s="173" t="str">
        <f>'Vstupní data 9_4'!D215</f>
        <v/>
      </c>
      <c r="F210" s="173">
        <f>'Vstupní data 9_4'!C215</f>
        <v>0</v>
      </c>
      <c r="G210" s="173" t="str">
        <f>'Vstupní data 9_4'!F215</f>
        <v/>
      </c>
      <c r="H210" s="175">
        <f>'Vstupní data 9_4'!G215</f>
        <v>0</v>
      </c>
      <c r="I210" s="173" t="str">
        <f>IF('Vstupní data 9_4'!H215=0,"",'Vstupní data 9_4'!H215)</f>
        <v/>
      </c>
      <c r="J210" s="173">
        <f>'Vstupní data 9_4'!E215</f>
        <v>0</v>
      </c>
      <c r="K210" s="176" t="str">
        <f>'Vstupní data 9_4'!S215</f>
        <v/>
      </c>
      <c r="L210" s="174">
        <f>'Vstupní data 9_4'!I215</f>
        <v>0</v>
      </c>
      <c r="M210" s="177">
        <f>'Vstupní data 9_4'!J215</f>
        <v>0</v>
      </c>
      <c r="N210" s="177">
        <f>'Vstupní data 9_4'!K215</f>
        <v>0</v>
      </c>
      <c r="O210" s="177">
        <f>'Vstupní data 9_4'!L215</f>
        <v>0</v>
      </c>
      <c r="P210" s="173">
        <f>'Vstupní data 9_4'!M215</f>
        <v>0</v>
      </c>
      <c r="Q210" s="173">
        <f>'Vstupní data 9_4'!N215</f>
        <v>0</v>
      </c>
      <c r="R210" s="173">
        <f>'Vstupní data 9_4'!O215</f>
        <v>0</v>
      </c>
      <c r="S210" s="176">
        <f>'Tabulka 9_4'!$R210+'Tabulka 9_4'!$Q210+'Tabulka 9_4'!$P210</f>
        <v>0</v>
      </c>
      <c r="T210" s="173">
        <f>'Vstupní data 9_4'!P215</f>
        <v>0</v>
      </c>
      <c r="U210" s="173">
        <f>'Vstupní data 9_4'!Q215</f>
        <v>0</v>
      </c>
      <c r="V210" s="173">
        <f>'Vstupní data 9_4'!R215</f>
        <v>0</v>
      </c>
      <c r="W210" s="176">
        <f>IFERROR('Tabulka 9_4'!$V210+'Tabulka 9_4'!$U210+'Tabulka 9_4'!$T210,"")</f>
        <v>0</v>
      </c>
      <c r="X210" s="176">
        <f>IFERROR('Tabulka 9_4'!$P210+'Tabulka 9_4'!$T210,"")</f>
        <v>0</v>
      </c>
      <c r="Y210" s="176">
        <f>IFERROR('Tabulka 9_4'!$Q210+'Tabulka 9_4'!$U210,"")</f>
        <v>0</v>
      </c>
      <c r="Z210" s="176">
        <f>IFERROR('Tabulka 9_4'!$R210+'Tabulka 9_4'!$V210,"")</f>
        <v>0</v>
      </c>
      <c r="AA210" s="178" t="str">
        <f t="shared" si="6"/>
        <v/>
      </c>
      <c r="AB210" s="178" t="str">
        <f t="shared" si="7"/>
        <v/>
      </c>
      <c r="AC210" s="179">
        <f>'Vstupní data 9_4'!$B$1</f>
        <v>0</v>
      </c>
    </row>
    <row r="211" spans="1:29" ht="15">
      <c r="A211" s="164">
        <f>'Vstupní data 9_4'!A216</f>
        <v>0</v>
      </c>
      <c r="B211" s="165">
        <f>'Vstupní data 9_4'!B216</f>
        <v>0</v>
      </c>
      <c r="C211" s="166" t="str">
        <f>'Vstupní data 9_4'!T216</f>
        <v/>
      </c>
      <c r="D211" s="166" t="str">
        <f>'Vstupní data 9_4'!U216</f>
        <v/>
      </c>
      <c r="E211" s="165" t="str">
        <f>'Vstupní data 9_4'!D216</f>
        <v/>
      </c>
      <c r="F211" s="165">
        <f>'Vstupní data 9_4'!C216</f>
        <v>0</v>
      </c>
      <c r="G211" s="165" t="str">
        <f>'Vstupní data 9_4'!F216</f>
        <v/>
      </c>
      <c r="H211" s="167">
        <f>'Vstupní data 9_4'!G216</f>
        <v>0</v>
      </c>
      <c r="I211" s="165" t="str">
        <f>IF('Vstupní data 9_4'!H216=0,"",'Vstupní data 9_4'!H216)</f>
        <v/>
      </c>
      <c r="J211" s="165">
        <f>'Vstupní data 9_4'!E216</f>
        <v>0</v>
      </c>
      <c r="K211" s="168" t="str">
        <f>'Vstupní data 9_4'!S216</f>
        <v/>
      </c>
      <c r="L211" s="166">
        <f>'Vstupní data 9_4'!I216</f>
        <v>0</v>
      </c>
      <c r="M211" s="169">
        <f>'Vstupní data 9_4'!J216</f>
        <v>0</v>
      </c>
      <c r="N211" s="169">
        <f>'Vstupní data 9_4'!K216</f>
        <v>0</v>
      </c>
      <c r="O211" s="169">
        <f>'Vstupní data 9_4'!L216</f>
        <v>0</v>
      </c>
      <c r="P211" s="165">
        <f>'Vstupní data 9_4'!M216</f>
        <v>0</v>
      </c>
      <c r="Q211" s="165">
        <f>'Vstupní data 9_4'!N216</f>
        <v>0</v>
      </c>
      <c r="R211" s="165">
        <f>'Vstupní data 9_4'!O216</f>
        <v>0</v>
      </c>
      <c r="S211" s="168">
        <f>'Tabulka 9_4'!$R211+'Tabulka 9_4'!$Q211+'Tabulka 9_4'!$P211</f>
        <v>0</v>
      </c>
      <c r="T211" s="165">
        <f>'Vstupní data 9_4'!P216</f>
        <v>0</v>
      </c>
      <c r="U211" s="165">
        <f>'Vstupní data 9_4'!Q216</f>
        <v>0</v>
      </c>
      <c r="V211" s="165">
        <f>'Vstupní data 9_4'!R216</f>
        <v>0</v>
      </c>
      <c r="W211" s="168">
        <f>IFERROR('Tabulka 9_4'!$V211+'Tabulka 9_4'!$U211+'Tabulka 9_4'!$T211,"")</f>
        <v>0</v>
      </c>
      <c r="X211" s="168">
        <f>IFERROR('Tabulka 9_4'!$P211+'Tabulka 9_4'!$T211,"")</f>
        <v>0</v>
      </c>
      <c r="Y211" s="168">
        <f>IFERROR('Tabulka 9_4'!$Q211+'Tabulka 9_4'!$U211,"")</f>
        <v>0</v>
      </c>
      <c r="Z211" s="168">
        <f>IFERROR('Tabulka 9_4'!$R211+'Tabulka 9_4'!$V211,"")</f>
        <v>0</v>
      </c>
      <c r="AA211" s="170" t="str">
        <f t="shared" si="6"/>
        <v/>
      </c>
      <c r="AB211" s="170" t="str">
        <f t="shared" si="7"/>
        <v/>
      </c>
      <c r="AC211" s="171">
        <f>'Vstupní data 9_4'!$B$1</f>
        <v>0</v>
      </c>
    </row>
    <row r="212" spans="1:29" ht="15">
      <c r="A212" s="172">
        <f>'Vstupní data 9_4'!A217</f>
        <v>0</v>
      </c>
      <c r="B212" s="173">
        <f>'Vstupní data 9_4'!B217</f>
        <v>0</v>
      </c>
      <c r="C212" s="174" t="str">
        <f>'Vstupní data 9_4'!T217</f>
        <v/>
      </c>
      <c r="D212" s="174" t="str">
        <f>'Vstupní data 9_4'!U217</f>
        <v/>
      </c>
      <c r="E212" s="173" t="str">
        <f>'Vstupní data 9_4'!D217</f>
        <v/>
      </c>
      <c r="F212" s="173">
        <f>'Vstupní data 9_4'!C217</f>
        <v>0</v>
      </c>
      <c r="G212" s="173" t="str">
        <f>'Vstupní data 9_4'!F217</f>
        <v/>
      </c>
      <c r="H212" s="175">
        <f>'Vstupní data 9_4'!G217</f>
        <v>0</v>
      </c>
      <c r="I212" s="173" t="str">
        <f>IF('Vstupní data 9_4'!H217=0,"",'Vstupní data 9_4'!H217)</f>
        <v/>
      </c>
      <c r="J212" s="173">
        <f>'Vstupní data 9_4'!E217</f>
        <v>0</v>
      </c>
      <c r="K212" s="176" t="str">
        <f>'Vstupní data 9_4'!S217</f>
        <v/>
      </c>
      <c r="L212" s="174">
        <f>'Vstupní data 9_4'!I217</f>
        <v>0</v>
      </c>
      <c r="M212" s="177">
        <f>'Vstupní data 9_4'!J217</f>
        <v>0</v>
      </c>
      <c r="N212" s="177">
        <f>'Vstupní data 9_4'!K217</f>
        <v>0</v>
      </c>
      <c r="O212" s="177">
        <f>'Vstupní data 9_4'!L217</f>
        <v>0</v>
      </c>
      <c r="P212" s="173">
        <f>'Vstupní data 9_4'!M217</f>
        <v>0</v>
      </c>
      <c r="Q212" s="173">
        <f>'Vstupní data 9_4'!N217</f>
        <v>0</v>
      </c>
      <c r="R212" s="173">
        <f>'Vstupní data 9_4'!O217</f>
        <v>0</v>
      </c>
      <c r="S212" s="176">
        <f>'Tabulka 9_4'!$R212+'Tabulka 9_4'!$Q212+'Tabulka 9_4'!$P212</f>
        <v>0</v>
      </c>
      <c r="T212" s="173">
        <f>'Vstupní data 9_4'!P217</f>
        <v>0</v>
      </c>
      <c r="U212" s="173">
        <f>'Vstupní data 9_4'!Q217</f>
        <v>0</v>
      </c>
      <c r="V212" s="173">
        <f>'Vstupní data 9_4'!R217</f>
        <v>0</v>
      </c>
      <c r="W212" s="176">
        <f>IFERROR('Tabulka 9_4'!$V212+'Tabulka 9_4'!$U212+'Tabulka 9_4'!$T212,"")</f>
        <v>0</v>
      </c>
      <c r="X212" s="176">
        <f>IFERROR('Tabulka 9_4'!$P212+'Tabulka 9_4'!$T212,"")</f>
        <v>0</v>
      </c>
      <c r="Y212" s="176">
        <f>IFERROR('Tabulka 9_4'!$Q212+'Tabulka 9_4'!$U212,"")</f>
        <v>0</v>
      </c>
      <c r="Z212" s="176">
        <f>IFERROR('Tabulka 9_4'!$R212+'Tabulka 9_4'!$V212,"")</f>
        <v>0</v>
      </c>
      <c r="AA212" s="178" t="str">
        <f t="shared" si="6"/>
        <v/>
      </c>
      <c r="AB212" s="178" t="str">
        <f t="shared" si="7"/>
        <v/>
      </c>
      <c r="AC212" s="179">
        <f>'Vstupní data 9_4'!$B$1</f>
        <v>0</v>
      </c>
    </row>
    <row r="213" spans="1:29" ht="15">
      <c r="A213" s="164">
        <f>'Vstupní data 9_4'!A218</f>
        <v>0</v>
      </c>
      <c r="B213" s="165">
        <f>'Vstupní data 9_4'!B218</f>
        <v>0</v>
      </c>
      <c r="C213" s="166" t="str">
        <f>'Vstupní data 9_4'!T218</f>
        <v/>
      </c>
      <c r="D213" s="166" t="str">
        <f>'Vstupní data 9_4'!U218</f>
        <v/>
      </c>
      <c r="E213" s="165" t="str">
        <f>'Vstupní data 9_4'!D218</f>
        <v/>
      </c>
      <c r="F213" s="165">
        <f>'Vstupní data 9_4'!C218</f>
        <v>0</v>
      </c>
      <c r="G213" s="165" t="str">
        <f>'Vstupní data 9_4'!F218</f>
        <v/>
      </c>
      <c r="H213" s="167">
        <f>'Vstupní data 9_4'!G218</f>
        <v>0</v>
      </c>
      <c r="I213" s="165" t="str">
        <f>IF('Vstupní data 9_4'!H218=0,"",'Vstupní data 9_4'!H218)</f>
        <v/>
      </c>
      <c r="J213" s="165">
        <f>'Vstupní data 9_4'!E218</f>
        <v>0</v>
      </c>
      <c r="K213" s="168" t="str">
        <f>'Vstupní data 9_4'!S218</f>
        <v/>
      </c>
      <c r="L213" s="166">
        <f>'Vstupní data 9_4'!I218</f>
        <v>0</v>
      </c>
      <c r="M213" s="169">
        <f>'Vstupní data 9_4'!J218</f>
        <v>0</v>
      </c>
      <c r="N213" s="169">
        <f>'Vstupní data 9_4'!K218</f>
        <v>0</v>
      </c>
      <c r="O213" s="169">
        <f>'Vstupní data 9_4'!L218</f>
        <v>0</v>
      </c>
      <c r="P213" s="165">
        <f>'Vstupní data 9_4'!M218</f>
        <v>0</v>
      </c>
      <c r="Q213" s="165">
        <f>'Vstupní data 9_4'!N218</f>
        <v>0</v>
      </c>
      <c r="R213" s="165">
        <f>'Vstupní data 9_4'!O218</f>
        <v>0</v>
      </c>
      <c r="S213" s="168">
        <f>'Tabulka 9_4'!$R213+'Tabulka 9_4'!$Q213+'Tabulka 9_4'!$P213</f>
        <v>0</v>
      </c>
      <c r="T213" s="165">
        <f>'Vstupní data 9_4'!P218</f>
        <v>0</v>
      </c>
      <c r="U213" s="165">
        <f>'Vstupní data 9_4'!Q218</f>
        <v>0</v>
      </c>
      <c r="V213" s="165">
        <f>'Vstupní data 9_4'!R218</f>
        <v>0</v>
      </c>
      <c r="W213" s="168">
        <f>IFERROR('Tabulka 9_4'!$V213+'Tabulka 9_4'!$U213+'Tabulka 9_4'!$T213,"")</f>
        <v>0</v>
      </c>
      <c r="X213" s="168">
        <f>IFERROR('Tabulka 9_4'!$P213+'Tabulka 9_4'!$T213,"")</f>
        <v>0</v>
      </c>
      <c r="Y213" s="168">
        <f>IFERROR('Tabulka 9_4'!$Q213+'Tabulka 9_4'!$U213,"")</f>
        <v>0</v>
      </c>
      <c r="Z213" s="168">
        <f>IFERROR('Tabulka 9_4'!$R213+'Tabulka 9_4'!$V213,"")</f>
        <v>0</v>
      </c>
      <c r="AA213" s="170" t="str">
        <f t="shared" si="6"/>
        <v/>
      </c>
      <c r="AB213" s="170" t="str">
        <f t="shared" si="7"/>
        <v/>
      </c>
      <c r="AC213" s="171">
        <f>'Vstupní data 9_4'!$B$1</f>
        <v>0</v>
      </c>
    </row>
    <row r="214" spans="1:29" ht="15">
      <c r="A214" s="172">
        <f>'Vstupní data 9_4'!A219</f>
        <v>0</v>
      </c>
      <c r="B214" s="173">
        <f>'Vstupní data 9_4'!B219</f>
        <v>0</v>
      </c>
      <c r="C214" s="174" t="str">
        <f>'Vstupní data 9_4'!T219</f>
        <v/>
      </c>
      <c r="D214" s="174" t="str">
        <f>'Vstupní data 9_4'!U219</f>
        <v/>
      </c>
      <c r="E214" s="173" t="str">
        <f>'Vstupní data 9_4'!D219</f>
        <v/>
      </c>
      <c r="F214" s="173">
        <f>'Vstupní data 9_4'!C219</f>
        <v>0</v>
      </c>
      <c r="G214" s="173" t="str">
        <f>'Vstupní data 9_4'!F219</f>
        <v/>
      </c>
      <c r="H214" s="175">
        <f>'Vstupní data 9_4'!G219</f>
        <v>0</v>
      </c>
      <c r="I214" s="173" t="str">
        <f>IF('Vstupní data 9_4'!H219=0,"",'Vstupní data 9_4'!H219)</f>
        <v/>
      </c>
      <c r="J214" s="173">
        <f>'Vstupní data 9_4'!E219</f>
        <v>0</v>
      </c>
      <c r="K214" s="176" t="str">
        <f>'Vstupní data 9_4'!S219</f>
        <v/>
      </c>
      <c r="L214" s="174">
        <f>'Vstupní data 9_4'!I219</f>
        <v>0</v>
      </c>
      <c r="M214" s="177">
        <f>'Vstupní data 9_4'!J219</f>
        <v>0</v>
      </c>
      <c r="N214" s="177">
        <f>'Vstupní data 9_4'!K219</f>
        <v>0</v>
      </c>
      <c r="O214" s="177">
        <f>'Vstupní data 9_4'!L219</f>
        <v>0</v>
      </c>
      <c r="P214" s="173">
        <f>'Vstupní data 9_4'!M219</f>
        <v>0</v>
      </c>
      <c r="Q214" s="173">
        <f>'Vstupní data 9_4'!N219</f>
        <v>0</v>
      </c>
      <c r="R214" s="173">
        <f>'Vstupní data 9_4'!O219</f>
        <v>0</v>
      </c>
      <c r="S214" s="176">
        <f>'Tabulka 9_4'!$R214+'Tabulka 9_4'!$Q214+'Tabulka 9_4'!$P214</f>
        <v>0</v>
      </c>
      <c r="T214" s="173">
        <f>'Vstupní data 9_4'!P219</f>
        <v>0</v>
      </c>
      <c r="U214" s="173">
        <f>'Vstupní data 9_4'!Q219</f>
        <v>0</v>
      </c>
      <c r="V214" s="173">
        <f>'Vstupní data 9_4'!R219</f>
        <v>0</v>
      </c>
      <c r="W214" s="176">
        <f>IFERROR('Tabulka 9_4'!$V214+'Tabulka 9_4'!$U214+'Tabulka 9_4'!$T214,"")</f>
        <v>0</v>
      </c>
      <c r="X214" s="176">
        <f>IFERROR('Tabulka 9_4'!$P214+'Tabulka 9_4'!$T214,"")</f>
        <v>0</v>
      </c>
      <c r="Y214" s="176">
        <f>IFERROR('Tabulka 9_4'!$Q214+'Tabulka 9_4'!$U214,"")</f>
        <v>0</v>
      </c>
      <c r="Z214" s="176">
        <f>IFERROR('Tabulka 9_4'!$R214+'Tabulka 9_4'!$V214,"")</f>
        <v>0</v>
      </c>
      <c r="AA214" s="178" t="str">
        <f t="shared" si="6"/>
        <v/>
      </c>
      <c r="AB214" s="178" t="str">
        <f t="shared" si="7"/>
        <v/>
      </c>
      <c r="AC214" s="179">
        <f>'Vstupní data 9_4'!$B$1</f>
        <v>0</v>
      </c>
    </row>
    <row r="215" spans="1:29" ht="15">
      <c r="A215" s="164">
        <f>'Vstupní data 9_4'!A220</f>
        <v>0</v>
      </c>
      <c r="B215" s="165">
        <f>'Vstupní data 9_4'!B220</f>
        <v>0</v>
      </c>
      <c r="C215" s="166" t="str">
        <f>'Vstupní data 9_4'!T220</f>
        <v/>
      </c>
      <c r="D215" s="166" t="str">
        <f>'Vstupní data 9_4'!U220</f>
        <v/>
      </c>
      <c r="E215" s="165" t="str">
        <f>'Vstupní data 9_4'!D220</f>
        <v/>
      </c>
      <c r="F215" s="165">
        <f>'Vstupní data 9_4'!C220</f>
        <v>0</v>
      </c>
      <c r="G215" s="165" t="str">
        <f>'Vstupní data 9_4'!F220</f>
        <v/>
      </c>
      <c r="H215" s="167">
        <f>'Vstupní data 9_4'!G220</f>
        <v>0</v>
      </c>
      <c r="I215" s="165" t="str">
        <f>IF('Vstupní data 9_4'!H220=0,"",'Vstupní data 9_4'!H220)</f>
        <v/>
      </c>
      <c r="J215" s="165">
        <f>'Vstupní data 9_4'!E220</f>
        <v>0</v>
      </c>
      <c r="K215" s="168" t="str">
        <f>'Vstupní data 9_4'!S220</f>
        <v/>
      </c>
      <c r="L215" s="166">
        <f>'Vstupní data 9_4'!I220</f>
        <v>0</v>
      </c>
      <c r="M215" s="169">
        <f>'Vstupní data 9_4'!J220</f>
        <v>0</v>
      </c>
      <c r="N215" s="169">
        <f>'Vstupní data 9_4'!K220</f>
        <v>0</v>
      </c>
      <c r="O215" s="169">
        <f>'Vstupní data 9_4'!L220</f>
        <v>0</v>
      </c>
      <c r="P215" s="165">
        <f>'Vstupní data 9_4'!M220</f>
        <v>0</v>
      </c>
      <c r="Q215" s="165">
        <f>'Vstupní data 9_4'!N220</f>
        <v>0</v>
      </c>
      <c r="R215" s="165">
        <f>'Vstupní data 9_4'!O220</f>
        <v>0</v>
      </c>
      <c r="S215" s="168">
        <f>'Tabulka 9_4'!$R215+'Tabulka 9_4'!$Q215+'Tabulka 9_4'!$P215</f>
        <v>0</v>
      </c>
      <c r="T215" s="165">
        <f>'Vstupní data 9_4'!P220</f>
        <v>0</v>
      </c>
      <c r="U215" s="165">
        <f>'Vstupní data 9_4'!Q220</f>
        <v>0</v>
      </c>
      <c r="V215" s="165">
        <f>'Vstupní data 9_4'!R220</f>
        <v>0</v>
      </c>
      <c r="W215" s="168">
        <f>IFERROR('Tabulka 9_4'!$V215+'Tabulka 9_4'!$U215+'Tabulka 9_4'!$T215,"")</f>
        <v>0</v>
      </c>
      <c r="X215" s="168">
        <f>IFERROR('Tabulka 9_4'!$P215+'Tabulka 9_4'!$T215,"")</f>
        <v>0</v>
      </c>
      <c r="Y215" s="168">
        <f>IFERROR('Tabulka 9_4'!$Q215+'Tabulka 9_4'!$U215,"")</f>
        <v>0</v>
      </c>
      <c r="Z215" s="168">
        <f>IFERROR('Tabulka 9_4'!$R215+'Tabulka 9_4'!$V215,"")</f>
        <v>0</v>
      </c>
      <c r="AA215" s="170" t="str">
        <f t="shared" si="6"/>
        <v/>
      </c>
      <c r="AB215" s="170" t="str">
        <f t="shared" si="7"/>
        <v/>
      </c>
      <c r="AC215" s="171">
        <f>'Vstupní data 9_4'!$B$1</f>
        <v>0</v>
      </c>
    </row>
    <row r="216" spans="1:29" ht="15">
      <c r="A216" s="172">
        <f>'Vstupní data 9_4'!A221</f>
        <v>0</v>
      </c>
      <c r="B216" s="173">
        <f>'Vstupní data 9_4'!B221</f>
        <v>0</v>
      </c>
      <c r="C216" s="174" t="str">
        <f>'Vstupní data 9_4'!T221</f>
        <v/>
      </c>
      <c r="D216" s="174" t="str">
        <f>'Vstupní data 9_4'!U221</f>
        <v/>
      </c>
      <c r="E216" s="173" t="str">
        <f>'Vstupní data 9_4'!D221</f>
        <v/>
      </c>
      <c r="F216" s="173">
        <f>'Vstupní data 9_4'!C221</f>
        <v>0</v>
      </c>
      <c r="G216" s="173" t="str">
        <f>'Vstupní data 9_4'!F221</f>
        <v/>
      </c>
      <c r="H216" s="175">
        <f>'Vstupní data 9_4'!G221</f>
        <v>0</v>
      </c>
      <c r="I216" s="173" t="str">
        <f>IF('Vstupní data 9_4'!H221=0,"",'Vstupní data 9_4'!H221)</f>
        <v/>
      </c>
      <c r="J216" s="173">
        <f>'Vstupní data 9_4'!E221</f>
        <v>0</v>
      </c>
      <c r="K216" s="176" t="str">
        <f>'Vstupní data 9_4'!S221</f>
        <v/>
      </c>
      <c r="L216" s="174">
        <f>'Vstupní data 9_4'!I221</f>
        <v>0</v>
      </c>
      <c r="M216" s="177">
        <f>'Vstupní data 9_4'!J221</f>
        <v>0</v>
      </c>
      <c r="N216" s="177">
        <f>'Vstupní data 9_4'!K221</f>
        <v>0</v>
      </c>
      <c r="O216" s="177">
        <f>'Vstupní data 9_4'!L221</f>
        <v>0</v>
      </c>
      <c r="P216" s="173">
        <f>'Vstupní data 9_4'!M221</f>
        <v>0</v>
      </c>
      <c r="Q216" s="173">
        <f>'Vstupní data 9_4'!N221</f>
        <v>0</v>
      </c>
      <c r="R216" s="173">
        <f>'Vstupní data 9_4'!O221</f>
        <v>0</v>
      </c>
      <c r="S216" s="176">
        <f>'Tabulka 9_4'!$R216+'Tabulka 9_4'!$Q216+'Tabulka 9_4'!$P216</f>
        <v>0</v>
      </c>
      <c r="T216" s="173">
        <f>'Vstupní data 9_4'!P221</f>
        <v>0</v>
      </c>
      <c r="U216" s="173">
        <f>'Vstupní data 9_4'!Q221</f>
        <v>0</v>
      </c>
      <c r="V216" s="173">
        <f>'Vstupní data 9_4'!R221</f>
        <v>0</v>
      </c>
      <c r="W216" s="176">
        <f>IFERROR('Tabulka 9_4'!$V216+'Tabulka 9_4'!$U216+'Tabulka 9_4'!$T216,"")</f>
        <v>0</v>
      </c>
      <c r="X216" s="176">
        <f>IFERROR('Tabulka 9_4'!$P216+'Tabulka 9_4'!$T216,"")</f>
        <v>0</v>
      </c>
      <c r="Y216" s="176">
        <f>IFERROR('Tabulka 9_4'!$Q216+'Tabulka 9_4'!$U216,"")</f>
        <v>0</v>
      </c>
      <c r="Z216" s="176">
        <f>IFERROR('Tabulka 9_4'!$R216+'Tabulka 9_4'!$V216,"")</f>
        <v>0</v>
      </c>
      <c r="AA216" s="178" t="str">
        <f t="shared" si="6"/>
        <v/>
      </c>
      <c r="AB216" s="178" t="str">
        <f t="shared" si="7"/>
        <v/>
      </c>
      <c r="AC216" s="179">
        <f>'Vstupní data 9_4'!$B$1</f>
        <v>0</v>
      </c>
    </row>
    <row r="217" spans="1:29" ht="15">
      <c r="A217" s="164">
        <f>'Vstupní data 9_4'!A222</f>
        <v>0</v>
      </c>
      <c r="B217" s="165">
        <f>'Vstupní data 9_4'!B222</f>
        <v>0</v>
      </c>
      <c r="C217" s="166" t="str">
        <f>'Vstupní data 9_4'!T222</f>
        <v/>
      </c>
      <c r="D217" s="166" t="str">
        <f>'Vstupní data 9_4'!U222</f>
        <v/>
      </c>
      <c r="E217" s="165" t="str">
        <f>'Vstupní data 9_4'!D222</f>
        <v/>
      </c>
      <c r="F217" s="165">
        <f>'Vstupní data 9_4'!C222</f>
        <v>0</v>
      </c>
      <c r="G217" s="165" t="str">
        <f>'Vstupní data 9_4'!F222</f>
        <v/>
      </c>
      <c r="H217" s="167">
        <f>'Vstupní data 9_4'!G222</f>
        <v>0</v>
      </c>
      <c r="I217" s="165" t="str">
        <f>IF('Vstupní data 9_4'!H222=0,"",'Vstupní data 9_4'!H222)</f>
        <v/>
      </c>
      <c r="J217" s="165">
        <f>'Vstupní data 9_4'!E222</f>
        <v>0</v>
      </c>
      <c r="K217" s="168" t="str">
        <f>'Vstupní data 9_4'!S222</f>
        <v/>
      </c>
      <c r="L217" s="166">
        <f>'Vstupní data 9_4'!I222</f>
        <v>0</v>
      </c>
      <c r="M217" s="169">
        <f>'Vstupní data 9_4'!J222</f>
        <v>0</v>
      </c>
      <c r="N217" s="169">
        <f>'Vstupní data 9_4'!K222</f>
        <v>0</v>
      </c>
      <c r="O217" s="169">
        <f>'Vstupní data 9_4'!L222</f>
        <v>0</v>
      </c>
      <c r="P217" s="165">
        <f>'Vstupní data 9_4'!M222</f>
        <v>0</v>
      </c>
      <c r="Q217" s="165">
        <f>'Vstupní data 9_4'!N222</f>
        <v>0</v>
      </c>
      <c r="R217" s="165">
        <f>'Vstupní data 9_4'!O222</f>
        <v>0</v>
      </c>
      <c r="S217" s="168">
        <f>'Tabulka 9_4'!$R217+'Tabulka 9_4'!$Q217+'Tabulka 9_4'!$P217</f>
        <v>0</v>
      </c>
      <c r="T217" s="165">
        <f>'Vstupní data 9_4'!P222</f>
        <v>0</v>
      </c>
      <c r="U217" s="165">
        <f>'Vstupní data 9_4'!Q222</f>
        <v>0</v>
      </c>
      <c r="V217" s="165">
        <f>'Vstupní data 9_4'!R222</f>
        <v>0</v>
      </c>
      <c r="W217" s="168">
        <f>IFERROR('Tabulka 9_4'!$V217+'Tabulka 9_4'!$U217+'Tabulka 9_4'!$T217,"")</f>
        <v>0</v>
      </c>
      <c r="X217" s="168">
        <f>IFERROR('Tabulka 9_4'!$P217+'Tabulka 9_4'!$T217,"")</f>
        <v>0</v>
      </c>
      <c r="Y217" s="168">
        <f>IFERROR('Tabulka 9_4'!$Q217+'Tabulka 9_4'!$U217,"")</f>
        <v>0</v>
      </c>
      <c r="Z217" s="168">
        <f>IFERROR('Tabulka 9_4'!$R217+'Tabulka 9_4'!$V217,"")</f>
        <v>0</v>
      </c>
      <c r="AA217" s="170" t="str">
        <f t="shared" si="6"/>
        <v/>
      </c>
      <c r="AB217" s="170" t="str">
        <f t="shared" si="7"/>
        <v/>
      </c>
      <c r="AC217" s="171">
        <f>'Vstupní data 9_4'!$B$1</f>
        <v>0</v>
      </c>
    </row>
    <row r="218" spans="1:29" ht="15">
      <c r="A218" s="172">
        <f>'Vstupní data 9_4'!A223</f>
        <v>0</v>
      </c>
      <c r="B218" s="173">
        <f>'Vstupní data 9_4'!B223</f>
        <v>0</v>
      </c>
      <c r="C218" s="174" t="str">
        <f>'Vstupní data 9_4'!T223</f>
        <v/>
      </c>
      <c r="D218" s="174" t="str">
        <f>'Vstupní data 9_4'!U223</f>
        <v/>
      </c>
      <c r="E218" s="173" t="str">
        <f>'Vstupní data 9_4'!D223</f>
        <v/>
      </c>
      <c r="F218" s="173">
        <f>'Vstupní data 9_4'!C223</f>
        <v>0</v>
      </c>
      <c r="G218" s="173" t="str">
        <f>'Vstupní data 9_4'!F223</f>
        <v/>
      </c>
      <c r="H218" s="175">
        <f>'Vstupní data 9_4'!G223</f>
        <v>0</v>
      </c>
      <c r="I218" s="173" t="str">
        <f>IF('Vstupní data 9_4'!H223=0,"",'Vstupní data 9_4'!H223)</f>
        <v/>
      </c>
      <c r="J218" s="173">
        <f>'Vstupní data 9_4'!E223</f>
        <v>0</v>
      </c>
      <c r="K218" s="176" t="str">
        <f>'Vstupní data 9_4'!S223</f>
        <v/>
      </c>
      <c r="L218" s="174">
        <f>'Vstupní data 9_4'!I223</f>
        <v>0</v>
      </c>
      <c r="M218" s="177">
        <f>'Vstupní data 9_4'!J223</f>
        <v>0</v>
      </c>
      <c r="N218" s="177">
        <f>'Vstupní data 9_4'!K223</f>
        <v>0</v>
      </c>
      <c r="O218" s="177">
        <f>'Vstupní data 9_4'!L223</f>
        <v>0</v>
      </c>
      <c r="P218" s="173">
        <f>'Vstupní data 9_4'!M223</f>
        <v>0</v>
      </c>
      <c r="Q218" s="173">
        <f>'Vstupní data 9_4'!N223</f>
        <v>0</v>
      </c>
      <c r="R218" s="173">
        <f>'Vstupní data 9_4'!O223</f>
        <v>0</v>
      </c>
      <c r="S218" s="176">
        <f>'Tabulka 9_4'!$R218+'Tabulka 9_4'!$Q218+'Tabulka 9_4'!$P218</f>
        <v>0</v>
      </c>
      <c r="T218" s="173">
        <f>'Vstupní data 9_4'!P223</f>
        <v>0</v>
      </c>
      <c r="U218" s="173">
        <f>'Vstupní data 9_4'!Q223</f>
        <v>0</v>
      </c>
      <c r="V218" s="173">
        <f>'Vstupní data 9_4'!R223</f>
        <v>0</v>
      </c>
      <c r="W218" s="176">
        <f>IFERROR('Tabulka 9_4'!$V218+'Tabulka 9_4'!$U218+'Tabulka 9_4'!$T218,"")</f>
        <v>0</v>
      </c>
      <c r="X218" s="176">
        <f>IFERROR('Tabulka 9_4'!$P218+'Tabulka 9_4'!$T218,"")</f>
        <v>0</v>
      </c>
      <c r="Y218" s="176">
        <f>IFERROR('Tabulka 9_4'!$Q218+'Tabulka 9_4'!$U218,"")</f>
        <v>0</v>
      </c>
      <c r="Z218" s="176">
        <f>IFERROR('Tabulka 9_4'!$R218+'Tabulka 9_4'!$V218,"")</f>
        <v>0</v>
      </c>
      <c r="AA218" s="178" t="str">
        <f t="shared" si="6"/>
        <v/>
      </c>
      <c r="AB218" s="178" t="str">
        <f t="shared" si="7"/>
        <v/>
      </c>
      <c r="AC218" s="179">
        <f>'Vstupní data 9_4'!$B$1</f>
        <v>0</v>
      </c>
    </row>
    <row r="219" spans="1:29" ht="15">
      <c r="A219" s="164">
        <f>'Vstupní data 9_4'!A224</f>
        <v>0</v>
      </c>
      <c r="B219" s="165">
        <f>'Vstupní data 9_4'!B224</f>
        <v>0</v>
      </c>
      <c r="C219" s="166" t="str">
        <f>'Vstupní data 9_4'!T224</f>
        <v/>
      </c>
      <c r="D219" s="166" t="str">
        <f>'Vstupní data 9_4'!U224</f>
        <v/>
      </c>
      <c r="E219" s="165" t="str">
        <f>'Vstupní data 9_4'!D224</f>
        <v/>
      </c>
      <c r="F219" s="165">
        <f>'Vstupní data 9_4'!C224</f>
        <v>0</v>
      </c>
      <c r="G219" s="165" t="str">
        <f>'Vstupní data 9_4'!F224</f>
        <v/>
      </c>
      <c r="H219" s="167">
        <f>'Vstupní data 9_4'!G224</f>
        <v>0</v>
      </c>
      <c r="I219" s="165" t="str">
        <f>IF('Vstupní data 9_4'!H224=0,"",'Vstupní data 9_4'!H224)</f>
        <v/>
      </c>
      <c r="J219" s="165">
        <f>'Vstupní data 9_4'!E224</f>
        <v>0</v>
      </c>
      <c r="K219" s="168" t="str">
        <f>'Vstupní data 9_4'!S224</f>
        <v/>
      </c>
      <c r="L219" s="166">
        <f>'Vstupní data 9_4'!I224</f>
        <v>0</v>
      </c>
      <c r="M219" s="169">
        <f>'Vstupní data 9_4'!J224</f>
        <v>0</v>
      </c>
      <c r="N219" s="169">
        <f>'Vstupní data 9_4'!K224</f>
        <v>0</v>
      </c>
      <c r="O219" s="169">
        <f>'Vstupní data 9_4'!L224</f>
        <v>0</v>
      </c>
      <c r="P219" s="165">
        <f>'Vstupní data 9_4'!M224</f>
        <v>0</v>
      </c>
      <c r="Q219" s="165">
        <f>'Vstupní data 9_4'!N224</f>
        <v>0</v>
      </c>
      <c r="R219" s="165">
        <f>'Vstupní data 9_4'!O224</f>
        <v>0</v>
      </c>
      <c r="S219" s="168">
        <f>'Tabulka 9_4'!$R219+'Tabulka 9_4'!$Q219+'Tabulka 9_4'!$P219</f>
        <v>0</v>
      </c>
      <c r="T219" s="165">
        <f>'Vstupní data 9_4'!P224</f>
        <v>0</v>
      </c>
      <c r="U219" s="165">
        <f>'Vstupní data 9_4'!Q224</f>
        <v>0</v>
      </c>
      <c r="V219" s="165">
        <f>'Vstupní data 9_4'!R224</f>
        <v>0</v>
      </c>
      <c r="W219" s="168">
        <f>IFERROR('Tabulka 9_4'!$V219+'Tabulka 9_4'!$U219+'Tabulka 9_4'!$T219,"")</f>
        <v>0</v>
      </c>
      <c r="X219" s="168">
        <f>IFERROR('Tabulka 9_4'!$P219+'Tabulka 9_4'!$T219,"")</f>
        <v>0</v>
      </c>
      <c r="Y219" s="168">
        <f>IFERROR('Tabulka 9_4'!$Q219+'Tabulka 9_4'!$U219,"")</f>
        <v>0</v>
      </c>
      <c r="Z219" s="168">
        <f>IFERROR('Tabulka 9_4'!$R219+'Tabulka 9_4'!$V219,"")</f>
        <v>0</v>
      </c>
      <c r="AA219" s="170" t="str">
        <f t="shared" si="6"/>
        <v/>
      </c>
      <c r="AB219" s="170" t="str">
        <f t="shared" si="7"/>
        <v/>
      </c>
      <c r="AC219" s="171">
        <f>'Vstupní data 9_4'!$B$1</f>
        <v>0</v>
      </c>
    </row>
    <row r="220" spans="1:29" ht="15">
      <c r="A220" s="172">
        <f>'Vstupní data 9_4'!A225</f>
        <v>0</v>
      </c>
      <c r="B220" s="173">
        <f>'Vstupní data 9_4'!B225</f>
        <v>0</v>
      </c>
      <c r="C220" s="174" t="str">
        <f>'Vstupní data 9_4'!T225</f>
        <v/>
      </c>
      <c r="D220" s="174" t="str">
        <f>'Vstupní data 9_4'!U225</f>
        <v/>
      </c>
      <c r="E220" s="173" t="str">
        <f>'Vstupní data 9_4'!D225</f>
        <v/>
      </c>
      <c r="F220" s="173">
        <f>'Vstupní data 9_4'!C225</f>
        <v>0</v>
      </c>
      <c r="G220" s="173" t="str">
        <f>'Vstupní data 9_4'!F225</f>
        <v/>
      </c>
      <c r="H220" s="175">
        <f>'Vstupní data 9_4'!G225</f>
        <v>0</v>
      </c>
      <c r="I220" s="173" t="str">
        <f>IF('Vstupní data 9_4'!H225=0,"",'Vstupní data 9_4'!H225)</f>
        <v/>
      </c>
      <c r="J220" s="173">
        <f>'Vstupní data 9_4'!E225</f>
        <v>0</v>
      </c>
      <c r="K220" s="176" t="str">
        <f>'Vstupní data 9_4'!S225</f>
        <v/>
      </c>
      <c r="L220" s="174">
        <f>'Vstupní data 9_4'!I225</f>
        <v>0</v>
      </c>
      <c r="M220" s="177">
        <f>'Vstupní data 9_4'!J225</f>
        <v>0</v>
      </c>
      <c r="N220" s="177">
        <f>'Vstupní data 9_4'!K225</f>
        <v>0</v>
      </c>
      <c r="O220" s="177">
        <f>'Vstupní data 9_4'!L225</f>
        <v>0</v>
      </c>
      <c r="P220" s="173">
        <f>'Vstupní data 9_4'!M225</f>
        <v>0</v>
      </c>
      <c r="Q220" s="173">
        <f>'Vstupní data 9_4'!N225</f>
        <v>0</v>
      </c>
      <c r="R220" s="173">
        <f>'Vstupní data 9_4'!O225</f>
        <v>0</v>
      </c>
      <c r="S220" s="176">
        <f>'Tabulka 9_4'!$R220+'Tabulka 9_4'!$Q220+'Tabulka 9_4'!$P220</f>
        <v>0</v>
      </c>
      <c r="T220" s="173">
        <f>'Vstupní data 9_4'!P225</f>
        <v>0</v>
      </c>
      <c r="U220" s="173">
        <f>'Vstupní data 9_4'!Q225</f>
        <v>0</v>
      </c>
      <c r="V220" s="173">
        <f>'Vstupní data 9_4'!R225</f>
        <v>0</v>
      </c>
      <c r="W220" s="176">
        <f>IFERROR('Tabulka 9_4'!$V220+'Tabulka 9_4'!$U220+'Tabulka 9_4'!$T220,"")</f>
        <v>0</v>
      </c>
      <c r="X220" s="176">
        <f>IFERROR('Tabulka 9_4'!$P220+'Tabulka 9_4'!$T220,"")</f>
        <v>0</v>
      </c>
      <c r="Y220" s="176">
        <f>IFERROR('Tabulka 9_4'!$Q220+'Tabulka 9_4'!$U220,"")</f>
        <v>0</v>
      </c>
      <c r="Z220" s="176">
        <f>IFERROR('Tabulka 9_4'!$R220+'Tabulka 9_4'!$V220,"")</f>
        <v>0</v>
      </c>
      <c r="AA220" s="178" t="str">
        <f t="shared" si="6"/>
        <v/>
      </c>
      <c r="AB220" s="178" t="str">
        <f t="shared" si="7"/>
        <v/>
      </c>
      <c r="AC220" s="179">
        <f>'Vstupní data 9_4'!$B$1</f>
        <v>0</v>
      </c>
    </row>
    <row r="221" spans="1:29" ht="15">
      <c r="A221" s="164">
        <f>'Vstupní data 9_4'!A226</f>
        <v>0</v>
      </c>
      <c r="B221" s="165">
        <f>'Vstupní data 9_4'!B226</f>
        <v>0</v>
      </c>
      <c r="C221" s="166" t="str">
        <f>'Vstupní data 9_4'!T226</f>
        <v/>
      </c>
      <c r="D221" s="166" t="str">
        <f>'Vstupní data 9_4'!U226</f>
        <v/>
      </c>
      <c r="E221" s="165" t="str">
        <f>'Vstupní data 9_4'!D226</f>
        <v/>
      </c>
      <c r="F221" s="165">
        <f>'Vstupní data 9_4'!C226</f>
        <v>0</v>
      </c>
      <c r="G221" s="165" t="str">
        <f>'Vstupní data 9_4'!F226</f>
        <v/>
      </c>
      <c r="H221" s="167">
        <f>'Vstupní data 9_4'!G226</f>
        <v>0</v>
      </c>
      <c r="I221" s="165" t="str">
        <f>IF('Vstupní data 9_4'!H226=0,"",'Vstupní data 9_4'!H226)</f>
        <v/>
      </c>
      <c r="J221" s="165">
        <f>'Vstupní data 9_4'!E226</f>
        <v>0</v>
      </c>
      <c r="K221" s="168" t="str">
        <f>'Vstupní data 9_4'!S226</f>
        <v/>
      </c>
      <c r="L221" s="166">
        <f>'Vstupní data 9_4'!I226</f>
        <v>0</v>
      </c>
      <c r="M221" s="169">
        <f>'Vstupní data 9_4'!J226</f>
        <v>0</v>
      </c>
      <c r="N221" s="169">
        <f>'Vstupní data 9_4'!K226</f>
        <v>0</v>
      </c>
      <c r="O221" s="169">
        <f>'Vstupní data 9_4'!L226</f>
        <v>0</v>
      </c>
      <c r="P221" s="165">
        <f>'Vstupní data 9_4'!M226</f>
        <v>0</v>
      </c>
      <c r="Q221" s="165">
        <f>'Vstupní data 9_4'!N226</f>
        <v>0</v>
      </c>
      <c r="R221" s="165">
        <f>'Vstupní data 9_4'!O226</f>
        <v>0</v>
      </c>
      <c r="S221" s="168">
        <f>'Tabulka 9_4'!$R221+'Tabulka 9_4'!$Q221+'Tabulka 9_4'!$P221</f>
        <v>0</v>
      </c>
      <c r="T221" s="165">
        <f>'Vstupní data 9_4'!P226</f>
        <v>0</v>
      </c>
      <c r="U221" s="165">
        <f>'Vstupní data 9_4'!Q226</f>
        <v>0</v>
      </c>
      <c r="V221" s="165">
        <f>'Vstupní data 9_4'!R226</f>
        <v>0</v>
      </c>
      <c r="W221" s="168">
        <f>IFERROR('Tabulka 9_4'!$V221+'Tabulka 9_4'!$U221+'Tabulka 9_4'!$T221,"")</f>
        <v>0</v>
      </c>
      <c r="X221" s="168">
        <f>IFERROR('Tabulka 9_4'!$P221+'Tabulka 9_4'!$T221,"")</f>
        <v>0</v>
      </c>
      <c r="Y221" s="168">
        <f>IFERROR('Tabulka 9_4'!$Q221+'Tabulka 9_4'!$U221,"")</f>
        <v>0</v>
      </c>
      <c r="Z221" s="168">
        <f>IFERROR('Tabulka 9_4'!$R221+'Tabulka 9_4'!$V221,"")</f>
        <v>0</v>
      </c>
      <c r="AA221" s="170" t="str">
        <f t="shared" si="6"/>
        <v/>
      </c>
      <c r="AB221" s="170" t="str">
        <f t="shared" si="7"/>
        <v/>
      </c>
      <c r="AC221" s="171">
        <f>'Vstupní data 9_4'!$B$1</f>
        <v>0</v>
      </c>
    </row>
    <row r="222" spans="1:29" ht="15">
      <c r="A222" s="172">
        <f>'Vstupní data 9_4'!A227</f>
        <v>0</v>
      </c>
      <c r="B222" s="173">
        <f>'Vstupní data 9_4'!B227</f>
        <v>0</v>
      </c>
      <c r="C222" s="174" t="str">
        <f>'Vstupní data 9_4'!T227</f>
        <v/>
      </c>
      <c r="D222" s="174" t="str">
        <f>'Vstupní data 9_4'!U227</f>
        <v/>
      </c>
      <c r="E222" s="173" t="str">
        <f>'Vstupní data 9_4'!D227</f>
        <v/>
      </c>
      <c r="F222" s="173">
        <f>'Vstupní data 9_4'!C227</f>
        <v>0</v>
      </c>
      <c r="G222" s="173" t="str">
        <f>'Vstupní data 9_4'!F227</f>
        <v/>
      </c>
      <c r="H222" s="175">
        <f>'Vstupní data 9_4'!G227</f>
        <v>0</v>
      </c>
      <c r="I222" s="173" t="str">
        <f>IF('Vstupní data 9_4'!H227=0,"",'Vstupní data 9_4'!H227)</f>
        <v/>
      </c>
      <c r="J222" s="173">
        <f>'Vstupní data 9_4'!E227</f>
        <v>0</v>
      </c>
      <c r="K222" s="176" t="str">
        <f>'Vstupní data 9_4'!S227</f>
        <v/>
      </c>
      <c r="L222" s="174">
        <f>'Vstupní data 9_4'!I227</f>
        <v>0</v>
      </c>
      <c r="M222" s="177">
        <f>'Vstupní data 9_4'!J227</f>
        <v>0</v>
      </c>
      <c r="N222" s="177">
        <f>'Vstupní data 9_4'!K227</f>
        <v>0</v>
      </c>
      <c r="O222" s="177">
        <f>'Vstupní data 9_4'!L227</f>
        <v>0</v>
      </c>
      <c r="P222" s="173">
        <f>'Vstupní data 9_4'!M227</f>
        <v>0</v>
      </c>
      <c r="Q222" s="173">
        <f>'Vstupní data 9_4'!N227</f>
        <v>0</v>
      </c>
      <c r="R222" s="173">
        <f>'Vstupní data 9_4'!O227</f>
        <v>0</v>
      </c>
      <c r="S222" s="176">
        <f>'Tabulka 9_4'!$R222+'Tabulka 9_4'!$Q222+'Tabulka 9_4'!$P222</f>
        <v>0</v>
      </c>
      <c r="T222" s="173">
        <f>'Vstupní data 9_4'!P227</f>
        <v>0</v>
      </c>
      <c r="U222" s="173">
        <f>'Vstupní data 9_4'!Q227</f>
        <v>0</v>
      </c>
      <c r="V222" s="173">
        <f>'Vstupní data 9_4'!R227</f>
        <v>0</v>
      </c>
      <c r="W222" s="176">
        <f>IFERROR('Tabulka 9_4'!$V222+'Tabulka 9_4'!$U222+'Tabulka 9_4'!$T222,"")</f>
        <v>0</v>
      </c>
      <c r="X222" s="176">
        <f>IFERROR('Tabulka 9_4'!$P222+'Tabulka 9_4'!$T222,"")</f>
        <v>0</v>
      </c>
      <c r="Y222" s="176">
        <f>IFERROR('Tabulka 9_4'!$Q222+'Tabulka 9_4'!$U222,"")</f>
        <v>0</v>
      </c>
      <c r="Z222" s="176">
        <f>IFERROR('Tabulka 9_4'!$R222+'Tabulka 9_4'!$V222,"")</f>
        <v>0</v>
      </c>
      <c r="AA222" s="178" t="str">
        <f t="shared" si="6"/>
        <v/>
      </c>
      <c r="AB222" s="178" t="str">
        <f t="shared" si="7"/>
        <v/>
      </c>
      <c r="AC222" s="179">
        <f>'Vstupní data 9_4'!$B$1</f>
        <v>0</v>
      </c>
    </row>
    <row r="223" spans="1:29" ht="15">
      <c r="A223" s="164">
        <f>'Vstupní data 9_4'!A228</f>
        <v>0</v>
      </c>
      <c r="B223" s="165">
        <f>'Vstupní data 9_4'!B228</f>
        <v>0</v>
      </c>
      <c r="C223" s="166" t="str">
        <f>'Vstupní data 9_4'!T228</f>
        <v/>
      </c>
      <c r="D223" s="166" t="str">
        <f>'Vstupní data 9_4'!U228</f>
        <v/>
      </c>
      <c r="E223" s="165" t="str">
        <f>'Vstupní data 9_4'!D228</f>
        <v/>
      </c>
      <c r="F223" s="165">
        <f>'Vstupní data 9_4'!C228</f>
        <v>0</v>
      </c>
      <c r="G223" s="165" t="str">
        <f>'Vstupní data 9_4'!F228</f>
        <v/>
      </c>
      <c r="H223" s="167">
        <f>'Vstupní data 9_4'!G228</f>
        <v>0</v>
      </c>
      <c r="I223" s="165" t="str">
        <f>IF('Vstupní data 9_4'!H228=0,"",'Vstupní data 9_4'!H228)</f>
        <v/>
      </c>
      <c r="J223" s="165">
        <f>'Vstupní data 9_4'!E228</f>
        <v>0</v>
      </c>
      <c r="K223" s="168" t="str">
        <f>'Vstupní data 9_4'!S228</f>
        <v/>
      </c>
      <c r="L223" s="166">
        <f>'Vstupní data 9_4'!I228</f>
        <v>0</v>
      </c>
      <c r="M223" s="169">
        <f>'Vstupní data 9_4'!J228</f>
        <v>0</v>
      </c>
      <c r="N223" s="169">
        <f>'Vstupní data 9_4'!K228</f>
        <v>0</v>
      </c>
      <c r="O223" s="169">
        <f>'Vstupní data 9_4'!L228</f>
        <v>0</v>
      </c>
      <c r="P223" s="165">
        <f>'Vstupní data 9_4'!M228</f>
        <v>0</v>
      </c>
      <c r="Q223" s="165">
        <f>'Vstupní data 9_4'!N228</f>
        <v>0</v>
      </c>
      <c r="R223" s="165">
        <f>'Vstupní data 9_4'!O228</f>
        <v>0</v>
      </c>
      <c r="S223" s="168">
        <f>'Tabulka 9_4'!$R223+'Tabulka 9_4'!$Q223+'Tabulka 9_4'!$P223</f>
        <v>0</v>
      </c>
      <c r="T223" s="165">
        <f>'Vstupní data 9_4'!P228</f>
        <v>0</v>
      </c>
      <c r="U223" s="165">
        <f>'Vstupní data 9_4'!Q228</f>
        <v>0</v>
      </c>
      <c r="V223" s="165">
        <f>'Vstupní data 9_4'!R228</f>
        <v>0</v>
      </c>
      <c r="W223" s="168">
        <f>IFERROR('Tabulka 9_4'!$V223+'Tabulka 9_4'!$U223+'Tabulka 9_4'!$T223,"")</f>
        <v>0</v>
      </c>
      <c r="X223" s="168">
        <f>IFERROR('Tabulka 9_4'!$P223+'Tabulka 9_4'!$T223,"")</f>
        <v>0</v>
      </c>
      <c r="Y223" s="168">
        <f>IFERROR('Tabulka 9_4'!$Q223+'Tabulka 9_4'!$U223,"")</f>
        <v>0</v>
      </c>
      <c r="Z223" s="168">
        <f>IFERROR('Tabulka 9_4'!$R223+'Tabulka 9_4'!$V223,"")</f>
        <v>0</v>
      </c>
      <c r="AA223" s="170" t="str">
        <f t="shared" si="6"/>
        <v/>
      </c>
      <c r="AB223" s="170" t="str">
        <f t="shared" si="7"/>
        <v/>
      </c>
      <c r="AC223" s="171">
        <f>'Vstupní data 9_4'!$B$1</f>
        <v>0</v>
      </c>
    </row>
    <row r="224" spans="1:29" ht="15">
      <c r="A224" s="172">
        <f>'Vstupní data 9_4'!A229</f>
        <v>0</v>
      </c>
      <c r="B224" s="173">
        <f>'Vstupní data 9_4'!B229</f>
        <v>0</v>
      </c>
      <c r="C224" s="174" t="str">
        <f>'Vstupní data 9_4'!T229</f>
        <v/>
      </c>
      <c r="D224" s="174" t="str">
        <f>'Vstupní data 9_4'!U229</f>
        <v/>
      </c>
      <c r="E224" s="173" t="str">
        <f>'Vstupní data 9_4'!D229</f>
        <v/>
      </c>
      <c r="F224" s="173">
        <f>'Vstupní data 9_4'!C229</f>
        <v>0</v>
      </c>
      <c r="G224" s="173" t="str">
        <f>'Vstupní data 9_4'!F229</f>
        <v/>
      </c>
      <c r="H224" s="175">
        <f>'Vstupní data 9_4'!G229</f>
        <v>0</v>
      </c>
      <c r="I224" s="173" t="str">
        <f>IF('Vstupní data 9_4'!H229=0,"",'Vstupní data 9_4'!H229)</f>
        <v/>
      </c>
      <c r="J224" s="173">
        <f>'Vstupní data 9_4'!E229</f>
        <v>0</v>
      </c>
      <c r="K224" s="176" t="str">
        <f>'Vstupní data 9_4'!S229</f>
        <v/>
      </c>
      <c r="L224" s="174">
        <f>'Vstupní data 9_4'!I229</f>
        <v>0</v>
      </c>
      <c r="M224" s="177">
        <f>'Vstupní data 9_4'!J229</f>
        <v>0</v>
      </c>
      <c r="N224" s="177">
        <f>'Vstupní data 9_4'!K229</f>
        <v>0</v>
      </c>
      <c r="O224" s="177">
        <f>'Vstupní data 9_4'!L229</f>
        <v>0</v>
      </c>
      <c r="P224" s="173">
        <f>'Vstupní data 9_4'!M229</f>
        <v>0</v>
      </c>
      <c r="Q224" s="173">
        <f>'Vstupní data 9_4'!N229</f>
        <v>0</v>
      </c>
      <c r="R224" s="173">
        <f>'Vstupní data 9_4'!O229</f>
        <v>0</v>
      </c>
      <c r="S224" s="176">
        <f>'Tabulka 9_4'!$R224+'Tabulka 9_4'!$Q224+'Tabulka 9_4'!$P224</f>
        <v>0</v>
      </c>
      <c r="T224" s="173">
        <f>'Vstupní data 9_4'!P229</f>
        <v>0</v>
      </c>
      <c r="U224" s="173">
        <f>'Vstupní data 9_4'!Q229</f>
        <v>0</v>
      </c>
      <c r="V224" s="173">
        <f>'Vstupní data 9_4'!R229</f>
        <v>0</v>
      </c>
      <c r="W224" s="176">
        <f>IFERROR('Tabulka 9_4'!$V224+'Tabulka 9_4'!$U224+'Tabulka 9_4'!$T224,"")</f>
        <v>0</v>
      </c>
      <c r="X224" s="176">
        <f>IFERROR('Tabulka 9_4'!$P224+'Tabulka 9_4'!$T224,"")</f>
        <v>0</v>
      </c>
      <c r="Y224" s="176">
        <f>IFERROR('Tabulka 9_4'!$Q224+'Tabulka 9_4'!$U224,"")</f>
        <v>0</v>
      </c>
      <c r="Z224" s="176">
        <f>IFERROR('Tabulka 9_4'!$R224+'Tabulka 9_4'!$V224,"")</f>
        <v>0</v>
      </c>
      <c r="AA224" s="178" t="str">
        <f t="shared" si="6"/>
        <v/>
      </c>
      <c r="AB224" s="178" t="str">
        <f t="shared" si="7"/>
        <v/>
      </c>
      <c r="AC224" s="179">
        <f>'Vstupní data 9_4'!$B$1</f>
        <v>0</v>
      </c>
    </row>
    <row r="225" spans="1:29" ht="15">
      <c r="A225" s="164">
        <f>'Vstupní data 9_4'!A230</f>
        <v>0</v>
      </c>
      <c r="B225" s="165">
        <f>'Vstupní data 9_4'!B230</f>
        <v>0</v>
      </c>
      <c r="C225" s="166" t="str">
        <f>'Vstupní data 9_4'!T230</f>
        <v/>
      </c>
      <c r="D225" s="166" t="str">
        <f>'Vstupní data 9_4'!U230</f>
        <v/>
      </c>
      <c r="E225" s="165" t="str">
        <f>'Vstupní data 9_4'!D230</f>
        <v/>
      </c>
      <c r="F225" s="165">
        <f>'Vstupní data 9_4'!C230</f>
        <v>0</v>
      </c>
      <c r="G225" s="165" t="str">
        <f>'Vstupní data 9_4'!F230</f>
        <v/>
      </c>
      <c r="H225" s="167">
        <f>'Vstupní data 9_4'!G230</f>
        <v>0</v>
      </c>
      <c r="I225" s="165" t="str">
        <f>IF('Vstupní data 9_4'!H230=0,"",'Vstupní data 9_4'!H230)</f>
        <v/>
      </c>
      <c r="J225" s="165">
        <f>'Vstupní data 9_4'!E230</f>
        <v>0</v>
      </c>
      <c r="K225" s="168" t="str">
        <f>'Vstupní data 9_4'!S230</f>
        <v/>
      </c>
      <c r="L225" s="166">
        <f>'Vstupní data 9_4'!I230</f>
        <v>0</v>
      </c>
      <c r="M225" s="169">
        <f>'Vstupní data 9_4'!J230</f>
        <v>0</v>
      </c>
      <c r="N225" s="169">
        <f>'Vstupní data 9_4'!K230</f>
        <v>0</v>
      </c>
      <c r="O225" s="169">
        <f>'Vstupní data 9_4'!L230</f>
        <v>0</v>
      </c>
      <c r="P225" s="165">
        <f>'Vstupní data 9_4'!M230</f>
        <v>0</v>
      </c>
      <c r="Q225" s="165">
        <f>'Vstupní data 9_4'!N230</f>
        <v>0</v>
      </c>
      <c r="R225" s="165">
        <f>'Vstupní data 9_4'!O230</f>
        <v>0</v>
      </c>
      <c r="S225" s="168">
        <f>'Tabulka 9_4'!$R225+'Tabulka 9_4'!$Q225+'Tabulka 9_4'!$P225</f>
        <v>0</v>
      </c>
      <c r="T225" s="165">
        <f>'Vstupní data 9_4'!P230</f>
        <v>0</v>
      </c>
      <c r="U225" s="165">
        <f>'Vstupní data 9_4'!Q230</f>
        <v>0</v>
      </c>
      <c r="V225" s="165">
        <f>'Vstupní data 9_4'!R230</f>
        <v>0</v>
      </c>
      <c r="W225" s="168">
        <f>IFERROR('Tabulka 9_4'!$V225+'Tabulka 9_4'!$U225+'Tabulka 9_4'!$T225,"")</f>
        <v>0</v>
      </c>
      <c r="X225" s="168">
        <f>IFERROR('Tabulka 9_4'!$P225+'Tabulka 9_4'!$T225,"")</f>
        <v>0</v>
      </c>
      <c r="Y225" s="168">
        <f>IFERROR('Tabulka 9_4'!$Q225+'Tabulka 9_4'!$U225,"")</f>
        <v>0</v>
      </c>
      <c r="Z225" s="168">
        <f>IFERROR('Tabulka 9_4'!$R225+'Tabulka 9_4'!$V225,"")</f>
        <v>0</v>
      </c>
      <c r="AA225" s="170" t="str">
        <f t="shared" si="6"/>
        <v/>
      </c>
      <c r="AB225" s="170" t="str">
        <f t="shared" si="7"/>
        <v/>
      </c>
      <c r="AC225" s="171">
        <f>'Vstupní data 9_4'!$B$1</f>
        <v>0</v>
      </c>
    </row>
    <row r="226" spans="1:29" ht="15">
      <c r="A226" s="172">
        <f>'Vstupní data 9_4'!A231</f>
        <v>0</v>
      </c>
      <c r="B226" s="173">
        <f>'Vstupní data 9_4'!B231</f>
        <v>0</v>
      </c>
      <c r="C226" s="174" t="str">
        <f>'Vstupní data 9_4'!T231</f>
        <v/>
      </c>
      <c r="D226" s="174" t="str">
        <f>'Vstupní data 9_4'!U231</f>
        <v/>
      </c>
      <c r="E226" s="173" t="str">
        <f>'Vstupní data 9_4'!D231</f>
        <v/>
      </c>
      <c r="F226" s="173">
        <f>'Vstupní data 9_4'!C231</f>
        <v>0</v>
      </c>
      <c r="G226" s="173" t="str">
        <f>'Vstupní data 9_4'!F231</f>
        <v/>
      </c>
      <c r="H226" s="175">
        <f>'Vstupní data 9_4'!G231</f>
        <v>0</v>
      </c>
      <c r="I226" s="173" t="str">
        <f>IF('Vstupní data 9_4'!H231=0,"",'Vstupní data 9_4'!H231)</f>
        <v/>
      </c>
      <c r="J226" s="173">
        <f>'Vstupní data 9_4'!E231</f>
        <v>0</v>
      </c>
      <c r="K226" s="176" t="str">
        <f>'Vstupní data 9_4'!S231</f>
        <v/>
      </c>
      <c r="L226" s="174">
        <f>'Vstupní data 9_4'!I231</f>
        <v>0</v>
      </c>
      <c r="M226" s="177">
        <f>'Vstupní data 9_4'!J231</f>
        <v>0</v>
      </c>
      <c r="N226" s="177">
        <f>'Vstupní data 9_4'!K231</f>
        <v>0</v>
      </c>
      <c r="O226" s="177">
        <f>'Vstupní data 9_4'!L231</f>
        <v>0</v>
      </c>
      <c r="P226" s="173">
        <f>'Vstupní data 9_4'!M231</f>
        <v>0</v>
      </c>
      <c r="Q226" s="173">
        <f>'Vstupní data 9_4'!N231</f>
        <v>0</v>
      </c>
      <c r="R226" s="173">
        <f>'Vstupní data 9_4'!O231</f>
        <v>0</v>
      </c>
      <c r="S226" s="176">
        <f>'Tabulka 9_4'!$R226+'Tabulka 9_4'!$Q226+'Tabulka 9_4'!$P226</f>
        <v>0</v>
      </c>
      <c r="T226" s="173">
        <f>'Vstupní data 9_4'!P231</f>
        <v>0</v>
      </c>
      <c r="U226" s="173">
        <f>'Vstupní data 9_4'!Q231</f>
        <v>0</v>
      </c>
      <c r="V226" s="173">
        <f>'Vstupní data 9_4'!R231</f>
        <v>0</v>
      </c>
      <c r="W226" s="176">
        <f>IFERROR('Tabulka 9_4'!$V226+'Tabulka 9_4'!$U226+'Tabulka 9_4'!$T226,"")</f>
        <v>0</v>
      </c>
      <c r="X226" s="176">
        <f>IFERROR('Tabulka 9_4'!$P226+'Tabulka 9_4'!$T226,"")</f>
        <v>0</v>
      </c>
      <c r="Y226" s="176">
        <f>IFERROR('Tabulka 9_4'!$Q226+'Tabulka 9_4'!$U226,"")</f>
        <v>0</v>
      </c>
      <c r="Z226" s="176">
        <f>IFERROR('Tabulka 9_4'!$R226+'Tabulka 9_4'!$V226,"")</f>
        <v>0</v>
      </c>
      <c r="AA226" s="178" t="str">
        <f t="shared" si="6"/>
        <v/>
      </c>
      <c r="AB226" s="178" t="str">
        <f t="shared" si="7"/>
        <v/>
      </c>
      <c r="AC226" s="179">
        <f>'Vstupní data 9_4'!$B$1</f>
        <v>0</v>
      </c>
    </row>
    <row r="227" spans="1:29" ht="15">
      <c r="A227" s="164">
        <f>'Vstupní data 9_4'!A232</f>
        <v>0</v>
      </c>
      <c r="B227" s="165">
        <f>'Vstupní data 9_4'!B232</f>
        <v>0</v>
      </c>
      <c r="C227" s="166" t="str">
        <f>'Vstupní data 9_4'!T232</f>
        <v/>
      </c>
      <c r="D227" s="166" t="str">
        <f>'Vstupní data 9_4'!U232</f>
        <v/>
      </c>
      <c r="E227" s="165" t="str">
        <f>'Vstupní data 9_4'!D232</f>
        <v/>
      </c>
      <c r="F227" s="165">
        <f>'Vstupní data 9_4'!C232</f>
        <v>0</v>
      </c>
      <c r="G227" s="165" t="str">
        <f>'Vstupní data 9_4'!F232</f>
        <v/>
      </c>
      <c r="H227" s="167">
        <f>'Vstupní data 9_4'!G232</f>
        <v>0</v>
      </c>
      <c r="I227" s="165" t="str">
        <f>IF('Vstupní data 9_4'!H232=0,"",'Vstupní data 9_4'!H232)</f>
        <v/>
      </c>
      <c r="J227" s="165">
        <f>'Vstupní data 9_4'!E232</f>
        <v>0</v>
      </c>
      <c r="K227" s="168" t="str">
        <f>'Vstupní data 9_4'!S232</f>
        <v/>
      </c>
      <c r="L227" s="166">
        <f>'Vstupní data 9_4'!I232</f>
        <v>0</v>
      </c>
      <c r="M227" s="169">
        <f>'Vstupní data 9_4'!J232</f>
        <v>0</v>
      </c>
      <c r="N227" s="169">
        <f>'Vstupní data 9_4'!K232</f>
        <v>0</v>
      </c>
      <c r="O227" s="169">
        <f>'Vstupní data 9_4'!L232</f>
        <v>0</v>
      </c>
      <c r="P227" s="165">
        <f>'Vstupní data 9_4'!M232</f>
        <v>0</v>
      </c>
      <c r="Q227" s="165">
        <f>'Vstupní data 9_4'!N232</f>
        <v>0</v>
      </c>
      <c r="R227" s="165">
        <f>'Vstupní data 9_4'!O232</f>
        <v>0</v>
      </c>
      <c r="S227" s="168">
        <f>'Tabulka 9_4'!$R227+'Tabulka 9_4'!$Q227+'Tabulka 9_4'!$P227</f>
        <v>0</v>
      </c>
      <c r="T227" s="165">
        <f>'Vstupní data 9_4'!P232</f>
        <v>0</v>
      </c>
      <c r="U227" s="165">
        <f>'Vstupní data 9_4'!Q232</f>
        <v>0</v>
      </c>
      <c r="V227" s="165">
        <f>'Vstupní data 9_4'!R232</f>
        <v>0</v>
      </c>
      <c r="W227" s="168">
        <f>IFERROR('Tabulka 9_4'!$V227+'Tabulka 9_4'!$U227+'Tabulka 9_4'!$T227,"")</f>
        <v>0</v>
      </c>
      <c r="X227" s="168">
        <f>IFERROR('Tabulka 9_4'!$P227+'Tabulka 9_4'!$T227,"")</f>
        <v>0</v>
      </c>
      <c r="Y227" s="168">
        <f>IFERROR('Tabulka 9_4'!$Q227+'Tabulka 9_4'!$U227,"")</f>
        <v>0</v>
      </c>
      <c r="Z227" s="168">
        <f>IFERROR('Tabulka 9_4'!$R227+'Tabulka 9_4'!$V227,"")</f>
        <v>0</v>
      </c>
      <c r="AA227" s="170" t="str">
        <f t="shared" si="6"/>
        <v/>
      </c>
      <c r="AB227" s="170" t="str">
        <f t="shared" si="7"/>
        <v/>
      </c>
      <c r="AC227" s="171">
        <f>'Vstupní data 9_4'!$B$1</f>
        <v>0</v>
      </c>
    </row>
    <row r="228" spans="1:29" ht="15">
      <c r="A228" s="172">
        <f>'Vstupní data 9_4'!A233</f>
        <v>0</v>
      </c>
      <c r="B228" s="173">
        <f>'Vstupní data 9_4'!B233</f>
        <v>0</v>
      </c>
      <c r="C228" s="174" t="str">
        <f>'Vstupní data 9_4'!T233</f>
        <v/>
      </c>
      <c r="D228" s="174" t="str">
        <f>'Vstupní data 9_4'!U233</f>
        <v/>
      </c>
      <c r="E228" s="173" t="str">
        <f>'Vstupní data 9_4'!D233</f>
        <v/>
      </c>
      <c r="F228" s="173">
        <f>'Vstupní data 9_4'!C233</f>
        <v>0</v>
      </c>
      <c r="G228" s="173" t="str">
        <f>'Vstupní data 9_4'!F233</f>
        <v/>
      </c>
      <c r="H228" s="175">
        <f>'Vstupní data 9_4'!G233</f>
        <v>0</v>
      </c>
      <c r="I228" s="173" t="str">
        <f>IF('Vstupní data 9_4'!H233=0,"",'Vstupní data 9_4'!H233)</f>
        <v/>
      </c>
      <c r="J228" s="173">
        <f>'Vstupní data 9_4'!E233</f>
        <v>0</v>
      </c>
      <c r="K228" s="176" t="str">
        <f>'Vstupní data 9_4'!S233</f>
        <v/>
      </c>
      <c r="L228" s="174">
        <f>'Vstupní data 9_4'!I233</f>
        <v>0</v>
      </c>
      <c r="M228" s="177">
        <f>'Vstupní data 9_4'!J233</f>
        <v>0</v>
      </c>
      <c r="N228" s="177">
        <f>'Vstupní data 9_4'!K233</f>
        <v>0</v>
      </c>
      <c r="O228" s="177">
        <f>'Vstupní data 9_4'!L233</f>
        <v>0</v>
      </c>
      <c r="P228" s="173">
        <f>'Vstupní data 9_4'!M233</f>
        <v>0</v>
      </c>
      <c r="Q228" s="173">
        <f>'Vstupní data 9_4'!N233</f>
        <v>0</v>
      </c>
      <c r="R228" s="173">
        <f>'Vstupní data 9_4'!O233</f>
        <v>0</v>
      </c>
      <c r="S228" s="176">
        <f>'Tabulka 9_4'!$R228+'Tabulka 9_4'!$Q228+'Tabulka 9_4'!$P228</f>
        <v>0</v>
      </c>
      <c r="T228" s="173">
        <f>'Vstupní data 9_4'!P233</f>
        <v>0</v>
      </c>
      <c r="U228" s="173">
        <f>'Vstupní data 9_4'!Q233</f>
        <v>0</v>
      </c>
      <c r="V228" s="173">
        <f>'Vstupní data 9_4'!R233</f>
        <v>0</v>
      </c>
      <c r="W228" s="176">
        <f>IFERROR('Tabulka 9_4'!$V228+'Tabulka 9_4'!$U228+'Tabulka 9_4'!$T228,"")</f>
        <v>0</v>
      </c>
      <c r="X228" s="176">
        <f>IFERROR('Tabulka 9_4'!$P228+'Tabulka 9_4'!$T228,"")</f>
        <v>0</v>
      </c>
      <c r="Y228" s="176">
        <f>IFERROR('Tabulka 9_4'!$Q228+'Tabulka 9_4'!$U228,"")</f>
        <v>0</v>
      </c>
      <c r="Z228" s="176">
        <f>IFERROR('Tabulka 9_4'!$R228+'Tabulka 9_4'!$V228,"")</f>
        <v>0</v>
      </c>
      <c r="AA228" s="178" t="str">
        <f t="shared" si="6"/>
        <v/>
      </c>
      <c r="AB228" s="178" t="str">
        <f t="shared" si="7"/>
        <v/>
      </c>
      <c r="AC228" s="179">
        <f>'Vstupní data 9_4'!$B$1</f>
        <v>0</v>
      </c>
    </row>
    <row r="229" spans="1:29" ht="15">
      <c r="A229" s="164">
        <f>'Vstupní data 9_4'!A234</f>
        <v>0</v>
      </c>
      <c r="B229" s="165">
        <f>'Vstupní data 9_4'!B234</f>
        <v>0</v>
      </c>
      <c r="C229" s="166" t="str">
        <f>'Vstupní data 9_4'!T234</f>
        <v/>
      </c>
      <c r="D229" s="166" t="str">
        <f>'Vstupní data 9_4'!U234</f>
        <v/>
      </c>
      <c r="E229" s="165" t="str">
        <f>'Vstupní data 9_4'!D234</f>
        <v/>
      </c>
      <c r="F229" s="165">
        <f>'Vstupní data 9_4'!C234</f>
        <v>0</v>
      </c>
      <c r="G229" s="165" t="str">
        <f>'Vstupní data 9_4'!F234</f>
        <v/>
      </c>
      <c r="H229" s="167">
        <f>'Vstupní data 9_4'!G234</f>
        <v>0</v>
      </c>
      <c r="I229" s="165" t="str">
        <f>IF('Vstupní data 9_4'!H234=0,"",'Vstupní data 9_4'!H234)</f>
        <v/>
      </c>
      <c r="J229" s="165">
        <f>'Vstupní data 9_4'!E234</f>
        <v>0</v>
      </c>
      <c r="K229" s="180" t="str">
        <f>'Vstupní data 9_4'!S234</f>
        <v/>
      </c>
      <c r="L229" s="166">
        <f>'Vstupní data 9_4'!I234</f>
        <v>0</v>
      </c>
      <c r="M229" s="169">
        <f>'Vstupní data 9_4'!J234</f>
        <v>0</v>
      </c>
      <c r="N229" s="169">
        <f>'Vstupní data 9_4'!K234</f>
        <v>0</v>
      </c>
      <c r="O229" s="169">
        <f>'Vstupní data 9_4'!L234</f>
        <v>0</v>
      </c>
      <c r="P229" s="165">
        <f>'Vstupní data 9_4'!M234</f>
        <v>0</v>
      </c>
      <c r="Q229" s="165">
        <f>'Vstupní data 9_4'!N234</f>
        <v>0</v>
      </c>
      <c r="R229" s="165">
        <f>'Vstupní data 9_4'!O234</f>
        <v>0</v>
      </c>
      <c r="S229" s="168">
        <f>'Tabulka 9_4'!$R229+'Tabulka 9_4'!$Q229+'Tabulka 9_4'!$P229</f>
        <v>0</v>
      </c>
      <c r="T229" s="165">
        <f>'Vstupní data 9_4'!P234</f>
        <v>0</v>
      </c>
      <c r="U229" s="165">
        <f>'Vstupní data 9_4'!Q234</f>
        <v>0</v>
      </c>
      <c r="V229" s="165">
        <f>'Vstupní data 9_4'!R234</f>
        <v>0</v>
      </c>
      <c r="W229" s="168">
        <f>IFERROR('Tabulka 9_4'!$V229+'Tabulka 9_4'!$U229+'Tabulka 9_4'!$T229,"")</f>
        <v>0</v>
      </c>
      <c r="X229" s="168">
        <f>IFERROR('Tabulka 9_4'!$P229+'Tabulka 9_4'!$T229,"")</f>
        <v>0</v>
      </c>
      <c r="Y229" s="168">
        <f>IFERROR('Tabulka 9_4'!$Q229+'Tabulka 9_4'!$U229,"")</f>
        <v>0</v>
      </c>
      <c r="Z229" s="168">
        <f>IFERROR('Tabulka 9_4'!$R229+'Tabulka 9_4'!$V229,"")</f>
        <v>0</v>
      </c>
      <c r="AA229" s="170" t="str">
        <f t="shared" si="6"/>
        <v/>
      </c>
      <c r="AB229" s="170" t="str">
        <f t="shared" si="7"/>
        <v/>
      </c>
      <c r="AC229" s="171">
        <f>'Vstupní data 9_4'!$B$1</f>
        <v>0</v>
      </c>
    </row>
    <row r="230" spans="1:29" ht="15">
      <c r="A230" s="172">
        <f>'Vstupní data 9_4'!A235</f>
        <v>0</v>
      </c>
      <c r="B230" s="173">
        <f>'Vstupní data 9_4'!B235</f>
        <v>0</v>
      </c>
      <c r="C230" s="174" t="str">
        <f>'Vstupní data 9_4'!T235</f>
        <v/>
      </c>
      <c r="D230" s="174" t="str">
        <f>'Vstupní data 9_4'!U235</f>
        <v/>
      </c>
      <c r="E230" s="173" t="str">
        <f>'Vstupní data 9_4'!D235</f>
        <v/>
      </c>
      <c r="F230" s="173">
        <f>'Vstupní data 9_4'!C235</f>
        <v>0</v>
      </c>
      <c r="G230" s="173" t="str">
        <f>'Vstupní data 9_4'!F235</f>
        <v/>
      </c>
      <c r="H230" s="175">
        <f>'Vstupní data 9_4'!G235</f>
        <v>0</v>
      </c>
      <c r="I230" s="173" t="str">
        <f>IF('Vstupní data 9_4'!H235=0,"",'Vstupní data 9_4'!H235)</f>
        <v/>
      </c>
      <c r="J230" s="173">
        <f>'Vstupní data 9_4'!E235</f>
        <v>0</v>
      </c>
      <c r="K230" s="181" t="str">
        <f>'Vstupní data 9_4'!S235</f>
        <v/>
      </c>
      <c r="L230" s="174">
        <f>'Vstupní data 9_4'!I235</f>
        <v>0</v>
      </c>
      <c r="M230" s="177">
        <f>'Vstupní data 9_4'!J235</f>
        <v>0</v>
      </c>
      <c r="N230" s="177">
        <f>'Vstupní data 9_4'!K235</f>
        <v>0</v>
      </c>
      <c r="O230" s="177">
        <f>'Vstupní data 9_4'!L235</f>
        <v>0</v>
      </c>
      <c r="P230" s="173">
        <f>'Vstupní data 9_4'!M235</f>
        <v>0</v>
      </c>
      <c r="Q230" s="173">
        <f>'Vstupní data 9_4'!N235</f>
        <v>0</v>
      </c>
      <c r="R230" s="173">
        <f>'Vstupní data 9_4'!O235</f>
        <v>0</v>
      </c>
      <c r="S230" s="176">
        <f>'Tabulka 9_4'!$R230+'Tabulka 9_4'!$Q230+'Tabulka 9_4'!$P230</f>
        <v>0</v>
      </c>
      <c r="T230" s="173">
        <f>'Vstupní data 9_4'!P235</f>
        <v>0</v>
      </c>
      <c r="U230" s="173">
        <f>'Vstupní data 9_4'!Q235</f>
        <v>0</v>
      </c>
      <c r="V230" s="173">
        <f>'Vstupní data 9_4'!R235</f>
        <v>0</v>
      </c>
      <c r="W230" s="176">
        <f>IFERROR('Tabulka 9_4'!$V230+'Tabulka 9_4'!$U230+'Tabulka 9_4'!$T230,"")</f>
        <v>0</v>
      </c>
      <c r="X230" s="176">
        <f>IFERROR('Tabulka 9_4'!$P230+'Tabulka 9_4'!$T230,"")</f>
        <v>0</v>
      </c>
      <c r="Y230" s="176">
        <f>IFERROR('Tabulka 9_4'!$Q230+'Tabulka 9_4'!$U230,"")</f>
        <v>0</v>
      </c>
      <c r="Z230" s="176">
        <f>IFERROR('Tabulka 9_4'!$R230+'Tabulka 9_4'!$V230,"")</f>
        <v>0</v>
      </c>
      <c r="AA230" s="178" t="str">
        <f t="shared" si="6"/>
        <v/>
      </c>
      <c r="AB230" s="178" t="str">
        <f t="shared" si="7"/>
        <v/>
      </c>
      <c r="AC230" s="179">
        <f>'Vstupní data 9_4'!$B$1</f>
        <v>0</v>
      </c>
    </row>
    <row r="231" spans="1:29" ht="15">
      <c r="A231" s="164">
        <f>'Vstupní data 9_4'!A236</f>
        <v>0</v>
      </c>
      <c r="B231" s="165">
        <f>'Vstupní data 9_4'!B236</f>
        <v>0</v>
      </c>
      <c r="C231" s="166" t="str">
        <f>'Vstupní data 9_4'!T236</f>
        <v/>
      </c>
      <c r="D231" s="166" t="str">
        <f>'Vstupní data 9_4'!U236</f>
        <v/>
      </c>
      <c r="E231" s="165" t="str">
        <f>'Vstupní data 9_4'!D236</f>
        <v/>
      </c>
      <c r="F231" s="165">
        <f>'Vstupní data 9_4'!C236</f>
        <v>0</v>
      </c>
      <c r="G231" s="165" t="str">
        <f>'Vstupní data 9_4'!F236</f>
        <v/>
      </c>
      <c r="H231" s="167">
        <f>'Vstupní data 9_4'!G236</f>
        <v>0</v>
      </c>
      <c r="I231" s="165" t="str">
        <f>IF('Vstupní data 9_4'!H236=0,"",'Vstupní data 9_4'!H236)</f>
        <v/>
      </c>
      <c r="J231" s="165">
        <f>'Vstupní data 9_4'!E236</f>
        <v>0</v>
      </c>
      <c r="K231" s="180" t="str">
        <f>'Vstupní data 9_4'!S236</f>
        <v/>
      </c>
      <c r="L231" s="166">
        <f>'Vstupní data 9_4'!I236</f>
        <v>0</v>
      </c>
      <c r="M231" s="169">
        <f>'Vstupní data 9_4'!J236</f>
        <v>0</v>
      </c>
      <c r="N231" s="169">
        <f>'Vstupní data 9_4'!K236</f>
        <v>0</v>
      </c>
      <c r="O231" s="169">
        <f>'Vstupní data 9_4'!L236</f>
        <v>0</v>
      </c>
      <c r="P231" s="165">
        <f>'Vstupní data 9_4'!M236</f>
        <v>0</v>
      </c>
      <c r="Q231" s="165">
        <f>'Vstupní data 9_4'!N236</f>
        <v>0</v>
      </c>
      <c r="R231" s="165">
        <f>'Vstupní data 9_4'!O236</f>
        <v>0</v>
      </c>
      <c r="S231" s="168">
        <f>'Tabulka 9_4'!$R231+'Tabulka 9_4'!$Q231+'Tabulka 9_4'!$P231</f>
        <v>0</v>
      </c>
      <c r="T231" s="165">
        <f>'Vstupní data 9_4'!P236</f>
        <v>0</v>
      </c>
      <c r="U231" s="165">
        <f>'Vstupní data 9_4'!Q236</f>
        <v>0</v>
      </c>
      <c r="V231" s="165">
        <f>'Vstupní data 9_4'!R236</f>
        <v>0</v>
      </c>
      <c r="W231" s="168">
        <f>IFERROR('Tabulka 9_4'!$V231+'Tabulka 9_4'!$U231+'Tabulka 9_4'!$T231,"")</f>
        <v>0</v>
      </c>
      <c r="X231" s="168">
        <f>IFERROR('Tabulka 9_4'!$P231+'Tabulka 9_4'!$T231,"")</f>
        <v>0</v>
      </c>
      <c r="Y231" s="168">
        <f>IFERROR('Tabulka 9_4'!$Q231+'Tabulka 9_4'!$U231,"")</f>
        <v>0</v>
      </c>
      <c r="Z231" s="168">
        <f>IFERROR('Tabulka 9_4'!$R231+'Tabulka 9_4'!$V231,"")</f>
        <v>0</v>
      </c>
      <c r="AA231" s="170" t="str">
        <f t="shared" si="6"/>
        <v/>
      </c>
      <c r="AB231" s="170" t="str">
        <f t="shared" si="7"/>
        <v/>
      </c>
      <c r="AC231" s="171">
        <f>'Vstupní data 9_4'!$B$1</f>
        <v>0</v>
      </c>
    </row>
    <row r="232" spans="1:29" ht="15">
      <c r="A232" s="172">
        <f>'Vstupní data 9_4'!A237</f>
        <v>0</v>
      </c>
      <c r="B232" s="173">
        <f>'Vstupní data 9_4'!B237</f>
        <v>0</v>
      </c>
      <c r="C232" s="174" t="str">
        <f>'Vstupní data 9_4'!T237</f>
        <v/>
      </c>
      <c r="D232" s="174" t="str">
        <f>'Vstupní data 9_4'!U237</f>
        <v/>
      </c>
      <c r="E232" s="173" t="str">
        <f>'Vstupní data 9_4'!D237</f>
        <v/>
      </c>
      <c r="F232" s="173">
        <f>'Vstupní data 9_4'!C237</f>
        <v>0</v>
      </c>
      <c r="G232" s="173" t="str">
        <f>'Vstupní data 9_4'!F237</f>
        <v/>
      </c>
      <c r="H232" s="175">
        <f>'Vstupní data 9_4'!G237</f>
        <v>0</v>
      </c>
      <c r="I232" s="173" t="str">
        <f>IF('Vstupní data 9_4'!H237=0,"",'Vstupní data 9_4'!H237)</f>
        <v/>
      </c>
      <c r="J232" s="173">
        <f>'Vstupní data 9_4'!E237</f>
        <v>0</v>
      </c>
      <c r="K232" s="181" t="str">
        <f>'Vstupní data 9_4'!S237</f>
        <v/>
      </c>
      <c r="L232" s="174">
        <f>'Vstupní data 9_4'!I237</f>
        <v>0</v>
      </c>
      <c r="M232" s="177">
        <f>'Vstupní data 9_4'!J237</f>
        <v>0</v>
      </c>
      <c r="N232" s="177">
        <f>'Vstupní data 9_4'!K237</f>
        <v>0</v>
      </c>
      <c r="O232" s="177">
        <f>'Vstupní data 9_4'!L237</f>
        <v>0</v>
      </c>
      <c r="P232" s="173">
        <f>'Vstupní data 9_4'!M237</f>
        <v>0</v>
      </c>
      <c r="Q232" s="173">
        <f>'Vstupní data 9_4'!N237</f>
        <v>0</v>
      </c>
      <c r="R232" s="173">
        <f>'Vstupní data 9_4'!O237</f>
        <v>0</v>
      </c>
      <c r="S232" s="176">
        <f>'Tabulka 9_4'!$R232+'Tabulka 9_4'!$Q232+'Tabulka 9_4'!$P232</f>
        <v>0</v>
      </c>
      <c r="T232" s="173">
        <f>'Vstupní data 9_4'!P237</f>
        <v>0</v>
      </c>
      <c r="U232" s="173">
        <f>'Vstupní data 9_4'!Q237</f>
        <v>0</v>
      </c>
      <c r="V232" s="173">
        <f>'Vstupní data 9_4'!R237</f>
        <v>0</v>
      </c>
      <c r="W232" s="176">
        <f>IFERROR('Tabulka 9_4'!$V232+'Tabulka 9_4'!$U232+'Tabulka 9_4'!$T232,"")</f>
        <v>0</v>
      </c>
      <c r="X232" s="176">
        <f>IFERROR('Tabulka 9_4'!$P232+'Tabulka 9_4'!$T232,"")</f>
        <v>0</v>
      </c>
      <c r="Y232" s="176">
        <f>IFERROR('Tabulka 9_4'!$Q232+'Tabulka 9_4'!$U232,"")</f>
        <v>0</v>
      </c>
      <c r="Z232" s="176">
        <f>IFERROR('Tabulka 9_4'!$R232+'Tabulka 9_4'!$V232,"")</f>
        <v>0</v>
      </c>
      <c r="AA232" s="178" t="str">
        <f t="shared" si="6"/>
        <v/>
      </c>
      <c r="AB232" s="178" t="str">
        <f t="shared" si="7"/>
        <v/>
      </c>
      <c r="AC232" s="179">
        <f>'Vstupní data 9_4'!$B$1</f>
        <v>0</v>
      </c>
    </row>
    <row r="233" spans="1:29" ht="15">
      <c r="A233" s="164">
        <f>'Vstupní data 9_4'!A238</f>
        <v>0</v>
      </c>
      <c r="B233" s="165">
        <f>'Vstupní data 9_4'!B238</f>
        <v>0</v>
      </c>
      <c r="C233" s="166" t="str">
        <f>'Vstupní data 9_4'!T238</f>
        <v/>
      </c>
      <c r="D233" s="166" t="str">
        <f>'Vstupní data 9_4'!U238</f>
        <v/>
      </c>
      <c r="E233" s="165" t="str">
        <f>'Vstupní data 9_4'!D238</f>
        <v/>
      </c>
      <c r="F233" s="165">
        <f>'Vstupní data 9_4'!C238</f>
        <v>0</v>
      </c>
      <c r="G233" s="165" t="str">
        <f>'Vstupní data 9_4'!F238</f>
        <v/>
      </c>
      <c r="H233" s="167">
        <f>'Vstupní data 9_4'!G238</f>
        <v>0</v>
      </c>
      <c r="I233" s="165" t="str">
        <f>IF('Vstupní data 9_4'!H238=0,"",'Vstupní data 9_4'!H238)</f>
        <v/>
      </c>
      <c r="J233" s="165">
        <f>'Vstupní data 9_4'!E238</f>
        <v>0</v>
      </c>
      <c r="K233" s="180" t="str">
        <f>'Vstupní data 9_4'!S238</f>
        <v/>
      </c>
      <c r="L233" s="166">
        <f>'Vstupní data 9_4'!I238</f>
        <v>0</v>
      </c>
      <c r="M233" s="169">
        <f>'Vstupní data 9_4'!J238</f>
        <v>0</v>
      </c>
      <c r="N233" s="169">
        <f>'Vstupní data 9_4'!K238</f>
        <v>0</v>
      </c>
      <c r="O233" s="169">
        <f>'Vstupní data 9_4'!L238</f>
        <v>0</v>
      </c>
      <c r="P233" s="165">
        <f>'Vstupní data 9_4'!M238</f>
        <v>0</v>
      </c>
      <c r="Q233" s="165">
        <f>'Vstupní data 9_4'!N238</f>
        <v>0</v>
      </c>
      <c r="R233" s="165">
        <f>'Vstupní data 9_4'!O238</f>
        <v>0</v>
      </c>
      <c r="S233" s="168">
        <f>'Tabulka 9_4'!$R233+'Tabulka 9_4'!$Q233+'Tabulka 9_4'!$P233</f>
        <v>0</v>
      </c>
      <c r="T233" s="165">
        <f>'Vstupní data 9_4'!P238</f>
        <v>0</v>
      </c>
      <c r="U233" s="165">
        <f>'Vstupní data 9_4'!Q238</f>
        <v>0</v>
      </c>
      <c r="V233" s="165">
        <f>'Vstupní data 9_4'!R238</f>
        <v>0</v>
      </c>
      <c r="W233" s="168">
        <f>IFERROR('Tabulka 9_4'!$V233+'Tabulka 9_4'!$U233+'Tabulka 9_4'!$T233,"")</f>
        <v>0</v>
      </c>
      <c r="X233" s="168">
        <f>IFERROR('Tabulka 9_4'!$P233+'Tabulka 9_4'!$T233,"")</f>
        <v>0</v>
      </c>
      <c r="Y233" s="168">
        <f>IFERROR('Tabulka 9_4'!$Q233+'Tabulka 9_4'!$U233,"")</f>
        <v>0</v>
      </c>
      <c r="Z233" s="168">
        <f>IFERROR('Tabulka 9_4'!$R233+'Tabulka 9_4'!$V233,"")</f>
        <v>0</v>
      </c>
      <c r="AA233" s="170" t="str">
        <f t="shared" si="6"/>
        <v/>
      </c>
      <c r="AB233" s="170" t="str">
        <f t="shared" si="7"/>
        <v/>
      </c>
      <c r="AC233" s="171">
        <f>'Vstupní data 9_4'!$B$1</f>
        <v>0</v>
      </c>
    </row>
    <row r="234" spans="1:29" ht="15">
      <c r="A234" s="172">
        <f>'Vstupní data 9_4'!A239</f>
        <v>0</v>
      </c>
      <c r="B234" s="173">
        <f>'Vstupní data 9_4'!B239</f>
        <v>0</v>
      </c>
      <c r="C234" s="174" t="str">
        <f>'Vstupní data 9_4'!T239</f>
        <v/>
      </c>
      <c r="D234" s="174" t="str">
        <f>'Vstupní data 9_4'!U239</f>
        <v/>
      </c>
      <c r="E234" s="173" t="str">
        <f>'Vstupní data 9_4'!D239</f>
        <v/>
      </c>
      <c r="F234" s="173">
        <f>'Vstupní data 9_4'!C239</f>
        <v>0</v>
      </c>
      <c r="G234" s="173" t="str">
        <f>'Vstupní data 9_4'!F239</f>
        <v/>
      </c>
      <c r="H234" s="175">
        <f>'Vstupní data 9_4'!G239</f>
        <v>0</v>
      </c>
      <c r="I234" s="173" t="str">
        <f>IF('Vstupní data 9_4'!H239=0,"",'Vstupní data 9_4'!H239)</f>
        <v/>
      </c>
      <c r="J234" s="173">
        <f>'Vstupní data 9_4'!E239</f>
        <v>0</v>
      </c>
      <c r="K234" s="181" t="str">
        <f>'Vstupní data 9_4'!S239</f>
        <v/>
      </c>
      <c r="L234" s="174">
        <f>'Vstupní data 9_4'!I239</f>
        <v>0</v>
      </c>
      <c r="M234" s="177">
        <f>'Vstupní data 9_4'!J239</f>
        <v>0</v>
      </c>
      <c r="N234" s="177">
        <f>'Vstupní data 9_4'!K239</f>
        <v>0</v>
      </c>
      <c r="O234" s="177">
        <f>'Vstupní data 9_4'!L239</f>
        <v>0</v>
      </c>
      <c r="P234" s="173">
        <f>'Vstupní data 9_4'!M239</f>
        <v>0</v>
      </c>
      <c r="Q234" s="173">
        <f>'Vstupní data 9_4'!N239</f>
        <v>0</v>
      </c>
      <c r="R234" s="173">
        <f>'Vstupní data 9_4'!O239</f>
        <v>0</v>
      </c>
      <c r="S234" s="176">
        <f>'Tabulka 9_4'!$R234+'Tabulka 9_4'!$Q234+'Tabulka 9_4'!$P234</f>
        <v>0</v>
      </c>
      <c r="T234" s="173">
        <f>'Vstupní data 9_4'!P239</f>
        <v>0</v>
      </c>
      <c r="U234" s="173">
        <f>'Vstupní data 9_4'!Q239</f>
        <v>0</v>
      </c>
      <c r="V234" s="173">
        <f>'Vstupní data 9_4'!R239</f>
        <v>0</v>
      </c>
      <c r="W234" s="176">
        <f>IFERROR('Tabulka 9_4'!$V234+'Tabulka 9_4'!$U234+'Tabulka 9_4'!$T234,"")</f>
        <v>0</v>
      </c>
      <c r="X234" s="176">
        <f>IFERROR('Tabulka 9_4'!$P234+'Tabulka 9_4'!$T234,"")</f>
        <v>0</v>
      </c>
      <c r="Y234" s="176">
        <f>IFERROR('Tabulka 9_4'!$Q234+'Tabulka 9_4'!$U234,"")</f>
        <v>0</v>
      </c>
      <c r="Z234" s="176">
        <f>IFERROR('Tabulka 9_4'!$R234+'Tabulka 9_4'!$V234,"")</f>
        <v>0</v>
      </c>
      <c r="AA234" s="178" t="str">
        <f t="shared" si="6"/>
        <v/>
      </c>
      <c r="AB234" s="178" t="str">
        <f t="shared" si="7"/>
        <v/>
      </c>
      <c r="AC234" s="179">
        <f>'Vstupní data 9_4'!$B$1</f>
        <v>0</v>
      </c>
    </row>
    <row r="235" spans="1:29" ht="15">
      <c r="A235" s="164">
        <f>'Vstupní data 9_4'!A240</f>
        <v>0</v>
      </c>
      <c r="B235" s="165">
        <f>'Vstupní data 9_4'!B240</f>
        <v>0</v>
      </c>
      <c r="C235" s="166" t="str">
        <f>'Vstupní data 9_4'!T240</f>
        <v/>
      </c>
      <c r="D235" s="166" t="str">
        <f>'Vstupní data 9_4'!U240</f>
        <v/>
      </c>
      <c r="E235" s="165" t="str">
        <f>'Vstupní data 9_4'!D240</f>
        <v/>
      </c>
      <c r="F235" s="165">
        <f>'Vstupní data 9_4'!C240</f>
        <v>0</v>
      </c>
      <c r="G235" s="165" t="str">
        <f>'Vstupní data 9_4'!F240</f>
        <v/>
      </c>
      <c r="H235" s="167">
        <f>'Vstupní data 9_4'!G240</f>
        <v>0</v>
      </c>
      <c r="I235" s="165" t="str">
        <f>IF('Vstupní data 9_4'!H240=0,"",'Vstupní data 9_4'!H240)</f>
        <v/>
      </c>
      <c r="J235" s="165">
        <f>'Vstupní data 9_4'!E240</f>
        <v>0</v>
      </c>
      <c r="K235" s="180" t="str">
        <f>'Vstupní data 9_4'!S240</f>
        <v/>
      </c>
      <c r="L235" s="166">
        <f>'Vstupní data 9_4'!I240</f>
        <v>0</v>
      </c>
      <c r="M235" s="169">
        <f>'Vstupní data 9_4'!J240</f>
        <v>0</v>
      </c>
      <c r="N235" s="169">
        <f>'Vstupní data 9_4'!K240</f>
        <v>0</v>
      </c>
      <c r="O235" s="169">
        <f>'Vstupní data 9_4'!L240</f>
        <v>0</v>
      </c>
      <c r="P235" s="165">
        <f>'Vstupní data 9_4'!M240</f>
        <v>0</v>
      </c>
      <c r="Q235" s="165">
        <f>'Vstupní data 9_4'!N240</f>
        <v>0</v>
      </c>
      <c r="R235" s="165">
        <f>'Vstupní data 9_4'!O240</f>
        <v>0</v>
      </c>
      <c r="S235" s="168">
        <f>'Tabulka 9_4'!$R235+'Tabulka 9_4'!$Q235+'Tabulka 9_4'!$P235</f>
        <v>0</v>
      </c>
      <c r="T235" s="165">
        <f>'Vstupní data 9_4'!P240</f>
        <v>0</v>
      </c>
      <c r="U235" s="165">
        <f>'Vstupní data 9_4'!Q240</f>
        <v>0</v>
      </c>
      <c r="V235" s="165">
        <f>'Vstupní data 9_4'!R240</f>
        <v>0</v>
      </c>
      <c r="W235" s="168">
        <f>IFERROR('Tabulka 9_4'!$V235+'Tabulka 9_4'!$U235+'Tabulka 9_4'!$T235,"")</f>
        <v>0</v>
      </c>
      <c r="X235" s="168">
        <f>IFERROR('Tabulka 9_4'!$P235+'Tabulka 9_4'!$T235,"")</f>
        <v>0</v>
      </c>
      <c r="Y235" s="168">
        <f>IFERROR('Tabulka 9_4'!$Q235+'Tabulka 9_4'!$U235,"")</f>
        <v>0</v>
      </c>
      <c r="Z235" s="168">
        <f>IFERROR('Tabulka 9_4'!$R235+'Tabulka 9_4'!$V235,"")</f>
        <v>0</v>
      </c>
      <c r="AA235" s="170" t="str">
        <f t="shared" si="6"/>
        <v/>
      </c>
      <c r="AB235" s="170" t="str">
        <f t="shared" si="7"/>
        <v/>
      </c>
      <c r="AC235" s="171">
        <f>'Vstupní data 9_4'!$B$1</f>
        <v>0</v>
      </c>
    </row>
    <row r="236" spans="1:29" ht="15">
      <c r="A236" s="172">
        <f>'Vstupní data 9_4'!A241</f>
        <v>0</v>
      </c>
      <c r="B236" s="173">
        <f>'Vstupní data 9_4'!B241</f>
        <v>0</v>
      </c>
      <c r="C236" s="174" t="str">
        <f>'Vstupní data 9_4'!T241</f>
        <v/>
      </c>
      <c r="D236" s="174" t="str">
        <f>'Vstupní data 9_4'!U241</f>
        <v/>
      </c>
      <c r="E236" s="173" t="str">
        <f>'Vstupní data 9_4'!D241</f>
        <v/>
      </c>
      <c r="F236" s="173">
        <f>'Vstupní data 9_4'!C241</f>
        <v>0</v>
      </c>
      <c r="G236" s="173" t="str">
        <f>'Vstupní data 9_4'!F241</f>
        <v/>
      </c>
      <c r="H236" s="175">
        <f>'Vstupní data 9_4'!G241</f>
        <v>0</v>
      </c>
      <c r="I236" s="173" t="str">
        <f>IF('Vstupní data 9_4'!H241=0,"",'Vstupní data 9_4'!H241)</f>
        <v/>
      </c>
      <c r="J236" s="173">
        <f>'Vstupní data 9_4'!E241</f>
        <v>0</v>
      </c>
      <c r="K236" s="181" t="str">
        <f>'Vstupní data 9_4'!S241</f>
        <v/>
      </c>
      <c r="L236" s="174">
        <f>'Vstupní data 9_4'!I241</f>
        <v>0</v>
      </c>
      <c r="M236" s="177">
        <f>'Vstupní data 9_4'!J241</f>
        <v>0</v>
      </c>
      <c r="N236" s="177">
        <f>'Vstupní data 9_4'!K241</f>
        <v>0</v>
      </c>
      <c r="O236" s="177">
        <f>'Vstupní data 9_4'!L241</f>
        <v>0</v>
      </c>
      <c r="P236" s="173">
        <f>'Vstupní data 9_4'!M241</f>
        <v>0</v>
      </c>
      <c r="Q236" s="173">
        <f>'Vstupní data 9_4'!N241</f>
        <v>0</v>
      </c>
      <c r="R236" s="173">
        <f>'Vstupní data 9_4'!O241</f>
        <v>0</v>
      </c>
      <c r="S236" s="176">
        <f>'Tabulka 9_4'!$R236+'Tabulka 9_4'!$Q236+'Tabulka 9_4'!$P236</f>
        <v>0</v>
      </c>
      <c r="T236" s="173">
        <f>'Vstupní data 9_4'!P241</f>
        <v>0</v>
      </c>
      <c r="U236" s="173">
        <f>'Vstupní data 9_4'!Q241</f>
        <v>0</v>
      </c>
      <c r="V236" s="173">
        <f>'Vstupní data 9_4'!R241</f>
        <v>0</v>
      </c>
      <c r="W236" s="176">
        <f>IFERROR('Tabulka 9_4'!$V236+'Tabulka 9_4'!$U236+'Tabulka 9_4'!$T236,"")</f>
        <v>0</v>
      </c>
      <c r="X236" s="176">
        <f>IFERROR('Tabulka 9_4'!$P236+'Tabulka 9_4'!$T236,"")</f>
        <v>0</v>
      </c>
      <c r="Y236" s="176">
        <f>IFERROR('Tabulka 9_4'!$Q236+'Tabulka 9_4'!$U236,"")</f>
        <v>0</v>
      </c>
      <c r="Z236" s="176">
        <f>IFERROR('Tabulka 9_4'!$R236+'Tabulka 9_4'!$V236,"")</f>
        <v>0</v>
      </c>
      <c r="AA236" s="178" t="str">
        <f t="shared" si="6"/>
        <v/>
      </c>
      <c r="AB236" s="178" t="str">
        <f t="shared" si="7"/>
        <v/>
      </c>
      <c r="AC236" s="179">
        <f>'Vstupní data 9_4'!$B$1</f>
        <v>0</v>
      </c>
    </row>
    <row r="237" spans="1:29" ht="15">
      <c r="A237" s="164">
        <f>'Vstupní data 9_4'!A242</f>
        <v>0</v>
      </c>
      <c r="B237" s="165">
        <f>'Vstupní data 9_4'!B242</f>
        <v>0</v>
      </c>
      <c r="C237" s="166" t="str">
        <f>'Vstupní data 9_4'!T242</f>
        <v/>
      </c>
      <c r="D237" s="166" t="str">
        <f>'Vstupní data 9_4'!U242</f>
        <v/>
      </c>
      <c r="E237" s="165" t="str">
        <f>'Vstupní data 9_4'!D242</f>
        <v/>
      </c>
      <c r="F237" s="165">
        <f>'Vstupní data 9_4'!C242</f>
        <v>0</v>
      </c>
      <c r="G237" s="165" t="str">
        <f>'Vstupní data 9_4'!F242</f>
        <v/>
      </c>
      <c r="H237" s="167">
        <f>'Vstupní data 9_4'!G242</f>
        <v>0</v>
      </c>
      <c r="I237" s="165" t="str">
        <f>IF('Vstupní data 9_4'!H242=0,"",'Vstupní data 9_4'!H242)</f>
        <v/>
      </c>
      <c r="J237" s="165">
        <f>'Vstupní data 9_4'!E242</f>
        <v>0</v>
      </c>
      <c r="K237" s="180" t="str">
        <f>'Vstupní data 9_4'!S242</f>
        <v/>
      </c>
      <c r="L237" s="166">
        <f>'Vstupní data 9_4'!I242</f>
        <v>0</v>
      </c>
      <c r="M237" s="169">
        <f>'Vstupní data 9_4'!J242</f>
        <v>0</v>
      </c>
      <c r="N237" s="169">
        <f>'Vstupní data 9_4'!K242</f>
        <v>0</v>
      </c>
      <c r="O237" s="169">
        <f>'Vstupní data 9_4'!L242</f>
        <v>0</v>
      </c>
      <c r="P237" s="165">
        <f>'Vstupní data 9_4'!M242</f>
        <v>0</v>
      </c>
      <c r="Q237" s="165">
        <f>'Vstupní data 9_4'!N242</f>
        <v>0</v>
      </c>
      <c r="R237" s="165">
        <f>'Vstupní data 9_4'!O242</f>
        <v>0</v>
      </c>
      <c r="S237" s="168">
        <f>'Tabulka 9_4'!$R237+'Tabulka 9_4'!$Q237+'Tabulka 9_4'!$P237</f>
        <v>0</v>
      </c>
      <c r="T237" s="165">
        <f>'Vstupní data 9_4'!P242</f>
        <v>0</v>
      </c>
      <c r="U237" s="165">
        <f>'Vstupní data 9_4'!Q242</f>
        <v>0</v>
      </c>
      <c r="V237" s="165">
        <f>'Vstupní data 9_4'!R242</f>
        <v>0</v>
      </c>
      <c r="W237" s="168">
        <f>IFERROR('Tabulka 9_4'!$V237+'Tabulka 9_4'!$U237+'Tabulka 9_4'!$T237,"")</f>
        <v>0</v>
      </c>
      <c r="X237" s="168">
        <f>IFERROR('Tabulka 9_4'!$P237+'Tabulka 9_4'!$T237,"")</f>
        <v>0</v>
      </c>
      <c r="Y237" s="168">
        <f>IFERROR('Tabulka 9_4'!$Q237+'Tabulka 9_4'!$U237,"")</f>
        <v>0</v>
      </c>
      <c r="Z237" s="168">
        <f>IFERROR('Tabulka 9_4'!$R237+'Tabulka 9_4'!$V237,"")</f>
        <v>0</v>
      </c>
      <c r="AA237" s="170" t="str">
        <f t="shared" si="6"/>
        <v/>
      </c>
      <c r="AB237" s="170" t="str">
        <f t="shared" si="7"/>
        <v/>
      </c>
      <c r="AC237" s="171">
        <f>'Vstupní data 9_4'!$B$1</f>
        <v>0</v>
      </c>
    </row>
    <row r="238" spans="1:29" ht="15">
      <c r="A238" s="172">
        <f>'Vstupní data 9_4'!A243</f>
        <v>0</v>
      </c>
      <c r="B238" s="173">
        <f>'Vstupní data 9_4'!B243</f>
        <v>0</v>
      </c>
      <c r="C238" s="174" t="str">
        <f>'Vstupní data 9_4'!T243</f>
        <v/>
      </c>
      <c r="D238" s="174" t="str">
        <f>'Vstupní data 9_4'!U243</f>
        <v/>
      </c>
      <c r="E238" s="173" t="str">
        <f>'Vstupní data 9_4'!D243</f>
        <v/>
      </c>
      <c r="F238" s="173">
        <f>'Vstupní data 9_4'!C243</f>
        <v>0</v>
      </c>
      <c r="G238" s="173" t="str">
        <f>'Vstupní data 9_4'!F243</f>
        <v/>
      </c>
      <c r="H238" s="175">
        <f>'Vstupní data 9_4'!G243</f>
        <v>0</v>
      </c>
      <c r="I238" s="173" t="str">
        <f>IF('Vstupní data 9_4'!H243=0,"",'Vstupní data 9_4'!H243)</f>
        <v/>
      </c>
      <c r="J238" s="173">
        <f>'Vstupní data 9_4'!E243</f>
        <v>0</v>
      </c>
      <c r="K238" s="181" t="str">
        <f>'Vstupní data 9_4'!S243</f>
        <v/>
      </c>
      <c r="L238" s="174">
        <f>'Vstupní data 9_4'!I243</f>
        <v>0</v>
      </c>
      <c r="M238" s="177">
        <f>'Vstupní data 9_4'!J243</f>
        <v>0</v>
      </c>
      <c r="N238" s="177">
        <f>'Vstupní data 9_4'!K243</f>
        <v>0</v>
      </c>
      <c r="O238" s="177">
        <f>'Vstupní data 9_4'!L243</f>
        <v>0</v>
      </c>
      <c r="P238" s="173">
        <f>'Vstupní data 9_4'!M243</f>
        <v>0</v>
      </c>
      <c r="Q238" s="173">
        <f>'Vstupní data 9_4'!N243</f>
        <v>0</v>
      </c>
      <c r="R238" s="173">
        <f>'Vstupní data 9_4'!O243</f>
        <v>0</v>
      </c>
      <c r="S238" s="176">
        <f>'Tabulka 9_4'!$R238+'Tabulka 9_4'!$Q238+'Tabulka 9_4'!$P238</f>
        <v>0</v>
      </c>
      <c r="T238" s="173">
        <f>'Vstupní data 9_4'!P243</f>
        <v>0</v>
      </c>
      <c r="U238" s="173">
        <f>'Vstupní data 9_4'!Q243</f>
        <v>0</v>
      </c>
      <c r="V238" s="173">
        <f>'Vstupní data 9_4'!R243</f>
        <v>0</v>
      </c>
      <c r="W238" s="176">
        <f>IFERROR('Tabulka 9_4'!$V238+'Tabulka 9_4'!$U238+'Tabulka 9_4'!$T238,"")</f>
        <v>0</v>
      </c>
      <c r="X238" s="176">
        <f>IFERROR('Tabulka 9_4'!$P238+'Tabulka 9_4'!$T238,"")</f>
        <v>0</v>
      </c>
      <c r="Y238" s="176">
        <f>IFERROR('Tabulka 9_4'!$Q238+'Tabulka 9_4'!$U238,"")</f>
        <v>0</v>
      </c>
      <c r="Z238" s="176">
        <f>IFERROR('Tabulka 9_4'!$R238+'Tabulka 9_4'!$V238,"")</f>
        <v>0</v>
      </c>
      <c r="AA238" s="178" t="str">
        <f t="shared" si="6"/>
        <v/>
      </c>
      <c r="AB238" s="178" t="str">
        <f t="shared" si="7"/>
        <v/>
      </c>
      <c r="AC238" s="179">
        <f>'Vstupní data 9_4'!$B$1</f>
        <v>0</v>
      </c>
    </row>
    <row r="239" spans="1:29" ht="15">
      <c r="A239" s="164">
        <f>'Vstupní data 9_4'!A244</f>
        <v>0</v>
      </c>
      <c r="B239" s="165">
        <f>'Vstupní data 9_4'!B244</f>
        <v>0</v>
      </c>
      <c r="C239" s="166" t="str">
        <f>'Vstupní data 9_4'!T244</f>
        <v/>
      </c>
      <c r="D239" s="166" t="str">
        <f>'Vstupní data 9_4'!U244</f>
        <v/>
      </c>
      <c r="E239" s="165" t="str">
        <f>'Vstupní data 9_4'!D244</f>
        <v/>
      </c>
      <c r="F239" s="165">
        <f>'Vstupní data 9_4'!C244</f>
        <v>0</v>
      </c>
      <c r="G239" s="165" t="str">
        <f>'Vstupní data 9_4'!F244</f>
        <v/>
      </c>
      <c r="H239" s="167">
        <f>'Vstupní data 9_4'!G244</f>
        <v>0</v>
      </c>
      <c r="I239" s="165" t="str">
        <f>IF('Vstupní data 9_4'!H244=0,"",'Vstupní data 9_4'!H244)</f>
        <v/>
      </c>
      <c r="J239" s="165">
        <f>'Vstupní data 9_4'!E244</f>
        <v>0</v>
      </c>
      <c r="K239" s="180" t="str">
        <f>'Vstupní data 9_4'!S244</f>
        <v/>
      </c>
      <c r="L239" s="166">
        <f>'Vstupní data 9_4'!I244</f>
        <v>0</v>
      </c>
      <c r="M239" s="169">
        <f>'Vstupní data 9_4'!J244</f>
        <v>0</v>
      </c>
      <c r="N239" s="169">
        <f>'Vstupní data 9_4'!K244</f>
        <v>0</v>
      </c>
      <c r="O239" s="169">
        <f>'Vstupní data 9_4'!L244</f>
        <v>0</v>
      </c>
      <c r="P239" s="165">
        <f>'Vstupní data 9_4'!M244</f>
        <v>0</v>
      </c>
      <c r="Q239" s="165">
        <f>'Vstupní data 9_4'!N244</f>
        <v>0</v>
      </c>
      <c r="R239" s="165">
        <f>'Vstupní data 9_4'!O244</f>
        <v>0</v>
      </c>
      <c r="S239" s="168">
        <f>'Tabulka 9_4'!$R239+'Tabulka 9_4'!$Q239+'Tabulka 9_4'!$P239</f>
        <v>0</v>
      </c>
      <c r="T239" s="165">
        <f>'Vstupní data 9_4'!P244</f>
        <v>0</v>
      </c>
      <c r="U239" s="165">
        <f>'Vstupní data 9_4'!Q244</f>
        <v>0</v>
      </c>
      <c r="V239" s="165">
        <f>'Vstupní data 9_4'!R244</f>
        <v>0</v>
      </c>
      <c r="W239" s="168">
        <f>IFERROR('Tabulka 9_4'!$V239+'Tabulka 9_4'!$U239+'Tabulka 9_4'!$T239,"")</f>
        <v>0</v>
      </c>
      <c r="X239" s="168">
        <f>IFERROR('Tabulka 9_4'!$P239+'Tabulka 9_4'!$T239,"")</f>
        <v>0</v>
      </c>
      <c r="Y239" s="168">
        <f>IFERROR('Tabulka 9_4'!$Q239+'Tabulka 9_4'!$U239,"")</f>
        <v>0</v>
      </c>
      <c r="Z239" s="168">
        <f>IFERROR('Tabulka 9_4'!$R239+'Tabulka 9_4'!$V239,"")</f>
        <v>0</v>
      </c>
      <c r="AA239" s="170" t="str">
        <f t="shared" si="6"/>
        <v/>
      </c>
      <c r="AB239" s="170" t="str">
        <f t="shared" si="7"/>
        <v/>
      </c>
      <c r="AC239" s="171">
        <f>'Vstupní data 9_4'!$B$1</f>
        <v>0</v>
      </c>
    </row>
    <row r="240" spans="1:29" ht="15">
      <c r="A240" s="172">
        <f>'Vstupní data 9_4'!A245</f>
        <v>0</v>
      </c>
      <c r="B240" s="173">
        <f>'Vstupní data 9_4'!B245</f>
        <v>0</v>
      </c>
      <c r="C240" s="174" t="str">
        <f>'Vstupní data 9_4'!T245</f>
        <v/>
      </c>
      <c r="D240" s="174" t="str">
        <f>'Vstupní data 9_4'!U245</f>
        <v/>
      </c>
      <c r="E240" s="173" t="str">
        <f>'Vstupní data 9_4'!D245</f>
        <v/>
      </c>
      <c r="F240" s="173">
        <f>'Vstupní data 9_4'!C245</f>
        <v>0</v>
      </c>
      <c r="G240" s="173" t="str">
        <f>'Vstupní data 9_4'!F245</f>
        <v/>
      </c>
      <c r="H240" s="175">
        <f>'Vstupní data 9_4'!G245</f>
        <v>0</v>
      </c>
      <c r="I240" s="173" t="str">
        <f>IF('Vstupní data 9_4'!H245=0,"",'Vstupní data 9_4'!H245)</f>
        <v/>
      </c>
      <c r="J240" s="173">
        <f>'Vstupní data 9_4'!E245</f>
        <v>0</v>
      </c>
      <c r="K240" s="181" t="str">
        <f>'Vstupní data 9_4'!S245</f>
        <v/>
      </c>
      <c r="L240" s="174">
        <f>'Vstupní data 9_4'!I245</f>
        <v>0</v>
      </c>
      <c r="M240" s="177">
        <f>'Vstupní data 9_4'!J245</f>
        <v>0</v>
      </c>
      <c r="N240" s="177">
        <f>'Vstupní data 9_4'!K245</f>
        <v>0</v>
      </c>
      <c r="O240" s="177">
        <f>'Vstupní data 9_4'!L245</f>
        <v>0</v>
      </c>
      <c r="P240" s="173">
        <f>'Vstupní data 9_4'!M245</f>
        <v>0</v>
      </c>
      <c r="Q240" s="173">
        <f>'Vstupní data 9_4'!N245</f>
        <v>0</v>
      </c>
      <c r="R240" s="173">
        <f>'Vstupní data 9_4'!O245</f>
        <v>0</v>
      </c>
      <c r="S240" s="176">
        <f>'Tabulka 9_4'!$R240+'Tabulka 9_4'!$Q240+'Tabulka 9_4'!$P240</f>
        <v>0</v>
      </c>
      <c r="T240" s="173">
        <f>'Vstupní data 9_4'!P245</f>
        <v>0</v>
      </c>
      <c r="U240" s="173">
        <f>'Vstupní data 9_4'!Q245</f>
        <v>0</v>
      </c>
      <c r="V240" s="173">
        <f>'Vstupní data 9_4'!R245</f>
        <v>0</v>
      </c>
      <c r="W240" s="176">
        <f>IFERROR('Tabulka 9_4'!$V240+'Tabulka 9_4'!$U240+'Tabulka 9_4'!$T240,"")</f>
        <v>0</v>
      </c>
      <c r="X240" s="176">
        <f>IFERROR('Tabulka 9_4'!$P240+'Tabulka 9_4'!$T240,"")</f>
        <v>0</v>
      </c>
      <c r="Y240" s="176">
        <f>IFERROR('Tabulka 9_4'!$Q240+'Tabulka 9_4'!$U240,"")</f>
        <v>0</v>
      </c>
      <c r="Z240" s="176">
        <f>IFERROR('Tabulka 9_4'!$R240+'Tabulka 9_4'!$V240,"")</f>
        <v>0</v>
      </c>
      <c r="AA240" s="178" t="str">
        <f t="shared" si="6"/>
        <v/>
      </c>
      <c r="AB240" s="178" t="str">
        <f t="shared" si="7"/>
        <v/>
      </c>
      <c r="AC240" s="179">
        <f>'Vstupní data 9_4'!$B$1</f>
        <v>0</v>
      </c>
    </row>
    <row r="241" spans="1:29" ht="15">
      <c r="A241" s="164">
        <f>'Vstupní data 9_4'!A246</f>
        <v>0</v>
      </c>
      <c r="B241" s="165">
        <f>'Vstupní data 9_4'!B246</f>
        <v>0</v>
      </c>
      <c r="C241" s="166" t="str">
        <f>'Vstupní data 9_4'!T246</f>
        <v/>
      </c>
      <c r="D241" s="166" t="str">
        <f>'Vstupní data 9_4'!U246</f>
        <v/>
      </c>
      <c r="E241" s="165" t="str">
        <f>'Vstupní data 9_4'!D246</f>
        <v/>
      </c>
      <c r="F241" s="165">
        <f>'Vstupní data 9_4'!C246</f>
        <v>0</v>
      </c>
      <c r="G241" s="165" t="str">
        <f>'Vstupní data 9_4'!F246</f>
        <v/>
      </c>
      <c r="H241" s="167">
        <f>'Vstupní data 9_4'!G246</f>
        <v>0</v>
      </c>
      <c r="I241" s="165" t="str">
        <f>IF('Vstupní data 9_4'!H246=0,"",'Vstupní data 9_4'!H246)</f>
        <v/>
      </c>
      <c r="J241" s="165">
        <f>'Vstupní data 9_4'!E246</f>
        <v>0</v>
      </c>
      <c r="K241" s="180" t="str">
        <f>'Vstupní data 9_4'!S246</f>
        <v/>
      </c>
      <c r="L241" s="166">
        <f>'Vstupní data 9_4'!I246</f>
        <v>0</v>
      </c>
      <c r="M241" s="169">
        <f>'Vstupní data 9_4'!J246</f>
        <v>0</v>
      </c>
      <c r="N241" s="169">
        <f>'Vstupní data 9_4'!K246</f>
        <v>0</v>
      </c>
      <c r="O241" s="169">
        <f>'Vstupní data 9_4'!L246</f>
        <v>0</v>
      </c>
      <c r="P241" s="165">
        <f>'Vstupní data 9_4'!M246</f>
        <v>0</v>
      </c>
      <c r="Q241" s="165">
        <f>'Vstupní data 9_4'!N246</f>
        <v>0</v>
      </c>
      <c r="R241" s="165">
        <f>'Vstupní data 9_4'!O246</f>
        <v>0</v>
      </c>
      <c r="S241" s="168">
        <f>'Tabulka 9_4'!$R241+'Tabulka 9_4'!$Q241+'Tabulka 9_4'!$P241</f>
        <v>0</v>
      </c>
      <c r="T241" s="165">
        <f>'Vstupní data 9_4'!P246</f>
        <v>0</v>
      </c>
      <c r="U241" s="165">
        <f>'Vstupní data 9_4'!Q246</f>
        <v>0</v>
      </c>
      <c r="V241" s="165">
        <f>'Vstupní data 9_4'!R246</f>
        <v>0</v>
      </c>
      <c r="W241" s="168">
        <f>IFERROR('Tabulka 9_4'!$V241+'Tabulka 9_4'!$U241+'Tabulka 9_4'!$T241,"")</f>
        <v>0</v>
      </c>
      <c r="X241" s="168">
        <f>IFERROR('Tabulka 9_4'!$P241+'Tabulka 9_4'!$T241,"")</f>
        <v>0</v>
      </c>
      <c r="Y241" s="168">
        <f>IFERROR('Tabulka 9_4'!$Q241+'Tabulka 9_4'!$U241,"")</f>
        <v>0</v>
      </c>
      <c r="Z241" s="168">
        <f>IFERROR('Tabulka 9_4'!$R241+'Tabulka 9_4'!$V241,"")</f>
        <v>0</v>
      </c>
      <c r="AA241" s="170" t="str">
        <f t="shared" si="6"/>
        <v/>
      </c>
      <c r="AB241" s="170" t="str">
        <f t="shared" si="7"/>
        <v/>
      </c>
      <c r="AC241" s="171">
        <f>'Vstupní data 9_4'!$B$1</f>
        <v>0</v>
      </c>
    </row>
    <row r="242" spans="1:29" ht="15">
      <c r="A242" s="172">
        <f>'Vstupní data 9_4'!A247</f>
        <v>0</v>
      </c>
      <c r="B242" s="173">
        <f>'Vstupní data 9_4'!B247</f>
        <v>0</v>
      </c>
      <c r="C242" s="174" t="str">
        <f>'Vstupní data 9_4'!T247</f>
        <v/>
      </c>
      <c r="D242" s="174" t="str">
        <f>'Vstupní data 9_4'!U247</f>
        <v/>
      </c>
      <c r="E242" s="173" t="str">
        <f>'Vstupní data 9_4'!D247</f>
        <v/>
      </c>
      <c r="F242" s="173">
        <f>'Vstupní data 9_4'!C247</f>
        <v>0</v>
      </c>
      <c r="G242" s="173" t="str">
        <f>'Vstupní data 9_4'!F247</f>
        <v/>
      </c>
      <c r="H242" s="175">
        <f>'Vstupní data 9_4'!G247</f>
        <v>0</v>
      </c>
      <c r="I242" s="173" t="str">
        <f>IF('Vstupní data 9_4'!H247=0,"",'Vstupní data 9_4'!H247)</f>
        <v/>
      </c>
      <c r="J242" s="173">
        <f>'Vstupní data 9_4'!E247</f>
        <v>0</v>
      </c>
      <c r="K242" s="181" t="str">
        <f>'Vstupní data 9_4'!S247</f>
        <v/>
      </c>
      <c r="L242" s="174">
        <f>'Vstupní data 9_4'!I247</f>
        <v>0</v>
      </c>
      <c r="M242" s="177">
        <f>'Vstupní data 9_4'!J247</f>
        <v>0</v>
      </c>
      <c r="N242" s="177">
        <f>'Vstupní data 9_4'!K247</f>
        <v>0</v>
      </c>
      <c r="O242" s="177">
        <f>'Vstupní data 9_4'!L247</f>
        <v>0</v>
      </c>
      <c r="P242" s="173">
        <f>'Vstupní data 9_4'!M247</f>
        <v>0</v>
      </c>
      <c r="Q242" s="173">
        <f>'Vstupní data 9_4'!N247</f>
        <v>0</v>
      </c>
      <c r="R242" s="173">
        <f>'Vstupní data 9_4'!O247</f>
        <v>0</v>
      </c>
      <c r="S242" s="176">
        <f>'Tabulka 9_4'!$R242+'Tabulka 9_4'!$Q242+'Tabulka 9_4'!$P242</f>
        <v>0</v>
      </c>
      <c r="T242" s="173">
        <f>'Vstupní data 9_4'!P247</f>
        <v>0</v>
      </c>
      <c r="U242" s="173">
        <f>'Vstupní data 9_4'!Q247</f>
        <v>0</v>
      </c>
      <c r="V242" s="173">
        <f>'Vstupní data 9_4'!R247</f>
        <v>0</v>
      </c>
      <c r="W242" s="176">
        <f>IFERROR('Tabulka 9_4'!$V242+'Tabulka 9_4'!$U242+'Tabulka 9_4'!$T242,"")</f>
        <v>0</v>
      </c>
      <c r="X242" s="176">
        <f>IFERROR('Tabulka 9_4'!$P242+'Tabulka 9_4'!$T242,"")</f>
        <v>0</v>
      </c>
      <c r="Y242" s="176">
        <f>IFERROR('Tabulka 9_4'!$Q242+'Tabulka 9_4'!$U242,"")</f>
        <v>0</v>
      </c>
      <c r="Z242" s="176">
        <f>IFERROR('Tabulka 9_4'!$R242+'Tabulka 9_4'!$V242,"")</f>
        <v>0</v>
      </c>
      <c r="AA242" s="178" t="str">
        <f t="shared" si="6"/>
        <v/>
      </c>
      <c r="AB242" s="178" t="str">
        <f t="shared" si="7"/>
        <v/>
      </c>
      <c r="AC242" s="179">
        <f>'Vstupní data 9_4'!$B$1</f>
        <v>0</v>
      </c>
    </row>
    <row r="243" spans="1:29" ht="15">
      <c r="A243" s="164">
        <f>'Vstupní data 9_4'!A248</f>
        <v>0</v>
      </c>
      <c r="B243" s="165">
        <f>'Vstupní data 9_4'!B248</f>
        <v>0</v>
      </c>
      <c r="C243" s="166" t="str">
        <f>'Vstupní data 9_4'!T248</f>
        <v/>
      </c>
      <c r="D243" s="166" t="str">
        <f>'Vstupní data 9_4'!U248</f>
        <v/>
      </c>
      <c r="E243" s="165" t="str">
        <f>'Vstupní data 9_4'!D248</f>
        <v/>
      </c>
      <c r="F243" s="165">
        <f>'Vstupní data 9_4'!C248</f>
        <v>0</v>
      </c>
      <c r="G243" s="165" t="str">
        <f>'Vstupní data 9_4'!F248</f>
        <v/>
      </c>
      <c r="H243" s="167">
        <f>'Vstupní data 9_4'!G248</f>
        <v>0</v>
      </c>
      <c r="I243" s="165" t="str">
        <f>IF('Vstupní data 9_4'!H248=0,"",'Vstupní data 9_4'!H248)</f>
        <v/>
      </c>
      <c r="J243" s="165">
        <f>'Vstupní data 9_4'!E248</f>
        <v>0</v>
      </c>
      <c r="K243" s="180" t="str">
        <f>'Vstupní data 9_4'!S248</f>
        <v/>
      </c>
      <c r="L243" s="166">
        <f>'Vstupní data 9_4'!I248</f>
        <v>0</v>
      </c>
      <c r="M243" s="169">
        <f>'Vstupní data 9_4'!J248</f>
        <v>0</v>
      </c>
      <c r="N243" s="169">
        <f>'Vstupní data 9_4'!K248</f>
        <v>0</v>
      </c>
      <c r="O243" s="169">
        <f>'Vstupní data 9_4'!L248</f>
        <v>0</v>
      </c>
      <c r="P243" s="165">
        <f>'Vstupní data 9_4'!M248</f>
        <v>0</v>
      </c>
      <c r="Q243" s="165">
        <f>'Vstupní data 9_4'!N248</f>
        <v>0</v>
      </c>
      <c r="R243" s="165">
        <f>'Vstupní data 9_4'!O248</f>
        <v>0</v>
      </c>
      <c r="S243" s="168">
        <f>'Tabulka 9_4'!$R243+'Tabulka 9_4'!$Q243+'Tabulka 9_4'!$P243</f>
        <v>0</v>
      </c>
      <c r="T243" s="165">
        <f>'Vstupní data 9_4'!P248</f>
        <v>0</v>
      </c>
      <c r="U243" s="165">
        <f>'Vstupní data 9_4'!Q248</f>
        <v>0</v>
      </c>
      <c r="V243" s="165">
        <f>'Vstupní data 9_4'!R248</f>
        <v>0</v>
      </c>
      <c r="W243" s="168">
        <f>IFERROR('Tabulka 9_4'!$V243+'Tabulka 9_4'!$U243+'Tabulka 9_4'!$T243,"")</f>
        <v>0</v>
      </c>
      <c r="X243" s="168">
        <f>IFERROR('Tabulka 9_4'!$P243+'Tabulka 9_4'!$T243,"")</f>
        <v>0</v>
      </c>
      <c r="Y243" s="168">
        <f>IFERROR('Tabulka 9_4'!$Q243+'Tabulka 9_4'!$U243,"")</f>
        <v>0</v>
      </c>
      <c r="Z243" s="168">
        <f>IFERROR('Tabulka 9_4'!$R243+'Tabulka 9_4'!$V243,"")</f>
        <v>0</v>
      </c>
      <c r="AA243" s="170" t="str">
        <f t="shared" si="6"/>
        <v/>
      </c>
      <c r="AB243" s="170" t="str">
        <f t="shared" si="7"/>
        <v/>
      </c>
      <c r="AC243" s="171">
        <f>'Vstupní data 9_4'!$B$1</f>
        <v>0</v>
      </c>
    </row>
    <row r="244" spans="1:29" ht="15">
      <c r="A244" s="172">
        <f>'Vstupní data 9_4'!A249</f>
        <v>0</v>
      </c>
      <c r="B244" s="173">
        <f>'Vstupní data 9_4'!B249</f>
        <v>0</v>
      </c>
      <c r="C244" s="174" t="str">
        <f>'Vstupní data 9_4'!T249</f>
        <v/>
      </c>
      <c r="D244" s="174" t="str">
        <f>'Vstupní data 9_4'!U249</f>
        <v/>
      </c>
      <c r="E244" s="173" t="str">
        <f>'Vstupní data 9_4'!D249</f>
        <v/>
      </c>
      <c r="F244" s="173">
        <f>'Vstupní data 9_4'!C249</f>
        <v>0</v>
      </c>
      <c r="G244" s="173" t="str">
        <f>'Vstupní data 9_4'!F249</f>
        <v/>
      </c>
      <c r="H244" s="175">
        <f>'Vstupní data 9_4'!G249</f>
        <v>0</v>
      </c>
      <c r="I244" s="173" t="str">
        <f>IF('Vstupní data 9_4'!H249=0,"",'Vstupní data 9_4'!H249)</f>
        <v/>
      </c>
      <c r="J244" s="173">
        <f>'Vstupní data 9_4'!E249</f>
        <v>0</v>
      </c>
      <c r="K244" s="181" t="str">
        <f>'Vstupní data 9_4'!S249</f>
        <v/>
      </c>
      <c r="L244" s="174">
        <f>'Vstupní data 9_4'!I249</f>
        <v>0</v>
      </c>
      <c r="M244" s="177">
        <f>'Vstupní data 9_4'!J249</f>
        <v>0</v>
      </c>
      <c r="N244" s="177">
        <f>'Vstupní data 9_4'!K249</f>
        <v>0</v>
      </c>
      <c r="O244" s="177">
        <f>'Vstupní data 9_4'!L249</f>
        <v>0</v>
      </c>
      <c r="P244" s="173">
        <f>'Vstupní data 9_4'!M249</f>
        <v>0</v>
      </c>
      <c r="Q244" s="173">
        <f>'Vstupní data 9_4'!N249</f>
        <v>0</v>
      </c>
      <c r="R244" s="173">
        <f>'Vstupní data 9_4'!O249</f>
        <v>0</v>
      </c>
      <c r="S244" s="176">
        <f>'Tabulka 9_4'!$R244+'Tabulka 9_4'!$Q244+'Tabulka 9_4'!$P244</f>
        <v>0</v>
      </c>
      <c r="T244" s="173">
        <f>'Vstupní data 9_4'!P249</f>
        <v>0</v>
      </c>
      <c r="U244" s="173">
        <f>'Vstupní data 9_4'!Q249</f>
        <v>0</v>
      </c>
      <c r="V244" s="173">
        <f>'Vstupní data 9_4'!R249</f>
        <v>0</v>
      </c>
      <c r="W244" s="176">
        <f>IFERROR('Tabulka 9_4'!$V244+'Tabulka 9_4'!$U244+'Tabulka 9_4'!$T244,"")</f>
        <v>0</v>
      </c>
      <c r="X244" s="176">
        <f>IFERROR('Tabulka 9_4'!$P244+'Tabulka 9_4'!$T244,"")</f>
        <v>0</v>
      </c>
      <c r="Y244" s="176">
        <f>IFERROR('Tabulka 9_4'!$Q244+'Tabulka 9_4'!$U244,"")</f>
        <v>0</v>
      </c>
      <c r="Z244" s="176">
        <f>IFERROR('Tabulka 9_4'!$R244+'Tabulka 9_4'!$V244,"")</f>
        <v>0</v>
      </c>
      <c r="AA244" s="178" t="str">
        <f t="shared" si="6"/>
        <v/>
      </c>
      <c r="AB244" s="178" t="str">
        <f t="shared" si="7"/>
        <v/>
      </c>
      <c r="AC244" s="179">
        <f>'Vstupní data 9_4'!$B$1</f>
        <v>0</v>
      </c>
    </row>
    <row r="245" spans="1:29" ht="15">
      <c r="A245" s="164">
        <f>'Vstupní data 9_4'!A250</f>
        <v>0</v>
      </c>
      <c r="B245" s="165">
        <f>'Vstupní data 9_4'!B250</f>
        <v>0</v>
      </c>
      <c r="C245" s="166" t="str">
        <f>'Vstupní data 9_4'!T250</f>
        <v/>
      </c>
      <c r="D245" s="166" t="str">
        <f>'Vstupní data 9_4'!U250</f>
        <v/>
      </c>
      <c r="E245" s="165" t="str">
        <f>'Vstupní data 9_4'!D250</f>
        <v/>
      </c>
      <c r="F245" s="165">
        <f>'Vstupní data 9_4'!C250</f>
        <v>0</v>
      </c>
      <c r="G245" s="165" t="str">
        <f>'Vstupní data 9_4'!F250</f>
        <v/>
      </c>
      <c r="H245" s="167">
        <f>'Vstupní data 9_4'!G250</f>
        <v>0</v>
      </c>
      <c r="I245" s="165" t="str">
        <f>IF('Vstupní data 9_4'!H250=0,"",'Vstupní data 9_4'!H250)</f>
        <v/>
      </c>
      <c r="J245" s="165">
        <f>'Vstupní data 9_4'!E250</f>
        <v>0</v>
      </c>
      <c r="K245" s="180" t="str">
        <f>'Vstupní data 9_4'!S250</f>
        <v/>
      </c>
      <c r="L245" s="166">
        <f>'Vstupní data 9_4'!I250</f>
        <v>0</v>
      </c>
      <c r="M245" s="169">
        <f>'Vstupní data 9_4'!J250</f>
        <v>0</v>
      </c>
      <c r="N245" s="169">
        <f>'Vstupní data 9_4'!K250</f>
        <v>0</v>
      </c>
      <c r="O245" s="169">
        <f>'Vstupní data 9_4'!L250</f>
        <v>0</v>
      </c>
      <c r="P245" s="165">
        <f>'Vstupní data 9_4'!M250</f>
        <v>0</v>
      </c>
      <c r="Q245" s="165">
        <f>'Vstupní data 9_4'!N250</f>
        <v>0</v>
      </c>
      <c r="R245" s="165">
        <f>'Vstupní data 9_4'!O250</f>
        <v>0</v>
      </c>
      <c r="S245" s="168">
        <f>'Tabulka 9_4'!$R245+'Tabulka 9_4'!$Q245+'Tabulka 9_4'!$P245</f>
        <v>0</v>
      </c>
      <c r="T245" s="165">
        <f>'Vstupní data 9_4'!P250</f>
        <v>0</v>
      </c>
      <c r="U245" s="165">
        <f>'Vstupní data 9_4'!Q250</f>
        <v>0</v>
      </c>
      <c r="V245" s="165">
        <f>'Vstupní data 9_4'!R250</f>
        <v>0</v>
      </c>
      <c r="W245" s="168">
        <f>IFERROR('Tabulka 9_4'!$V245+'Tabulka 9_4'!$U245+'Tabulka 9_4'!$T245,"")</f>
        <v>0</v>
      </c>
      <c r="X245" s="168">
        <f>IFERROR('Tabulka 9_4'!$P245+'Tabulka 9_4'!$T245,"")</f>
        <v>0</v>
      </c>
      <c r="Y245" s="168">
        <f>IFERROR('Tabulka 9_4'!$Q245+'Tabulka 9_4'!$U245,"")</f>
        <v>0</v>
      </c>
      <c r="Z245" s="168">
        <f>IFERROR('Tabulka 9_4'!$R245+'Tabulka 9_4'!$V245,"")</f>
        <v>0</v>
      </c>
      <c r="AA245" s="170" t="str">
        <f t="shared" si="6"/>
        <v/>
      </c>
      <c r="AB245" s="170" t="str">
        <f t="shared" si="7"/>
        <v/>
      </c>
      <c r="AC245" s="171">
        <f>'Vstupní data 9_4'!$B$1</f>
        <v>0</v>
      </c>
    </row>
    <row r="246" spans="1:29" ht="15">
      <c r="A246" s="172">
        <f>'Vstupní data 9_4'!A251</f>
        <v>0</v>
      </c>
      <c r="B246" s="173">
        <f>'Vstupní data 9_4'!B251</f>
        <v>0</v>
      </c>
      <c r="C246" s="174" t="str">
        <f>'Vstupní data 9_4'!T251</f>
        <v/>
      </c>
      <c r="D246" s="174" t="str">
        <f>'Vstupní data 9_4'!U251</f>
        <v/>
      </c>
      <c r="E246" s="173" t="str">
        <f>'Vstupní data 9_4'!D251</f>
        <v/>
      </c>
      <c r="F246" s="173">
        <f>'Vstupní data 9_4'!C251</f>
        <v>0</v>
      </c>
      <c r="G246" s="173" t="str">
        <f>'Vstupní data 9_4'!F251</f>
        <v/>
      </c>
      <c r="H246" s="175">
        <f>'Vstupní data 9_4'!G251</f>
        <v>0</v>
      </c>
      <c r="I246" s="173" t="str">
        <f>IF('Vstupní data 9_4'!H251=0,"",'Vstupní data 9_4'!H251)</f>
        <v/>
      </c>
      <c r="J246" s="173">
        <f>'Vstupní data 9_4'!E251</f>
        <v>0</v>
      </c>
      <c r="K246" s="181" t="str">
        <f>'Vstupní data 9_4'!S251</f>
        <v/>
      </c>
      <c r="L246" s="174">
        <f>'Vstupní data 9_4'!I251</f>
        <v>0</v>
      </c>
      <c r="M246" s="177">
        <f>'Vstupní data 9_4'!J251</f>
        <v>0</v>
      </c>
      <c r="N246" s="177">
        <f>'Vstupní data 9_4'!K251</f>
        <v>0</v>
      </c>
      <c r="O246" s="177">
        <f>'Vstupní data 9_4'!L251</f>
        <v>0</v>
      </c>
      <c r="P246" s="173">
        <f>'Vstupní data 9_4'!M251</f>
        <v>0</v>
      </c>
      <c r="Q246" s="173">
        <f>'Vstupní data 9_4'!N251</f>
        <v>0</v>
      </c>
      <c r="R246" s="173">
        <f>'Vstupní data 9_4'!O251</f>
        <v>0</v>
      </c>
      <c r="S246" s="176">
        <f>'Tabulka 9_4'!$R246+'Tabulka 9_4'!$Q246+'Tabulka 9_4'!$P246</f>
        <v>0</v>
      </c>
      <c r="T246" s="173">
        <f>'Vstupní data 9_4'!P251</f>
        <v>0</v>
      </c>
      <c r="U246" s="173">
        <f>'Vstupní data 9_4'!Q251</f>
        <v>0</v>
      </c>
      <c r="V246" s="173">
        <f>'Vstupní data 9_4'!R251</f>
        <v>0</v>
      </c>
      <c r="W246" s="176">
        <f>IFERROR('Tabulka 9_4'!$V246+'Tabulka 9_4'!$U246+'Tabulka 9_4'!$T246,"")</f>
        <v>0</v>
      </c>
      <c r="X246" s="176">
        <f>IFERROR('Tabulka 9_4'!$P246+'Tabulka 9_4'!$T246,"")</f>
        <v>0</v>
      </c>
      <c r="Y246" s="176">
        <f>IFERROR('Tabulka 9_4'!$Q246+'Tabulka 9_4'!$U246,"")</f>
        <v>0</v>
      </c>
      <c r="Z246" s="176">
        <f>IFERROR('Tabulka 9_4'!$R246+'Tabulka 9_4'!$V246,"")</f>
        <v>0</v>
      </c>
      <c r="AA246" s="178" t="str">
        <f t="shared" si="6"/>
        <v/>
      </c>
      <c r="AB246" s="178" t="str">
        <f t="shared" si="7"/>
        <v/>
      </c>
      <c r="AC246" s="179">
        <f>'Vstupní data 9_4'!$B$1</f>
        <v>0</v>
      </c>
    </row>
    <row r="247" spans="1:29" ht="15">
      <c r="A247" s="164">
        <f>'Vstupní data 9_4'!A252</f>
        <v>0</v>
      </c>
      <c r="B247" s="165">
        <f>'Vstupní data 9_4'!B252</f>
        <v>0</v>
      </c>
      <c r="C247" s="166" t="str">
        <f>'Vstupní data 9_4'!T252</f>
        <v/>
      </c>
      <c r="D247" s="166" t="str">
        <f>'Vstupní data 9_4'!U252</f>
        <v/>
      </c>
      <c r="E247" s="165" t="str">
        <f>'Vstupní data 9_4'!D252</f>
        <v/>
      </c>
      <c r="F247" s="165">
        <f>'Vstupní data 9_4'!C252</f>
        <v>0</v>
      </c>
      <c r="G247" s="165" t="str">
        <f>'Vstupní data 9_4'!F252</f>
        <v/>
      </c>
      <c r="H247" s="167">
        <f>'Vstupní data 9_4'!G252</f>
        <v>0</v>
      </c>
      <c r="I247" s="165" t="str">
        <f>IF('Vstupní data 9_4'!H252=0,"",'Vstupní data 9_4'!H252)</f>
        <v/>
      </c>
      <c r="J247" s="165">
        <f>'Vstupní data 9_4'!E252</f>
        <v>0</v>
      </c>
      <c r="K247" s="180" t="str">
        <f>'Vstupní data 9_4'!S252</f>
        <v/>
      </c>
      <c r="L247" s="166">
        <f>'Vstupní data 9_4'!I252</f>
        <v>0</v>
      </c>
      <c r="M247" s="169">
        <f>'Vstupní data 9_4'!J252</f>
        <v>0</v>
      </c>
      <c r="N247" s="169">
        <f>'Vstupní data 9_4'!K252</f>
        <v>0</v>
      </c>
      <c r="O247" s="169">
        <f>'Vstupní data 9_4'!L252</f>
        <v>0</v>
      </c>
      <c r="P247" s="165">
        <f>'Vstupní data 9_4'!M252</f>
        <v>0</v>
      </c>
      <c r="Q247" s="165">
        <f>'Vstupní data 9_4'!N252</f>
        <v>0</v>
      </c>
      <c r="R247" s="165">
        <f>'Vstupní data 9_4'!O252</f>
        <v>0</v>
      </c>
      <c r="S247" s="168">
        <f>'Tabulka 9_4'!$R247+'Tabulka 9_4'!$Q247+'Tabulka 9_4'!$P247</f>
        <v>0</v>
      </c>
      <c r="T247" s="165">
        <f>'Vstupní data 9_4'!P252</f>
        <v>0</v>
      </c>
      <c r="U247" s="165">
        <f>'Vstupní data 9_4'!Q252</f>
        <v>0</v>
      </c>
      <c r="V247" s="165">
        <f>'Vstupní data 9_4'!R252</f>
        <v>0</v>
      </c>
      <c r="W247" s="168">
        <f>IFERROR('Tabulka 9_4'!$V247+'Tabulka 9_4'!$U247+'Tabulka 9_4'!$T247,"")</f>
        <v>0</v>
      </c>
      <c r="X247" s="168">
        <f>IFERROR('Tabulka 9_4'!$P247+'Tabulka 9_4'!$T247,"")</f>
        <v>0</v>
      </c>
      <c r="Y247" s="168">
        <f>IFERROR('Tabulka 9_4'!$Q247+'Tabulka 9_4'!$U247,"")</f>
        <v>0</v>
      </c>
      <c r="Z247" s="168">
        <f>IFERROR('Tabulka 9_4'!$R247+'Tabulka 9_4'!$V247,"")</f>
        <v>0</v>
      </c>
      <c r="AA247" s="170" t="str">
        <f t="shared" si="6"/>
        <v/>
      </c>
      <c r="AB247" s="170" t="str">
        <f t="shared" si="7"/>
        <v/>
      </c>
      <c r="AC247" s="171">
        <f>'Vstupní data 9_4'!$B$1</f>
        <v>0</v>
      </c>
    </row>
    <row r="248" spans="1:29" ht="15">
      <c r="A248" s="172">
        <f>'Vstupní data 9_4'!A253</f>
        <v>0</v>
      </c>
      <c r="B248" s="173">
        <f>'Vstupní data 9_4'!B253</f>
        <v>0</v>
      </c>
      <c r="C248" s="174" t="str">
        <f>'Vstupní data 9_4'!T253</f>
        <v/>
      </c>
      <c r="D248" s="174" t="str">
        <f>'Vstupní data 9_4'!U253</f>
        <v/>
      </c>
      <c r="E248" s="173" t="str">
        <f>'Vstupní data 9_4'!D253</f>
        <v/>
      </c>
      <c r="F248" s="173">
        <f>'Vstupní data 9_4'!C253</f>
        <v>0</v>
      </c>
      <c r="G248" s="173" t="str">
        <f>'Vstupní data 9_4'!F253</f>
        <v/>
      </c>
      <c r="H248" s="175">
        <f>'Vstupní data 9_4'!G253</f>
        <v>0</v>
      </c>
      <c r="I248" s="173" t="str">
        <f>IF('Vstupní data 9_4'!H253=0,"",'Vstupní data 9_4'!H253)</f>
        <v/>
      </c>
      <c r="J248" s="173">
        <f>'Vstupní data 9_4'!E253</f>
        <v>0</v>
      </c>
      <c r="K248" s="181" t="str">
        <f>'Vstupní data 9_4'!S253</f>
        <v/>
      </c>
      <c r="L248" s="174">
        <f>'Vstupní data 9_4'!I253</f>
        <v>0</v>
      </c>
      <c r="M248" s="177">
        <f>'Vstupní data 9_4'!J253</f>
        <v>0</v>
      </c>
      <c r="N248" s="177">
        <f>'Vstupní data 9_4'!K253</f>
        <v>0</v>
      </c>
      <c r="O248" s="177">
        <f>'Vstupní data 9_4'!L253</f>
        <v>0</v>
      </c>
      <c r="P248" s="173">
        <f>'Vstupní data 9_4'!M253</f>
        <v>0</v>
      </c>
      <c r="Q248" s="173">
        <f>'Vstupní data 9_4'!N253</f>
        <v>0</v>
      </c>
      <c r="R248" s="173">
        <f>'Vstupní data 9_4'!O253</f>
        <v>0</v>
      </c>
      <c r="S248" s="176">
        <f>'Tabulka 9_4'!$R248+'Tabulka 9_4'!$Q248+'Tabulka 9_4'!$P248</f>
        <v>0</v>
      </c>
      <c r="T248" s="173">
        <f>'Vstupní data 9_4'!P253</f>
        <v>0</v>
      </c>
      <c r="U248" s="173">
        <f>'Vstupní data 9_4'!Q253</f>
        <v>0</v>
      </c>
      <c r="V248" s="173">
        <f>'Vstupní data 9_4'!R253</f>
        <v>0</v>
      </c>
      <c r="W248" s="176">
        <f>IFERROR('Tabulka 9_4'!$V248+'Tabulka 9_4'!$U248+'Tabulka 9_4'!$T248,"")</f>
        <v>0</v>
      </c>
      <c r="X248" s="176">
        <f>IFERROR('Tabulka 9_4'!$P248+'Tabulka 9_4'!$T248,"")</f>
        <v>0</v>
      </c>
      <c r="Y248" s="176">
        <f>IFERROR('Tabulka 9_4'!$Q248+'Tabulka 9_4'!$U248,"")</f>
        <v>0</v>
      </c>
      <c r="Z248" s="176">
        <f>IFERROR('Tabulka 9_4'!$R248+'Tabulka 9_4'!$V248,"")</f>
        <v>0</v>
      </c>
      <c r="AA248" s="178" t="str">
        <f t="shared" si="6"/>
        <v/>
      </c>
      <c r="AB248" s="178" t="str">
        <f t="shared" si="7"/>
        <v/>
      </c>
      <c r="AC248" s="179">
        <f>'Vstupní data 9_4'!$B$1</f>
        <v>0</v>
      </c>
    </row>
    <row r="249" spans="1:29" ht="15">
      <c r="A249" s="164">
        <f>'Vstupní data 9_4'!A254</f>
        <v>0</v>
      </c>
      <c r="B249" s="165">
        <f>'Vstupní data 9_4'!B254</f>
        <v>0</v>
      </c>
      <c r="C249" s="166" t="str">
        <f>'Vstupní data 9_4'!T254</f>
        <v/>
      </c>
      <c r="D249" s="166" t="str">
        <f>'Vstupní data 9_4'!U254</f>
        <v/>
      </c>
      <c r="E249" s="165" t="str">
        <f>'Vstupní data 9_4'!D254</f>
        <v/>
      </c>
      <c r="F249" s="165">
        <f>'Vstupní data 9_4'!C254</f>
        <v>0</v>
      </c>
      <c r="G249" s="165" t="str">
        <f>'Vstupní data 9_4'!F254</f>
        <v/>
      </c>
      <c r="H249" s="167">
        <f>'Vstupní data 9_4'!G254</f>
        <v>0</v>
      </c>
      <c r="I249" s="165" t="str">
        <f>IF('Vstupní data 9_4'!H254=0,"",'Vstupní data 9_4'!H254)</f>
        <v/>
      </c>
      <c r="J249" s="165">
        <f>'Vstupní data 9_4'!E254</f>
        <v>0</v>
      </c>
      <c r="K249" s="180" t="str">
        <f>'Vstupní data 9_4'!S254</f>
        <v/>
      </c>
      <c r="L249" s="166">
        <f>'Vstupní data 9_4'!I254</f>
        <v>0</v>
      </c>
      <c r="M249" s="169">
        <f>'Vstupní data 9_4'!J254</f>
        <v>0</v>
      </c>
      <c r="N249" s="169">
        <f>'Vstupní data 9_4'!K254</f>
        <v>0</v>
      </c>
      <c r="O249" s="169">
        <f>'Vstupní data 9_4'!L254</f>
        <v>0</v>
      </c>
      <c r="P249" s="165">
        <f>'Vstupní data 9_4'!M254</f>
        <v>0</v>
      </c>
      <c r="Q249" s="165">
        <f>'Vstupní data 9_4'!N254</f>
        <v>0</v>
      </c>
      <c r="R249" s="165">
        <f>'Vstupní data 9_4'!O254</f>
        <v>0</v>
      </c>
      <c r="S249" s="168">
        <f>'Tabulka 9_4'!$R249+'Tabulka 9_4'!$Q249+'Tabulka 9_4'!$P249</f>
        <v>0</v>
      </c>
      <c r="T249" s="165">
        <f>'Vstupní data 9_4'!P254</f>
        <v>0</v>
      </c>
      <c r="U249" s="165">
        <f>'Vstupní data 9_4'!Q254</f>
        <v>0</v>
      </c>
      <c r="V249" s="165">
        <f>'Vstupní data 9_4'!R254</f>
        <v>0</v>
      </c>
      <c r="W249" s="168">
        <f>IFERROR('Tabulka 9_4'!$V249+'Tabulka 9_4'!$U249+'Tabulka 9_4'!$T249,"")</f>
        <v>0</v>
      </c>
      <c r="X249" s="168">
        <f>IFERROR('Tabulka 9_4'!$P249+'Tabulka 9_4'!$T249,"")</f>
        <v>0</v>
      </c>
      <c r="Y249" s="168">
        <f>IFERROR('Tabulka 9_4'!$Q249+'Tabulka 9_4'!$U249,"")</f>
        <v>0</v>
      </c>
      <c r="Z249" s="168">
        <f>IFERROR('Tabulka 9_4'!$R249+'Tabulka 9_4'!$V249,"")</f>
        <v>0</v>
      </c>
      <c r="AA249" s="170" t="str">
        <f t="shared" si="6"/>
        <v/>
      </c>
      <c r="AB249" s="170" t="str">
        <f t="shared" si="7"/>
        <v/>
      </c>
      <c r="AC249" s="171">
        <f>'Vstupní data 9_4'!$B$1</f>
        <v>0</v>
      </c>
    </row>
    <row r="250" spans="1:29" ht="15">
      <c r="A250" s="172">
        <f>'Vstupní data 9_4'!A255</f>
        <v>0</v>
      </c>
      <c r="B250" s="173">
        <f>'Vstupní data 9_4'!B255</f>
        <v>0</v>
      </c>
      <c r="C250" s="174" t="str">
        <f>'Vstupní data 9_4'!T255</f>
        <v/>
      </c>
      <c r="D250" s="174" t="str">
        <f>'Vstupní data 9_4'!U255</f>
        <v/>
      </c>
      <c r="E250" s="173" t="str">
        <f>'Vstupní data 9_4'!D255</f>
        <v/>
      </c>
      <c r="F250" s="173">
        <f>'Vstupní data 9_4'!C255</f>
        <v>0</v>
      </c>
      <c r="G250" s="173" t="str">
        <f>'Vstupní data 9_4'!F255</f>
        <v/>
      </c>
      <c r="H250" s="175">
        <f>'Vstupní data 9_4'!G255</f>
        <v>0</v>
      </c>
      <c r="I250" s="173" t="str">
        <f>IF('Vstupní data 9_4'!H255=0,"",'Vstupní data 9_4'!H255)</f>
        <v/>
      </c>
      <c r="J250" s="173">
        <f>'Vstupní data 9_4'!E255</f>
        <v>0</v>
      </c>
      <c r="K250" s="181" t="str">
        <f>'Vstupní data 9_4'!S255</f>
        <v/>
      </c>
      <c r="L250" s="174">
        <f>'Vstupní data 9_4'!I255</f>
        <v>0</v>
      </c>
      <c r="M250" s="177">
        <f>'Vstupní data 9_4'!J255</f>
        <v>0</v>
      </c>
      <c r="N250" s="177">
        <f>'Vstupní data 9_4'!K255</f>
        <v>0</v>
      </c>
      <c r="O250" s="177">
        <f>'Vstupní data 9_4'!L255</f>
        <v>0</v>
      </c>
      <c r="P250" s="173">
        <f>'Vstupní data 9_4'!M255</f>
        <v>0</v>
      </c>
      <c r="Q250" s="173">
        <f>'Vstupní data 9_4'!N255</f>
        <v>0</v>
      </c>
      <c r="R250" s="173">
        <f>'Vstupní data 9_4'!O255</f>
        <v>0</v>
      </c>
      <c r="S250" s="176">
        <f>'Tabulka 9_4'!$R250+'Tabulka 9_4'!$Q250+'Tabulka 9_4'!$P250</f>
        <v>0</v>
      </c>
      <c r="T250" s="173">
        <f>'Vstupní data 9_4'!P255</f>
        <v>0</v>
      </c>
      <c r="U250" s="173">
        <f>'Vstupní data 9_4'!Q255</f>
        <v>0</v>
      </c>
      <c r="V250" s="173">
        <f>'Vstupní data 9_4'!R255</f>
        <v>0</v>
      </c>
      <c r="W250" s="176">
        <f>IFERROR('Tabulka 9_4'!$V250+'Tabulka 9_4'!$U250+'Tabulka 9_4'!$T250,"")</f>
        <v>0</v>
      </c>
      <c r="X250" s="176">
        <f>IFERROR('Tabulka 9_4'!$P250+'Tabulka 9_4'!$T250,"")</f>
        <v>0</v>
      </c>
      <c r="Y250" s="176">
        <f>IFERROR('Tabulka 9_4'!$Q250+'Tabulka 9_4'!$U250,"")</f>
        <v>0</v>
      </c>
      <c r="Z250" s="176">
        <f>IFERROR('Tabulka 9_4'!$R250+'Tabulka 9_4'!$V250,"")</f>
        <v>0</v>
      </c>
      <c r="AA250" s="178" t="str">
        <f t="shared" si="6"/>
        <v/>
      </c>
      <c r="AB250" s="178" t="str">
        <f t="shared" si="7"/>
        <v/>
      </c>
      <c r="AC250" s="179">
        <f>'Vstupní data 9_4'!$B$1</f>
        <v>0</v>
      </c>
    </row>
    <row r="251" spans="1:29" ht="15">
      <c r="A251" s="164">
        <f>'Vstupní data 9_4'!A256</f>
        <v>0</v>
      </c>
      <c r="B251" s="165">
        <f>'Vstupní data 9_4'!B256</f>
        <v>0</v>
      </c>
      <c r="C251" s="166" t="str">
        <f>'Vstupní data 9_4'!T256</f>
        <v/>
      </c>
      <c r="D251" s="166" t="str">
        <f>'Vstupní data 9_4'!U256</f>
        <v/>
      </c>
      <c r="E251" s="165" t="str">
        <f>'Vstupní data 9_4'!D256</f>
        <v/>
      </c>
      <c r="F251" s="165">
        <f>'Vstupní data 9_4'!C256</f>
        <v>0</v>
      </c>
      <c r="G251" s="165" t="str">
        <f>'Vstupní data 9_4'!F256</f>
        <v/>
      </c>
      <c r="H251" s="167">
        <f>'Vstupní data 9_4'!G256</f>
        <v>0</v>
      </c>
      <c r="I251" s="165" t="str">
        <f>IF('Vstupní data 9_4'!H256=0,"",'Vstupní data 9_4'!H256)</f>
        <v/>
      </c>
      <c r="J251" s="165">
        <f>'Vstupní data 9_4'!E256</f>
        <v>0</v>
      </c>
      <c r="K251" s="180" t="str">
        <f>'Vstupní data 9_4'!S256</f>
        <v/>
      </c>
      <c r="L251" s="166">
        <f>'Vstupní data 9_4'!I256</f>
        <v>0</v>
      </c>
      <c r="M251" s="169">
        <f>'Vstupní data 9_4'!J256</f>
        <v>0</v>
      </c>
      <c r="N251" s="169">
        <f>'Vstupní data 9_4'!K256</f>
        <v>0</v>
      </c>
      <c r="O251" s="169">
        <f>'Vstupní data 9_4'!L256</f>
        <v>0</v>
      </c>
      <c r="P251" s="165">
        <f>'Vstupní data 9_4'!M256</f>
        <v>0</v>
      </c>
      <c r="Q251" s="165">
        <f>'Vstupní data 9_4'!N256</f>
        <v>0</v>
      </c>
      <c r="R251" s="165">
        <f>'Vstupní data 9_4'!O256</f>
        <v>0</v>
      </c>
      <c r="S251" s="168">
        <f>'Tabulka 9_4'!$R251+'Tabulka 9_4'!$Q251+'Tabulka 9_4'!$P251</f>
        <v>0</v>
      </c>
      <c r="T251" s="165">
        <f>'Vstupní data 9_4'!P256</f>
        <v>0</v>
      </c>
      <c r="U251" s="165">
        <f>'Vstupní data 9_4'!Q256</f>
        <v>0</v>
      </c>
      <c r="V251" s="165">
        <f>'Vstupní data 9_4'!R256</f>
        <v>0</v>
      </c>
      <c r="W251" s="168">
        <f>IFERROR('Tabulka 9_4'!$V251+'Tabulka 9_4'!$U251+'Tabulka 9_4'!$T251,"")</f>
        <v>0</v>
      </c>
      <c r="X251" s="168">
        <f>IFERROR('Tabulka 9_4'!$P251+'Tabulka 9_4'!$T251,"")</f>
        <v>0</v>
      </c>
      <c r="Y251" s="168">
        <f>IFERROR('Tabulka 9_4'!$Q251+'Tabulka 9_4'!$U251,"")</f>
        <v>0</v>
      </c>
      <c r="Z251" s="168">
        <f>IFERROR('Tabulka 9_4'!$R251+'Tabulka 9_4'!$V251,"")</f>
        <v>0</v>
      </c>
      <c r="AA251" s="170" t="str">
        <f t="shared" si="6"/>
        <v/>
      </c>
      <c r="AB251" s="170" t="str">
        <f t="shared" si="7"/>
        <v/>
      </c>
      <c r="AC251" s="171">
        <f>'Vstupní data 9_4'!$B$1</f>
        <v>0</v>
      </c>
    </row>
    <row r="252" spans="1:29" ht="15">
      <c r="A252" s="172">
        <f>'Vstupní data 9_4'!A257</f>
        <v>0</v>
      </c>
      <c r="B252" s="173">
        <f>'Vstupní data 9_4'!B257</f>
        <v>0</v>
      </c>
      <c r="C252" s="174" t="str">
        <f>'Vstupní data 9_4'!T257</f>
        <v/>
      </c>
      <c r="D252" s="174" t="str">
        <f>'Vstupní data 9_4'!U257</f>
        <v/>
      </c>
      <c r="E252" s="173" t="str">
        <f>'Vstupní data 9_4'!D257</f>
        <v/>
      </c>
      <c r="F252" s="173">
        <f>'Vstupní data 9_4'!C257</f>
        <v>0</v>
      </c>
      <c r="G252" s="173" t="str">
        <f>'Vstupní data 9_4'!F257</f>
        <v/>
      </c>
      <c r="H252" s="175">
        <f>'Vstupní data 9_4'!G257</f>
        <v>0</v>
      </c>
      <c r="I252" s="173" t="str">
        <f>IF('Vstupní data 9_4'!H257=0,"",'Vstupní data 9_4'!H257)</f>
        <v/>
      </c>
      <c r="J252" s="173">
        <f>'Vstupní data 9_4'!E257</f>
        <v>0</v>
      </c>
      <c r="K252" s="181" t="str">
        <f>'Vstupní data 9_4'!S257</f>
        <v/>
      </c>
      <c r="L252" s="174">
        <f>'Vstupní data 9_4'!I257</f>
        <v>0</v>
      </c>
      <c r="M252" s="177">
        <f>'Vstupní data 9_4'!J257</f>
        <v>0</v>
      </c>
      <c r="N252" s="177">
        <f>'Vstupní data 9_4'!K257</f>
        <v>0</v>
      </c>
      <c r="O252" s="177">
        <f>'Vstupní data 9_4'!L257</f>
        <v>0</v>
      </c>
      <c r="P252" s="173">
        <f>'Vstupní data 9_4'!M257</f>
        <v>0</v>
      </c>
      <c r="Q252" s="173">
        <f>'Vstupní data 9_4'!N257</f>
        <v>0</v>
      </c>
      <c r="R252" s="173">
        <f>'Vstupní data 9_4'!O257</f>
        <v>0</v>
      </c>
      <c r="S252" s="176">
        <f>'Tabulka 9_4'!$R252+'Tabulka 9_4'!$Q252+'Tabulka 9_4'!$P252</f>
        <v>0</v>
      </c>
      <c r="T252" s="173">
        <f>'Vstupní data 9_4'!P257</f>
        <v>0</v>
      </c>
      <c r="U252" s="173">
        <f>'Vstupní data 9_4'!Q257</f>
        <v>0</v>
      </c>
      <c r="V252" s="173">
        <f>'Vstupní data 9_4'!R257</f>
        <v>0</v>
      </c>
      <c r="W252" s="176">
        <f>IFERROR('Tabulka 9_4'!$V252+'Tabulka 9_4'!$U252+'Tabulka 9_4'!$T252,"")</f>
        <v>0</v>
      </c>
      <c r="X252" s="176">
        <f>IFERROR('Tabulka 9_4'!$P252+'Tabulka 9_4'!$T252,"")</f>
        <v>0</v>
      </c>
      <c r="Y252" s="176">
        <f>IFERROR('Tabulka 9_4'!$Q252+'Tabulka 9_4'!$U252,"")</f>
        <v>0</v>
      </c>
      <c r="Z252" s="176">
        <f>IFERROR('Tabulka 9_4'!$R252+'Tabulka 9_4'!$V252,"")</f>
        <v>0</v>
      </c>
      <c r="AA252" s="178" t="str">
        <f t="shared" si="6"/>
        <v/>
      </c>
      <c r="AB252" s="178" t="str">
        <f t="shared" si="7"/>
        <v/>
      </c>
      <c r="AC252" s="179">
        <f>'Vstupní data 9_4'!$B$1</f>
        <v>0</v>
      </c>
    </row>
    <row r="253" spans="1:29" ht="15">
      <c r="A253" s="164">
        <f>'Vstupní data 9_4'!A258</f>
        <v>0</v>
      </c>
      <c r="B253" s="165">
        <f>'Vstupní data 9_4'!B258</f>
        <v>0</v>
      </c>
      <c r="C253" s="166" t="str">
        <f>'Vstupní data 9_4'!T258</f>
        <v/>
      </c>
      <c r="D253" s="166" t="str">
        <f>'Vstupní data 9_4'!U258</f>
        <v/>
      </c>
      <c r="E253" s="165" t="str">
        <f>'Vstupní data 9_4'!D258</f>
        <v/>
      </c>
      <c r="F253" s="165">
        <f>'Vstupní data 9_4'!C258</f>
        <v>0</v>
      </c>
      <c r="G253" s="165" t="str">
        <f>'Vstupní data 9_4'!F258</f>
        <v/>
      </c>
      <c r="H253" s="167">
        <f>'Vstupní data 9_4'!G258</f>
        <v>0</v>
      </c>
      <c r="I253" s="165" t="str">
        <f>IF('Vstupní data 9_4'!H258=0,"",'Vstupní data 9_4'!H258)</f>
        <v/>
      </c>
      <c r="J253" s="165">
        <f>'Vstupní data 9_4'!E258</f>
        <v>0</v>
      </c>
      <c r="K253" s="180" t="str">
        <f>'Vstupní data 9_4'!S258</f>
        <v/>
      </c>
      <c r="L253" s="166">
        <f>'Vstupní data 9_4'!I258</f>
        <v>0</v>
      </c>
      <c r="M253" s="169">
        <f>'Vstupní data 9_4'!J258</f>
        <v>0</v>
      </c>
      <c r="N253" s="169">
        <f>'Vstupní data 9_4'!K258</f>
        <v>0</v>
      </c>
      <c r="O253" s="169">
        <f>'Vstupní data 9_4'!L258</f>
        <v>0</v>
      </c>
      <c r="P253" s="165">
        <f>'Vstupní data 9_4'!M258</f>
        <v>0</v>
      </c>
      <c r="Q253" s="165">
        <f>'Vstupní data 9_4'!N258</f>
        <v>0</v>
      </c>
      <c r="R253" s="165">
        <f>'Vstupní data 9_4'!O258</f>
        <v>0</v>
      </c>
      <c r="S253" s="168">
        <f>'Tabulka 9_4'!$R253+'Tabulka 9_4'!$Q253+'Tabulka 9_4'!$P253</f>
        <v>0</v>
      </c>
      <c r="T253" s="165">
        <f>'Vstupní data 9_4'!P258</f>
        <v>0</v>
      </c>
      <c r="U253" s="165">
        <f>'Vstupní data 9_4'!Q258</f>
        <v>0</v>
      </c>
      <c r="V253" s="165">
        <f>'Vstupní data 9_4'!R258</f>
        <v>0</v>
      </c>
      <c r="W253" s="168">
        <f>IFERROR('Tabulka 9_4'!$V253+'Tabulka 9_4'!$U253+'Tabulka 9_4'!$T253,"")</f>
        <v>0</v>
      </c>
      <c r="X253" s="168">
        <f>IFERROR('Tabulka 9_4'!$P253+'Tabulka 9_4'!$T253,"")</f>
        <v>0</v>
      </c>
      <c r="Y253" s="168">
        <f>IFERROR('Tabulka 9_4'!$Q253+'Tabulka 9_4'!$U253,"")</f>
        <v>0</v>
      </c>
      <c r="Z253" s="168">
        <f>IFERROR('Tabulka 9_4'!$R253+'Tabulka 9_4'!$V253,"")</f>
        <v>0</v>
      </c>
      <c r="AA253" s="170" t="str">
        <f t="shared" si="6"/>
        <v/>
      </c>
      <c r="AB253" s="170" t="str">
        <f t="shared" si="7"/>
        <v/>
      </c>
      <c r="AC253" s="171">
        <f>'Vstupní data 9_4'!$B$1</f>
        <v>0</v>
      </c>
    </row>
    <row r="254" spans="1:29" ht="15">
      <c r="A254" s="172">
        <f>'Vstupní data 9_4'!A259</f>
        <v>0</v>
      </c>
      <c r="B254" s="173">
        <f>'Vstupní data 9_4'!B259</f>
        <v>0</v>
      </c>
      <c r="C254" s="174" t="str">
        <f>'Vstupní data 9_4'!T259</f>
        <v/>
      </c>
      <c r="D254" s="174" t="str">
        <f>'Vstupní data 9_4'!U259</f>
        <v/>
      </c>
      <c r="E254" s="173" t="str">
        <f>'Vstupní data 9_4'!D259</f>
        <v/>
      </c>
      <c r="F254" s="173">
        <f>'Vstupní data 9_4'!C259</f>
        <v>0</v>
      </c>
      <c r="G254" s="173" t="str">
        <f>'Vstupní data 9_4'!F259</f>
        <v/>
      </c>
      <c r="H254" s="175">
        <f>'Vstupní data 9_4'!G259</f>
        <v>0</v>
      </c>
      <c r="I254" s="173" t="str">
        <f>IF('Vstupní data 9_4'!H259=0,"",'Vstupní data 9_4'!H259)</f>
        <v/>
      </c>
      <c r="J254" s="173">
        <f>'Vstupní data 9_4'!E259</f>
        <v>0</v>
      </c>
      <c r="K254" s="181" t="str">
        <f>'Vstupní data 9_4'!S259</f>
        <v/>
      </c>
      <c r="L254" s="174">
        <f>'Vstupní data 9_4'!I259</f>
        <v>0</v>
      </c>
      <c r="M254" s="177">
        <f>'Vstupní data 9_4'!J259</f>
        <v>0</v>
      </c>
      <c r="N254" s="177">
        <f>'Vstupní data 9_4'!K259</f>
        <v>0</v>
      </c>
      <c r="O254" s="177">
        <f>'Vstupní data 9_4'!L259</f>
        <v>0</v>
      </c>
      <c r="P254" s="173">
        <f>'Vstupní data 9_4'!M259</f>
        <v>0</v>
      </c>
      <c r="Q254" s="173">
        <f>'Vstupní data 9_4'!N259</f>
        <v>0</v>
      </c>
      <c r="R254" s="173">
        <f>'Vstupní data 9_4'!O259</f>
        <v>0</v>
      </c>
      <c r="S254" s="176">
        <f>'Tabulka 9_4'!$R254+'Tabulka 9_4'!$Q254+'Tabulka 9_4'!$P254</f>
        <v>0</v>
      </c>
      <c r="T254" s="173">
        <f>'Vstupní data 9_4'!P259</f>
        <v>0</v>
      </c>
      <c r="U254" s="173">
        <f>'Vstupní data 9_4'!Q259</f>
        <v>0</v>
      </c>
      <c r="V254" s="173">
        <f>'Vstupní data 9_4'!R259</f>
        <v>0</v>
      </c>
      <c r="W254" s="176">
        <f>IFERROR('Tabulka 9_4'!$V254+'Tabulka 9_4'!$U254+'Tabulka 9_4'!$T254,"")</f>
        <v>0</v>
      </c>
      <c r="X254" s="176">
        <f>IFERROR('Tabulka 9_4'!$P254+'Tabulka 9_4'!$T254,"")</f>
        <v>0</v>
      </c>
      <c r="Y254" s="176">
        <f>IFERROR('Tabulka 9_4'!$Q254+'Tabulka 9_4'!$U254,"")</f>
        <v>0</v>
      </c>
      <c r="Z254" s="176">
        <f>IFERROR('Tabulka 9_4'!$R254+'Tabulka 9_4'!$V254,"")</f>
        <v>0</v>
      </c>
      <c r="AA254" s="178" t="str">
        <f t="shared" si="6"/>
        <v/>
      </c>
      <c r="AB254" s="178" t="str">
        <f t="shared" si="7"/>
        <v/>
      </c>
      <c r="AC254" s="179">
        <f>'Vstupní data 9_4'!$B$1</f>
        <v>0</v>
      </c>
    </row>
    <row r="255" spans="1:29" ht="15">
      <c r="A255" s="164">
        <f>'Vstupní data 9_4'!A260</f>
        <v>0</v>
      </c>
      <c r="B255" s="165">
        <f>'Vstupní data 9_4'!B260</f>
        <v>0</v>
      </c>
      <c r="C255" s="166" t="str">
        <f>'Vstupní data 9_4'!T260</f>
        <v/>
      </c>
      <c r="D255" s="166" t="str">
        <f>'Vstupní data 9_4'!U260</f>
        <v/>
      </c>
      <c r="E255" s="165" t="str">
        <f>'Vstupní data 9_4'!D260</f>
        <v/>
      </c>
      <c r="F255" s="165">
        <f>'Vstupní data 9_4'!C260</f>
        <v>0</v>
      </c>
      <c r="G255" s="165" t="str">
        <f>'Vstupní data 9_4'!F260</f>
        <v/>
      </c>
      <c r="H255" s="167">
        <f>'Vstupní data 9_4'!G260</f>
        <v>0</v>
      </c>
      <c r="I255" s="165" t="str">
        <f>IF('Vstupní data 9_4'!H260=0,"",'Vstupní data 9_4'!H260)</f>
        <v/>
      </c>
      <c r="J255" s="165">
        <f>'Vstupní data 9_4'!E260</f>
        <v>0</v>
      </c>
      <c r="K255" s="180" t="str">
        <f>'Vstupní data 9_4'!S260</f>
        <v/>
      </c>
      <c r="L255" s="166">
        <f>'Vstupní data 9_4'!I260</f>
        <v>0</v>
      </c>
      <c r="M255" s="169">
        <f>'Vstupní data 9_4'!J260</f>
        <v>0</v>
      </c>
      <c r="N255" s="169">
        <f>'Vstupní data 9_4'!K260</f>
        <v>0</v>
      </c>
      <c r="O255" s="169">
        <f>'Vstupní data 9_4'!L260</f>
        <v>0</v>
      </c>
      <c r="P255" s="165">
        <f>'Vstupní data 9_4'!M260</f>
        <v>0</v>
      </c>
      <c r="Q255" s="165">
        <f>'Vstupní data 9_4'!N260</f>
        <v>0</v>
      </c>
      <c r="R255" s="165">
        <f>'Vstupní data 9_4'!O260</f>
        <v>0</v>
      </c>
      <c r="S255" s="168">
        <f>'Tabulka 9_4'!$R255+'Tabulka 9_4'!$Q255+'Tabulka 9_4'!$P255</f>
        <v>0</v>
      </c>
      <c r="T255" s="165">
        <f>'Vstupní data 9_4'!P260</f>
        <v>0</v>
      </c>
      <c r="U255" s="165">
        <f>'Vstupní data 9_4'!Q260</f>
        <v>0</v>
      </c>
      <c r="V255" s="165">
        <f>'Vstupní data 9_4'!R260</f>
        <v>0</v>
      </c>
      <c r="W255" s="168">
        <f>IFERROR('Tabulka 9_4'!$V255+'Tabulka 9_4'!$U255+'Tabulka 9_4'!$T255,"")</f>
        <v>0</v>
      </c>
      <c r="X255" s="168">
        <f>IFERROR('Tabulka 9_4'!$P255+'Tabulka 9_4'!$T255,"")</f>
        <v>0</v>
      </c>
      <c r="Y255" s="168">
        <f>IFERROR('Tabulka 9_4'!$Q255+'Tabulka 9_4'!$U255,"")</f>
        <v>0</v>
      </c>
      <c r="Z255" s="168">
        <f>IFERROR('Tabulka 9_4'!$R255+'Tabulka 9_4'!$V255,"")</f>
        <v>0</v>
      </c>
      <c r="AA255" s="170" t="str">
        <f t="shared" si="6"/>
        <v/>
      </c>
      <c r="AB255" s="170" t="str">
        <f t="shared" si="7"/>
        <v/>
      </c>
      <c r="AC255" s="171">
        <f>'Vstupní data 9_4'!$B$1</f>
        <v>0</v>
      </c>
    </row>
    <row r="256" spans="1:29" ht="15">
      <c r="A256" s="172">
        <f>'Vstupní data 9_4'!A261</f>
        <v>0</v>
      </c>
      <c r="B256" s="173">
        <f>'Vstupní data 9_4'!B261</f>
        <v>0</v>
      </c>
      <c r="C256" s="174" t="str">
        <f>'Vstupní data 9_4'!T261</f>
        <v/>
      </c>
      <c r="D256" s="174" t="str">
        <f>'Vstupní data 9_4'!U261</f>
        <v/>
      </c>
      <c r="E256" s="173" t="str">
        <f>'Vstupní data 9_4'!D261</f>
        <v/>
      </c>
      <c r="F256" s="173">
        <f>'Vstupní data 9_4'!C261</f>
        <v>0</v>
      </c>
      <c r="G256" s="173" t="str">
        <f>'Vstupní data 9_4'!F261</f>
        <v/>
      </c>
      <c r="H256" s="175">
        <f>'Vstupní data 9_4'!G261</f>
        <v>0</v>
      </c>
      <c r="I256" s="173" t="str">
        <f>IF('Vstupní data 9_4'!H261=0,"",'Vstupní data 9_4'!H261)</f>
        <v/>
      </c>
      <c r="J256" s="173">
        <f>'Vstupní data 9_4'!E261</f>
        <v>0</v>
      </c>
      <c r="K256" s="181" t="str">
        <f>'Vstupní data 9_4'!S261</f>
        <v/>
      </c>
      <c r="L256" s="174">
        <f>'Vstupní data 9_4'!I261</f>
        <v>0</v>
      </c>
      <c r="M256" s="177">
        <f>'Vstupní data 9_4'!J261</f>
        <v>0</v>
      </c>
      <c r="N256" s="177">
        <f>'Vstupní data 9_4'!K261</f>
        <v>0</v>
      </c>
      <c r="O256" s="177">
        <f>'Vstupní data 9_4'!L261</f>
        <v>0</v>
      </c>
      <c r="P256" s="173">
        <f>'Vstupní data 9_4'!M261</f>
        <v>0</v>
      </c>
      <c r="Q256" s="173">
        <f>'Vstupní data 9_4'!N261</f>
        <v>0</v>
      </c>
      <c r="R256" s="173">
        <f>'Vstupní data 9_4'!O261</f>
        <v>0</v>
      </c>
      <c r="S256" s="176">
        <f>'Tabulka 9_4'!$R256+'Tabulka 9_4'!$Q256+'Tabulka 9_4'!$P256</f>
        <v>0</v>
      </c>
      <c r="T256" s="173">
        <f>'Vstupní data 9_4'!P261</f>
        <v>0</v>
      </c>
      <c r="U256" s="173">
        <f>'Vstupní data 9_4'!Q261</f>
        <v>0</v>
      </c>
      <c r="V256" s="173">
        <f>'Vstupní data 9_4'!R261</f>
        <v>0</v>
      </c>
      <c r="W256" s="176">
        <f>IFERROR('Tabulka 9_4'!$V256+'Tabulka 9_4'!$U256+'Tabulka 9_4'!$T256,"")</f>
        <v>0</v>
      </c>
      <c r="X256" s="176">
        <f>IFERROR('Tabulka 9_4'!$P256+'Tabulka 9_4'!$T256,"")</f>
        <v>0</v>
      </c>
      <c r="Y256" s="176">
        <f>IFERROR('Tabulka 9_4'!$Q256+'Tabulka 9_4'!$U256,"")</f>
        <v>0</v>
      </c>
      <c r="Z256" s="176">
        <f>IFERROR('Tabulka 9_4'!$R256+'Tabulka 9_4'!$V256,"")</f>
        <v>0</v>
      </c>
      <c r="AA256" s="178" t="str">
        <f t="shared" si="6"/>
        <v/>
      </c>
      <c r="AB256" s="178" t="str">
        <f t="shared" si="7"/>
        <v/>
      </c>
      <c r="AC256" s="179">
        <f>'Vstupní data 9_4'!$B$1</f>
        <v>0</v>
      </c>
    </row>
    <row r="257" spans="1:29" ht="15">
      <c r="A257" s="164">
        <f>'Vstupní data 9_4'!A262</f>
        <v>0</v>
      </c>
      <c r="B257" s="165">
        <f>'Vstupní data 9_4'!B262</f>
        <v>0</v>
      </c>
      <c r="C257" s="166" t="str">
        <f>'Vstupní data 9_4'!T262</f>
        <v/>
      </c>
      <c r="D257" s="166" t="str">
        <f>'Vstupní data 9_4'!U262</f>
        <v/>
      </c>
      <c r="E257" s="165" t="str">
        <f>'Vstupní data 9_4'!D262</f>
        <v/>
      </c>
      <c r="F257" s="165">
        <f>'Vstupní data 9_4'!C262</f>
        <v>0</v>
      </c>
      <c r="G257" s="165" t="str">
        <f>'Vstupní data 9_4'!F262</f>
        <v/>
      </c>
      <c r="H257" s="167">
        <f>'Vstupní data 9_4'!G262</f>
        <v>0</v>
      </c>
      <c r="I257" s="165" t="str">
        <f>IF('Vstupní data 9_4'!H262=0,"",'Vstupní data 9_4'!H262)</f>
        <v/>
      </c>
      <c r="J257" s="165">
        <f>'Vstupní data 9_4'!E262</f>
        <v>0</v>
      </c>
      <c r="K257" s="180" t="str">
        <f>'Vstupní data 9_4'!S262</f>
        <v/>
      </c>
      <c r="L257" s="166">
        <f>'Vstupní data 9_4'!I262</f>
        <v>0</v>
      </c>
      <c r="M257" s="169">
        <f>'Vstupní data 9_4'!J262</f>
        <v>0</v>
      </c>
      <c r="N257" s="169">
        <f>'Vstupní data 9_4'!K262</f>
        <v>0</v>
      </c>
      <c r="O257" s="169">
        <f>'Vstupní data 9_4'!L262</f>
        <v>0</v>
      </c>
      <c r="P257" s="165">
        <f>'Vstupní data 9_4'!M262</f>
        <v>0</v>
      </c>
      <c r="Q257" s="165">
        <f>'Vstupní data 9_4'!N262</f>
        <v>0</v>
      </c>
      <c r="R257" s="165">
        <f>'Vstupní data 9_4'!O262</f>
        <v>0</v>
      </c>
      <c r="S257" s="168">
        <f>'Tabulka 9_4'!$R257+'Tabulka 9_4'!$Q257+'Tabulka 9_4'!$P257</f>
        <v>0</v>
      </c>
      <c r="T257" s="165">
        <f>'Vstupní data 9_4'!P262</f>
        <v>0</v>
      </c>
      <c r="U257" s="165">
        <f>'Vstupní data 9_4'!Q262</f>
        <v>0</v>
      </c>
      <c r="V257" s="165">
        <f>'Vstupní data 9_4'!R262</f>
        <v>0</v>
      </c>
      <c r="W257" s="168">
        <f>IFERROR('Tabulka 9_4'!$V257+'Tabulka 9_4'!$U257+'Tabulka 9_4'!$T257,"")</f>
        <v>0</v>
      </c>
      <c r="X257" s="168">
        <f>IFERROR('Tabulka 9_4'!$P257+'Tabulka 9_4'!$T257,"")</f>
        <v>0</v>
      </c>
      <c r="Y257" s="168">
        <f>IFERROR('Tabulka 9_4'!$Q257+'Tabulka 9_4'!$U257,"")</f>
        <v>0</v>
      </c>
      <c r="Z257" s="168">
        <f>IFERROR('Tabulka 9_4'!$R257+'Tabulka 9_4'!$V257,"")</f>
        <v>0</v>
      </c>
      <c r="AA257" s="170" t="str">
        <f t="shared" si="6"/>
        <v/>
      </c>
      <c r="AB257" s="170" t="str">
        <f t="shared" si="7"/>
        <v/>
      </c>
      <c r="AC257" s="171">
        <f>'Vstupní data 9_4'!$B$1</f>
        <v>0</v>
      </c>
    </row>
    <row r="258" spans="1:29" ht="15">
      <c r="A258" s="172">
        <f>'Vstupní data 9_4'!A263</f>
        <v>0</v>
      </c>
      <c r="B258" s="173">
        <f>'Vstupní data 9_4'!B263</f>
        <v>0</v>
      </c>
      <c r="C258" s="174" t="str">
        <f>'Vstupní data 9_4'!T263</f>
        <v/>
      </c>
      <c r="D258" s="174" t="str">
        <f>'Vstupní data 9_4'!U263</f>
        <v/>
      </c>
      <c r="E258" s="173" t="str">
        <f>'Vstupní data 9_4'!D263</f>
        <v/>
      </c>
      <c r="F258" s="173">
        <f>'Vstupní data 9_4'!C263</f>
        <v>0</v>
      </c>
      <c r="G258" s="173" t="str">
        <f>'Vstupní data 9_4'!F263</f>
        <v/>
      </c>
      <c r="H258" s="175">
        <f>'Vstupní data 9_4'!G263</f>
        <v>0</v>
      </c>
      <c r="I258" s="173" t="str">
        <f>IF('Vstupní data 9_4'!H263=0,"",'Vstupní data 9_4'!H263)</f>
        <v/>
      </c>
      <c r="J258" s="173">
        <f>'Vstupní data 9_4'!E263</f>
        <v>0</v>
      </c>
      <c r="K258" s="181" t="str">
        <f>'Vstupní data 9_4'!S263</f>
        <v/>
      </c>
      <c r="L258" s="174">
        <f>'Vstupní data 9_4'!I263</f>
        <v>0</v>
      </c>
      <c r="M258" s="177">
        <f>'Vstupní data 9_4'!J263</f>
        <v>0</v>
      </c>
      <c r="N258" s="177">
        <f>'Vstupní data 9_4'!K263</f>
        <v>0</v>
      </c>
      <c r="O258" s="177">
        <f>'Vstupní data 9_4'!L263</f>
        <v>0</v>
      </c>
      <c r="P258" s="173">
        <f>'Vstupní data 9_4'!M263</f>
        <v>0</v>
      </c>
      <c r="Q258" s="173">
        <f>'Vstupní data 9_4'!N263</f>
        <v>0</v>
      </c>
      <c r="R258" s="173">
        <f>'Vstupní data 9_4'!O263</f>
        <v>0</v>
      </c>
      <c r="S258" s="176">
        <f>'Tabulka 9_4'!$R258+'Tabulka 9_4'!$Q258+'Tabulka 9_4'!$P258</f>
        <v>0</v>
      </c>
      <c r="T258" s="173">
        <f>'Vstupní data 9_4'!P263</f>
        <v>0</v>
      </c>
      <c r="U258" s="173">
        <f>'Vstupní data 9_4'!Q263</f>
        <v>0</v>
      </c>
      <c r="V258" s="173">
        <f>'Vstupní data 9_4'!R263</f>
        <v>0</v>
      </c>
      <c r="W258" s="176">
        <f>IFERROR('Tabulka 9_4'!$V258+'Tabulka 9_4'!$U258+'Tabulka 9_4'!$T258,"")</f>
        <v>0</v>
      </c>
      <c r="X258" s="176">
        <f>IFERROR('Tabulka 9_4'!$P258+'Tabulka 9_4'!$T258,"")</f>
        <v>0</v>
      </c>
      <c r="Y258" s="176">
        <f>IFERROR('Tabulka 9_4'!$Q258+'Tabulka 9_4'!$U258,"")</f>
        <v>0</v>
      </c>
      <c r="Z258" s="176">
        <f>IFERROR('Tabulka 9_4'!$R258+'Tabulka 9_4'!$V258,"")</f>
        <v>0</v>
      </c>
      <c r="AA258" s="178" t="str">
        <f t="shared" si="8" ref="AA258:AA321">IFERROR(P258/X258,"")</f>
        <v/>
      </c>
      <c r="AB258" s="178" t="str">
        <f t="shared" si="9" ref="AB258:AB321">IFERROR(T258/X258,"")</f>
        <v/>
      </c>
      <c r="AC258" s="179">
        <f>'Vstupní data 9_4'!$B$1</f>
        <v>0</v>
      </c>
    </row>
    <row r="259" spans="1:29" ht="15">
      <c r="A259" s="164">
        <f>'Vstupní data 9_4'!A264</f>
        <v>0</v>
      </c>
      <c r="B259" s="165">
        <f>'Vstupní data 9_4'!B264</f>
        <v>0</v>
      </c>
      <c r="C259" s="166" t="str">
        <f>'Vstupní data 9_4'!T264</f>
        <v/>
      </c>
      <c r="D259" s="166" t="str">
        <f>'Vstupní data 9_4'!U264</f>
        <v/>
      </c>
      <c r="E259" s="165" t="str">
        <f>'Vstupní data 9_4'!D264</f>
        <v/>
      </c>
      <c r="F259" s="165">
        <f>'Vstupní data 9_4'!C264</f>
        <v>0</v>
      </c>
      <c r="G259" s="165" t="str">
        <f>'Vstupní data 9_4'!F264</f>
        <v/>
      </c>
      <c r="H259" s="167">
        <f>'Vstupní data 9_4'!G264</f>
        <v>0</v>
      </c>
      <c r="I259" s="165" t="str">
        <f>IF('Vstupní data 9_4'!H264=0,"",'Vstupní data 9_4'!H264)</f>
        <v/>
      </c>
      <c r="J259" s="165">
        <f>'Vstupní data 9_4'!E264</f>
        <v>0</v>
      </c>
      <c r="K259" s="180" t="str">
        <f>'Vstupní data 9_4'!S264</f>
        <v/>
      </c>
      <c r="L259" s="166">
        <f>'Vstupní data 9_4'!I264</f>
        <v>0</v>
      </c>
      <c r="M259" s="169">
        <f>'Vstupní data 9_4'!J264</f>
        <v>0</v>
      </c>
      <c r="N259" s="169">
        <f>'Vstupní data 9_4'!K264</f>
        <v>0</v>
      </c>
      <c r="O259" s="169">
        <f>'Vstupní data 9_4'!L264</f>
        <v>0</v>
      </c>
      <c r="P259" s="165">
        <f>'Vstupní data 9_4'!M264</f>
        <v>0</v>
      </c>
      <c r="Q259" s="165">
        <f>'Vstupní data 9_4'!N264</f>
        <v>0</v>
      </c>
      <c r="R259" s="165">
        <f>'Vstupní data 9_4'!O264</f>
        <v>0</v>
      </c>
      <c r="S259" s="168">
        <f>'Tabulka 9_4'!$R259+'Tabulka 9_4'!$Q259+'Tabulka 9_4'!$P259</f>
        <v>0</v>
      </c>
      <c r="T259" s="165">
        <f>'Vstupní data 9_4'!P264</f>
        <v>0</v>
      </c>
      <c r="U259" s="165">
        <f>'Vstupní data 9_4'!Q264</f>
        <v>0</v>
      </c>
      <c r="V259" s="165">
        <f>'Vstupní data 9_4'!R264</f>
        <v>0</v>
      </c>
      <c r="W259" s="168">
        <f>IFERROR('Tabulka 9_4'!$V259+'Tabulka 9_4'!$U259+'Tabulka 9_4'!$T259,"")</f>
        <v>0</v>
      </c>
      <c r="X259" s="168">
        <f>IFERROR('Tabulka 9_4'!$P259+'Tabulka 9_4'!$T259,"")</f>
        <v>0</v>
      </c>
      <c r="Y259" s="168">
        <f>IFERROR('Tabulka 9_4'!$Q259+'Tabulka 9_4'!$U259,"")</f>
        <v>0</v>
      </c>
      <c r="Z259" s="168">
        <f>IFERROR('Tabulka 9_4'!$R259+'Tabulka 9_4'!$V259,"")</f>
        <v>0</v>
      </c>
      <c r="AA259" s="170" t="str">
        <f t="shared" si="8"/>
        <v/>
      </c>
      <c r="AB259" s="170" t="str">
        <f t="shared" si="9"/>
        <v/>
      </c>
      <c r="AC259" s="171">
        <f>'Vstupní data 9_4'!$B$1</f>
        <v>0</v>
      </c>
    </row>
    <row r="260" spans="1:29" ht="15">
      <c r="A260" s="172">
        <f>'Vstupní data 9_4'!A265</f>
        <v>0</v>
      </c>
      <c r="B260" s="173">
        <f>'Vstupní data 9_4'!B265</f>
        <v>0</v>
      </c>
      <c r="C260" s="174" t="str">
        <f>'Vstupní data 9_4'!T265</f>
        <v/>
      </c>
      <c r="D260" s="174" t="str">
        <f>'Vstupní data 9_4'!U265</f>
        <v/>
      </c>
      <c r="E260" s="173" t="str">
        <f>'Vstupní data 9_4'!D265</f>
        <v/>
      </c>
      <c r="F260" s="173">
        <f>'Vstupní data 9_4'!C265</f>
        <v>0</v>
      </c>
      <c r="G260" s="173" t="str">
        <f>'Vstupní data 9_4'!F265</f>
        <v/>
      </c>
      <c r="H260" s="175">
        <f>'Vstupní data 9_4'!G265</f>
        <v>0</v>
      </c>
      <c r="I260" s="173" t="str">
        <f>IF('Vstupní data 9_4'!H265=0,"",'Vstupní data 9_4'!H265)</f>
        <v/>
      </c>
      <c r="J260" s="173">
        <f>'Vstupní data 9_4'!E265</f>
        <v>0</v>
      </c>
      <c r="K260" s="181" t="str">
        <f>'Vstupní data 9_4'!S265</f>
        <v/>
      </c>
      <c r="L260" s="174">
        <f>'Vstupní data 9_4'!I265</f>
        <v>0</v>
      </c>
      <c r="M260" s="177">
        <f>'Vstupní data 9_4'!J265</f>
        <v>0</v>
      </c>
      <c r="N260" s="177">
        <f>'Vstupní data 9_4'!K265</f>
        <v>0</v>
      </c>
      <c r="O260" s="177">
        <f>'Vstupní data 9_4'!L265</f>
        <v>0</v>
      </c>
      <c r="P260" s="173">
        <f>'Vstupní data 9_4'!M265</f>
        <v>0</v>
      </c>
      <c r="Q260" s="173">
        <f>'Vstupní data 9_4'!N265</f>
        <v>0</v>
      </c>
      <c r="R260" s="173">
        <f>'Vstupní data 9_4'!O265</f>
        <v>0</v>
      </c>
      <c r="S260" s="176">
        <f>'Tabulka 9_4'!$R260+'Tabulka 9_4'!$Q260+'Tabulka 9_4'!$P260</f>
        <v>0</v>
      </c>
      <c r="T260" s="173">
        <f>'Vstupní data 9_4'!P265</f>
        <v>0</v>
      </c>
      <c r="U260" s="173">
        <f>'Vstupní data 9_4'!Q265</f>
        <v>0</v>
      </c>
      <c r="V260" s="173">
        <f>'Vstupní data 9_4'!R265</f>
        <v>0</v>
      </c>
      <c r="W260" s="176">
        <f>IFERROR('Tabulka 9_4'!$V260+'Tabulka 9_4'!$U260+'Tabulka 9_4'!$T260,"")</f>
        <v>0</v>
      </c>
      <c r="X260" s="176">
        <f>IFERROR('Tabulka 9_4'!$P260+'Tabulka 9_4'!$T260,"")</f>
        <v>0</v>
      </c>
      <c r="Y260" s="176">
        <f>IFERROR('Tabulka 9_4'!$Q260+'Tabulka 9_4'!$U260,"")</f>
        <v>0</v>
      </c>
      <c r="Z260" s="176">
        <f>IFERROR('Tabulka 9_4'!$R260+'Tabulka 9_4'!$V260,"")</f>
        <v>0</v>
      </c>
      <c r="AA260" s="178" t="str">
        <f t="shared" si="8"/>
        <v/>
      </c>
      <c r="AB260" s="178" t="str">
        <f t="shared" si="9"/>
        <v/>
      </c>
      <c r="AC260" s="179">
        <f>'Vstupní data 9_4'!$B$1</f>
        <v>0</v>
      </c>
    </row>
    <row r="261" spans="1:29" ht="15">
      <c r="A261" s="164">
        <f>'Vstupní data 9_4'!A266</f>
        <v>0</v>
      </c>
      <c r="B261" s="165">
        <f>'Vstupní data 9_4'!B266</f>
        <v>0</v>
      </c>
      <c r="C261" s="166" t="str">
        <f>'Vstupní data 9_4'!T266</f>
        <v/>
      </c>
      <c r="D261" s="166" t="str">
        <f>'Vstupní data 9_4'!U266</f>
        <v/>
      </c>
      <c r="E261" s="165" t="str">
        <f>'Vstupní data 9_4'!D266</f>
        <v/>
      </c>
      <c r="F261" s="165">
        <f>'Vstupní data 9_4'!C266</f>
        <v>0</v>
      </c>
      <c r="G261" s="165" t="str">
        <f>'Vstupní data 9_4'!F266</f>
        <v/>
      </c>
      <c r="H261" s="167">
        <f>'Vstupní data 9_4'!G266</f>
        <v>0</v>
      </c>
      <c r="I261" s="165" t="str">
        <f>IF('Vstupní data 9_4'!H266=0,"",'Vstupní data 9_4'!H266)</f>
        <v/>
      </c>
      <c r="J261" s="165">
        <f>'Vstupní data 9_4'!E266</f>
        <v>0</v>
      </c>
      <c r="K261" s="180" t="str">
        <f>'Vstupní data 9_4'!S266</f>
        <v/>
      </c>
      <c r="L261" s="166">
        <f>'Vstupní data 9_4'!I266</f>
        <v>0</v>
      </c>
      <c r="M261" s="169">
        <f>'Vstupní data 9_4'!J266</f>
        <v>0</v>
      </c>
      <c r="N261" s="169">
        <f>'Vstupní data 9_4'!K266</f>
        <v>0</v>
      </c>
      <c r="O261" s="169">
        <f>'Vstupní data 9_4'!L266</f>
        <v>0</v>
      </c>
      <c r="P261" s="165">
        <f>'Vstupní data 9_4'!M266</f>
        <v>0</v>
      </c>
      <c r="Q261" s="165">
        <f>'Vstupní data 9_4'!N266</f>
        <v>0</v>
      </c>
      <c r="R261" s="165">
        <f>'Vstupní data 9_4'!O266</f>
        <v>0</v>
      </c>
      <c r="S261" s="168">
        <f>'Tabulka 9_4'!$R261+'Tabulka 9_4'!$Q261+'Tabulka 9_4'!$P261</f>
        <v>0</v>
      </c>
      <c r="T261" s="165">
        <f>'Vstupní data 9_4'!P266</f>
        <v>0</v>
      </c>
      <c r="U261" s="165">
        <f>'Vstupní data 9_4'!Q266</f>
        <v>0</v>
      </c>
      <c r="V261" s="165">
        <f>'Vstupní data 9_4'!R266</f>
        <v>0</v>
      </c>
      <c r="W261" s="168">
        <f>IFERROR('Tabulka 9_4'!$V261+'Tabulka 9_4'!$U261+'Tabulka 9_4'!$T261,"")</f>
        <v>0</v>
      </c>
      <c r="X261" s="168">
        <f>IFERROR('Tabulka 9_4'!$P261+'Tabulka 9_4'!$T261,"")</f>
        <v>0</v>
      </c>
      <c r="Y261" s="168">
        <f>IFERROR('Tabulka 9_4'!$Q261+'Tabulka 9_4'!$U261,"")</f>
        <v>0</v>
      </c>
      <c r="Z261" s="168">
        <f>IFERROR('Tabulka 9_4'!$R261+'Tabulka 9_4'!$V261,"")</f>
        <v>0</v>
      </c>
      <c r="AA261" s="170" t="str">
        <f t="shared" si="8"/>
        <v/>
      </c>
      <c r="AB261" s="170" t="str">
        <f t="shared" si="9"/>
        <v/>
      </c>
      <c r="AC261" s="171">
        <f>'Vstupní data 9_4'!$B$1</f>
        <v>0</v>
      </c>
    </row>
    <row r="262" spans="1:29" ht="15">
      <c r="A262" s="172">
        <f>'Vstupní data 9_4'!A267</f>
        <v>0</v>
      </c>
      <c r="B262" s="173">
        <f>'Vstupní data 9_4'!B267</f>
        <v>0</v>
      </c>
      <c r="C262" s="174" t="str">
        <f>'Vstupní data 9_4'!T267</f>
        <v/>
      </c>
      <c r="D262" s="174" t="str">
        <f>'Vstupní data 9_4'!U267</f>
        <v/>
      </c>
      <c r="E262" s="173" t="str">
        <f>'Vstupní data 9_4'!D267</f>
        <v/>
      </c>
      <c r="F262" s="173">
        <f>'Vstupní data 9_4'!C267</f>
        <v>0</v>
      </c>
      <c r="G262" s="173" t="str">
        <f>'Vstupní data 9_4'!F267</f>
        <v/>
      </c>
      <c r="H262" s="175">
        <f>'Vstupní data 9_4'!G267</f>
        <v>0</v>
      </c>
      <c r="I262" s="173" t="str">
        <f>IF('Vstupní data 9_4'!H267=0,"",'Vstupní data 9_4'!H267)</f>
        <v/>
      </c>
      <c r="J262" s="173">
        <f>'Vstupní data 9_4'!E267</f>
        <v>0</v>
      </c>
      <c r="K262" s="181" t="str">
        <f>'Vstupní data 9_4'!S267</f>
        <v/>
      </c>
      <c r="L262" s="174">
        <f>'Vstupní data 9_4'!I267</f>
        <v>0</v>
      </c>
      <c r="M262" s="177">
        <f>'Vstupní data 9_4'!J267</f>
        <v>0</v>
      </c>
      <c r="N262" s="177">
        <f>'Vstupní data 9_4'!K267</f>
        <v>0</v>
      </c>
      <c r="O262" s="177">
        <f>'Vstupní data 9_4'!L267</f>
        <v>0</v>
      </c>
      <c r="P262" s="173">
        <f>'Vstupní data 9_4'!M267</f>
        <v>0</v>
      </c>
      <c r="Q262" s="173">
        <f>'Vstupní data 9_4'!N267</f>
        <v>0</v>
      </c>
      <c r="R262" s="173">
        <f>'Vstupní data 9_4'!O267</f>
        <v>0</v>
      </c>
      <c r="S262" s="176">
        <f>'Tabulka 9_4'!$R262+'Tabulka 9_4'!$Q262+'Tabulka 9_4'!$P262</f>
        <v>0</v>
      </c>
      <c r="T262" s="173">
        <f>'Vstupní data 9_4'!P267</f>
        <v>0</v>
      </c>
      <c r="U262" s="173">
        <f>'Vstupní data 9_4'!Q267</f>
        <v>0</v>
      </c>
      <c r="V262" s="173">
        <f>'Vstupní data 9_4'!R267</f>
        <v>0</v>
      </c>
      <c r="W262" s="176">
        <f>IFERROR('Tabulka 9_4'!$V262+'Tabulka 9_4'!$U262+'Tabulka 9_4'!$T262,"")</f>
        <v>0</v>
      </c>
      <c r="X262" s="176">
        <f>IFERROR('Tabulka 9_4'!$P262+'Tabulka 9_4'!$T262,"")</f>
        <v>0</v>
      </c>
      <c r="Y262" s="176">
        <f>IFERROR('Tabulka 9_4'!$Q262+'Tabulka 9_4'!$U262,"")</f>
        <v>0</v>
      </c>
      <c r="Z262" s="176">
        <f>IFERROR('Tabulka 9_4'!$R262+'Tabulka 9_4'!$V262,"")</f>
        <v>0</v>
      </c>
      <c r="AA262" s="178" t="str">
        <f t="shared" si="8"/>
        <v/>
      </c>
      <c r="AB262" s="178" t="str">
        <f t="shared" si="9"/>
        <v/>
      </c>
      <c r="AC262" s="179">
        <f>'Vstupní data 9_4'!$B$1</f>
        <v>0</v>
      </c>
    </row>
    <row r="263" spans="1:29" ht="15">
      <c r="A263" s="164">
        <f>'Vstupní data 9_4'!A268</f>
        <v>0</v>
      </c>
      <c r="B263" s="165">
        <f>'Vstupní data 9_4'!B268</f>
        <v>0</v>
      </c>
      <c r="C263" s="166" t="str">
        <f>'Vstupní data 9_4'!T268</f>
        <v/>
      </c>
      <c r="D263" s="166" t="str">
        <f>'Vstupní data 9_4'!U268</f>
        <v/>
      </c>
      <c r="E263" s="165" t="str">
        <f>'Vstupní data 9_4'!D268</f>
        <v/>
      </c>
      <c r="F263" s="165">
        <f>'Vstupní data 9_4'!C268</f>
        <v>0</v>
      </c>
      <c r="G263" s="165" t="str">
        <f>'Vstupní data 9_4'!F268</f>
        <v/>
      </c>
      <c r="H263" s="167">
        <f>'Vstupní data 9_4'!G268</f>
        <v>0</v>
      </c>
      <c r="I263" s="165" t="str">
        <f>IF('Vstupní data 9_4'!H268=0,"",'Vstupní data 9_4'!H268)</f>
        <v/>
      </c>
      <c r="J263" s="165">
        <f>'Vstupní data 9_4'!E268</f>
        <v>0</v>
      </c>
      <c r="K263" s="180" t="str">
        <f>'Vstupní data 9_4'!S268</f>
        <v/>
      </c>
      <c r="L263" s="166">
        <f>'Vstupní data 9_4'!I268</f>
        <v>0</v>
      </c>
      <c r="M263" s="169">
        <f>'Vstupní data 9_4'!J268</f>
        <v>0</v>
      </c>
      <c r="N263" s="169">
        <f>'Vstupní data 9_4'!K268</f>
        <v>0</v>
      </c>
      <c r="O263" s="169">
        <f>'Vstupní data 9_4'!L268</f>
        <v>0</v>
      </c>
      <c r="P263" s="165">
        <f>'Vstupní data 9_4'!M268</f>
        <v>0</v>
      </c>
      <c r="Q263" s="165">
        <f>'Vstupní data 9_4'!N268</f>
        <v>0</v>
      </c>
      <c r="R263" s="165">
        <f>'Vstupní data 9_4'!O268</f>
        <v>0</v>
      </c>
      <c r="S263" s="168">
        <f>'Tabulka 9_4'!$R263+'Tabulka 9_4'!$Q263+'Tabulka 9_4'!$P263</f>
        <v>0</v>
      </c>
      <c r="T263" s="165">
        <f>'Vstupní data 9_4'!P268</f>
        <v>0</v>
      </c>
      <c r="U263" s="165">
        <f>'Vstupní data 9_4'!Q268</f>
        <v>0</v>
      </c>
      <c r="V263" s="165">
        <f>'Vstupní data 9_4'!R268</f>
        <v>0</v>
      </c>
      <c r="W263" s="168">
        <f>IFERROR('Tabulka 9_4'!$V263+'Tabulka 9_4'!$U263+'Tabulka 9_4'!$T263,"")</f>
        <v>0</v>
      </c>
      <c r="X263" s="168">
        <f>IFERROR('Tabulka 9_4'!$P263+'Tabulka 9_4'!$T263,"")</f>
        <v>0</v>
      </c>
      <c r="Y263" s="168">
        <f>IFERROR('Tabulka 9_4'!$Q263+'Tabulka 9_4'!$U263,"")</f>
        <v>0</v>
      </c>
      <c r="Z263" s="168">
        <f>IFERROR('Tabulka 9_4'!$R263+'Tabulka 9_4'!$V263,"")</f>
        <v>0</v>
      </c>
      <c r="AA263" s="170" t="str">
        <f t="shared" si="8"/>
        <v/>
      </c>
      <c r="AB263" s="170" t="str">
        <f t="shared" si="9"/>
        <v/>
      </c>
      <c r="AC263" s="171">
        <f>'Vstupní data 9_4'!$B$1</f>
        <v>0</v>
      </c>
    </row>
    <row r="264" spans="1:29" ht="15">
      <c r="A264" s="172">
        <f>'Vstupní data 9_4'!A269</f>
        <v>0</v>
      </c>
      <c r="B264" s="173">
        <f>'Vstupní data 9_4'!B269</f>
        <v>0</v>
      </c>
      <c r="C264" s="174" t="str">
        <f>'Vstupní data 9_4'!T269</f>
        <v/>
      </c>
      <c r="D264" s="174" t="str">
        <f>'Vstupní data 9_4'!U269</f>
        <v/>
      </c>
      <c r="E264" s="173" t="str">
        <f>'Vstupní data 9_4'!D269</f>
        <v/>
      </c>
      <c r="F264" s="173">
        <f>'Vstupní data 9_4'!C269</f>
        <v>0</v>
      </c>
      <c r="G264" s="173" t="str">
        <f>'Vstupní data 9_4'!F269</f>
        <v/>
      </c>
      <c r="H264" s="175">
        <f>'Vstupní data 9_4'!G269</f>
        <v>0</v>
      </c>
      <c r="I264" s="173" t="str">
        <f>IF('Vstupní data 9_4'!H269=0,"",'Vstupní data 9_4'!H269)</f>
        <v/>
      </c>
      <c r="J264" s="173">
        <f>'Vstupní data 9_4'!E269</f>
        <v>0</v>
      </c>
      <c r="K264" s="181" t="str">
        <f>'Vstupní data 9_4'!S269</f>
        <v/>
      </c>
      <c r="L264" s="174">
        <f>'Vstupní data 9_4'!I269</f>
        <v>0</v>
      </c>
      <c r="M264" s="177">
        <f>'Vstupní data 9_4'!J269</f>
        <v>0</v>
      </c>
      <c r="N264" s="177">
        <f>'Vstupní data 9_4'!K269</f>
        <v>0</v>
      </c>
      <c r="O264" s="177">
        <f>'Vstupní data 9_4'!L269</f>
        <v>0</v>
      </c>
      <c r="P264" s="173">
        <f>'Vstupní data 9_4'!M269</f>
        <v>0</v>
      </c>
      <c r="Q264" s="173">
        <f>'Vstupní data 9_4'!N269</f>
        <v>0</v>
      </c>
      <c r="R264" s="173">
        <f>'Vstupní data 9_4'!O269</f>
        <v>0</v>
      </c>
      <c r="S264" s="176">
        <f>'Tabulka 9_4'!$R264+'Tabulka 9_4'!$Q264+'Tabulka 9_4'!$P264</f>
        <v>0</v>
      </c>
      <c r="T264" s="173">
        <f>'Vstupní data 9_4'!P269</f>
        <v>0</v>
      </c>
      <c r="U264" s="173">
        <f>'Vstupní data 9_4'!Q269</f>
        <v>0</v>
      </c>
      <c r="V264" s="173">
        <f>'Vstupní data 9_4'!R269</f>
        <v>0</v>
      </c>
      <c r="W264" s="176">
        <f>IFERROR('Tabulka 9_4'!$V264+'Tabulka 9_4'!$U264+'Tabulka 9_4'!$T264,"")</f>
        <v>0</v>
      </c>
      <c r="X264" s="176">
        <f>IFERROR('Tabulka 9_4'!$P264+'Tabulka 9_4'!$T264,"")</f>
        <v>0</v>
      </c>
      <c r="Y264" s="176">
        <f>IFERROR('Tabulka 9_4'!$Q264+'Tabulka 9_4'!$U264,"")</f>
        <v>0</v>
      </c>
      <c r="Z264" s="176">
        <f>IFERROR('Tabulka 9_4'!$R264+'Tabulka 9_4'!$V264,"")</f>
        <v>0</v>
      </c>
      <c r="AA264" s="178" t="str">
        <f t="shared" si="8"/>
        <v/>
      </c>
      <c r="AB264" s="178" t="str">
        <f t="shared" si="9"/>
        <v/>
      </c>
      <c r="AC264" s="179">
        <f>'Vstupní data 9_4'!$B$1</f>
        <v>0</v>
      </c>
    </row>
    <row r="265" spans="1:29" ht="15">
      <c r="A265" s="164">
        <f>'Vstupní data 9_4'!A270</f>
        <v>0</v>
      </c>
      <c r="B265" s="165">
        <f>'Vstupní data 9_4'!B270</f>
        <v>0</v>
      </c>
      <c r="C265" s="166" t="str">
        <f>'Vstupní data 9_4'!T270</f>
        <v/>
      </c>
      <c r="D265" s="166" t="str">
        <f>'Vstupní data 9_4'!U270</f>
        <v/>
      </c>
      <c r="E265" s="165" t="str">
        <f>'Vstupní data 9_4'!D270</f>
        <v/>
      </c>
      <c r="F265" s="165">
        <f>'Vstupní data 9_4'!C270</f>
        <v>0</v>
      </c>
      <c r="G265" s="165" t="str">
        <f>'Vstupní data 9_4'!F270</f>
        <v/>
      </c>
      <c r="H265" s="167">
        <f>'Vstupní data 9_4'!G270</f>
        <v>0</v>
      </c>
      <c r="I265" s="165" t="str">
        <f>IF('Vstupní data 9_4'!H270=0,"",'Vstupní data 9_4'!H270)</f>
        <v/>
      </c>
      <c r="J265" s="165">
        <f>'Vstupní data 9_4'!E270</f>
        <v>0</v>
      </c>
      <c r="K265" s="180" t="str">
        <f>'Vstupní data 9_4'!S270</f>
        <v/>
      </c>
      <c r="L265" s="166">
        <f>'Vstupní data 9_4'!I270</f>
        <v>0</v>
      </c>
      <c r="M265" s="169">
        <f>'Vstupní data 9_4'!J270</f>
        <v>0</v>
      </c>
      <c r="N265" s="169">
        <f>'Vstupní data 9_4'!K270</f>
        <v>0</v>
      </c>
      <c r="O265" s="169">
        <f>'Vstupní data 9_4'!L270</f>
        <v>0</v>
      </c>
      <c r="P265" s="165">
        <f>'Vstupní data 9_4'!M270</f>
        <v>0</v>
      </c>
      <c r="Q265" s="165">
        <f>'Vstupní data 9_4'!N270</f>
        <v>0</v>
      </c>
      <c r="R265" s="165">
        <f>'Vstupní data 9_4'!O270</f>
        <v>0</v>
      </c>
      <c r="S265" s="168">
        <f>'Tabulka 9_4'!$R265+'Tabulka 9_4'!$Q265+'Tabulka 9_4'!$P265</f>
        <v>0</v>
      </c>
      <c r="T265" s="165">
        <f>'Vstupní data 9_4'!P270</f>
        <v>0</v>
      </c>
      <c r="U265" s="165">
        <f>'Vstupní data 9_4'!Q270</f>
        <v>0</v>
      </c>
      <c r="V265" s="165">
        <f>'Vstupní data 9_4'!R270</f>
        <v>0</v>
      </c>
      <c r="W265" s="168">
        <f>IFERROR('Tabulka 9_4'!$V265+'Tabulka 9_4'!$U265+'Tabulka 9_4'!$T265,"")</f>
        <v>0</v>
      </c>
      <c r="X265" s="168">
        <f>IFERROR('Tabulka 9_4'!$P265+'Tabulka 9_4'!$T265,"")</f>
        <v>0</v>
      </c>
      <c r="Y265" s="168">
        <f>IFERROR('Tabulka 9_4'!$Q265+'Tabulka 9_4'!$U265,"")</f>
        <v>0</v>
      </c>
      <c r="Z265" s="168">
        <f>IFERROR('Tabulka 9_4'!$R265+'Tabulka 9_4'!$V265,"")</f>
        <v>0</v>
      </c>
      <c r="AA265" s="170" t="str">
        <f t="shared" si="8"/>
        <v/>
      </c>
      <c r="AB265" s="170" t="str">
        <f t="shared" si="9"/>
        <v/>
      </c>
      <c r="AC265" s="171">
        <f>'Vstupní data 9_4'!$B$1</f>
        <v>0</v>
      </c>
    </row>
    <row r="266" spans="1:29" ht="15">
      <c r="A266" s="172">
        <f>'Vstupní data 9_4'!A271</f>
        <v>0</v>
      </c>
      <c r="B266" s="173">
        <f>'Vstupní data 9_4'!B271</f>
        <v>0</v>
      </c>
      <c r="C266" s="174" t="str">
        <f>'Vstupní data 9_4'!T271</f>
        <v/>
      </c>
      <c r="D266" s="174" t="str">
        <f>'Vstupní data 9_4'!U271</f>
        <v/>
      </c>
      <c r="E266" s="173" t="str">
        <f>'Vstupní data 9_4'!D271</f>
        <v/>
      </c>
      <c r="F266" s="173">
        <f>'Vstupní data 9_4'!C271</f>
        <v>0</v>
      </c>
      <c r="G266" s="173" t="str">
        <f>'Vstupní data 9_4'!F271</f>
        <v/>
      </c>
      <c r="H266" s="175">
        <f>'Vstupní data 9_4'!G271</f>
        <v>0</v>
      </c>
      <c r="I266" s="173" t="str">
        <f>IF('Vstupní data 9_4'!H271=0,"",'Vstupní data 9_4'!H271)</f>
        <v/>
      </c>
      <c r="J266" s="173">
        <f>'Vstupní data 9_4'!E271</f>
        <v>0</v>
      </c>
      <c r="K266" s="181" t="str">
        <f>'Vstupní data 9_4'!S271</f>
        <v/>
      </c>
      <c r="L266" s="174">
        <f>'Vstupní data 9_4'!I271</f>
        <v>0</v>
      </c>
      <c r="M266" s="177">
        <f>'Vstupní data 9_4'!J271</f>
        <v>0</v>
      </c>
      <c r="N266" s="177">
        <f>'Vstupní data 9_4'!K271</f>
        <v>0</v>
      </c>
      <c r="O266" s="177">
        <f>'Vstupní data 9_4'!L271</f>
        <v>0</v>
      </c>
      <c r="P266" s="173">
        <f>'Vstupní data 9_4'!M271</f>
        <v>0</v>
      </c>
      <c r="Q266" s="173">
        <f>'Vstupní data 9_4'!N271</f>
        <v>0</v>
      </c>
      <c r="R266" s="173">
        <f>'Vstupní data 9_4'!O271</f>
        <v>0</v>
      </c>
      <c r="S266" s="176">
        <f>'Tabulka 9_4'!$R266+'Tabulka 9_4'!$Q266+'Tabulka 9_4'!$P266</f>
        <v>0</v>
      </c>
      <c r="T266" s="173">
        <f>'Vstupní data 9_4'!P271</f>
        <v>0</v>
      </c>
      <c r="U266" s="173">
        <f>'Vstupní data 9_4'!Q271</f>
        <v>0</v>
      </c>
      <c r="V266" s="173">
        <f>'Vstupní data 9_4'!R271</f>
        <v>0</v>
      </c>
      <c r="W266" s="176">
        <f>IFERROR('Tabulka 9_4'!$V266+'Tabulka 9_4'!$U266+'Tabulka 9_4'!$T266,"")</f>
        <v>0</v>
      </c>
      <c r="X266" s="176">
        <f>IFERROR('Tabulka 9_4'!$P266+'Tabulka 9_4'!$T266,"")</f>
        <v>0</v>
      </c>
      <c r="Y266" s="176">
        <f>IFERROR('Tabulka 9_4'!$Q266+'Tabulka 9_4'!$U266,"")</f>
        <v>0</v>
      </c>
      <c r="Z266" s="176">
        <f>IFERROR('Tabulka 9_4'!$R266+'Tabulka 9_4'!$V266,"")</f>
        <v>0</v>
      </c>
      <c r="AA266" s="178" t="str">
        <f t="shared" si="8"/>
        <v/>
      </c>
      <c r="AB266" s="178" t="str">
        <f t="shared" si="9"/>
        <v/>
      </c>
      <c r="AC266" s="179">
        <f>'Vstupní data 9_4'!$B$1</f>
        <v>0</v>
      </c>
    </row>
    <row r="267" spans="1:29" ht="15">
      <c r="A267" s="164">
        <f>'Vstupní data 9_4'!A272</f>
        <v>0</v>
      </c>
      <c r="B267" s="165">
        <f>'Vstupní data 9_4'!B272</f>
        <v>0</v>
      </c>
      <c r="C267" s="166" t="str">
        <f>'Vstupní data 9_4'!T272</f>
        <v/>
      </c>
      <c r="D267" s="166" t="str">
        <f>'Vstupní data 9_4'!U272</f>
        <v/>
      </c>
      <c r="E267" s="165" t="str">
        <f>'Vstupní data 9_4'!D272</f>
        <v/>
      </c>
      <c r="F267" s="165">
        <f>'Vstupní data 9_4'!C272</f>
        <v>0</v>
      </c>
      <c r="G267" s="165" t="str">
        <f>'Vstupní data 9_4'!F272</f>
        <v/>
      </c>
      <c r="H267" s="167">
        <f>'Vstupní data 9_4'!G272</f>
        <v>0</v>
      </c>
      <c r="I267" s="165" t="str">
        <f>IF('Vstupní data 9_4'!H272=0,"",'Vstupní data 9_4'!H272)</f>
        <v/>
      </c>
      <c r="J267" s="165">
        <f>'Vstupní data 9_4'!E272</f>
        <v>0</v>
      </c>
      <c r="K267" s="180" t="str">
        <f>'Vstupní data 9_4'!S272</f>
        <v/>
      </c>
      <c r="L267" s="166">
        <f>'Vstupní data 9_4'!I272</f>
        <v>0</v>
      </c>
      <c r="M267" s="169">
        <f>'Vstupní data 9_4'!J272</f>
        <v>0</v>
      </c>
      <c r="N267" s="169">
        <f>'Vstupní data 9_4'!K272</f>
        <v>0</v>
      </c>
      <c r="O267" s="169">
        <f>'Vstupní data 9_4'!L272</f>
        <v>0</v>
      </c>
      <c r="P267" s="165">
        <f>'Vstupní data 9_4'!M272</f>
        <v>0</v>
      </c>
      <c r="Q267" s="165">
        <f>'Vstupní data 9_4'!N272</f>
        <v>0</v>
      </c>
      <c r="R267" s="165">
        <f>'Vstupní data 9_4'!O272</f>
        <v>0</v>
      </c>
      <c r="S267" s="168">
        <f>'Tabulka 9_4'!$R267+'Tabulka 9_4'!$Q267+'Tabulka 9_4'!$P267</f>
        <v>0</v>
      </c>
      <c r="T267" s="165">
        <f>'Vstupní data 9_4'!P272</f>
        <v>0</v>
      </c>
      <c r="U267" s="165">
        <f>'Vstupní data 9_4'!Q272</f>
        <v>0</v>
      </c>
      <c r="V267" s="165">
        <f>'Vstupní data 9_4'!R272</f>
        <v>0</v>
      </c>
      <c r="W267" s="168">
        <f>IFERROR('Tabulka 9_4'!$V267+'Tabulka 9_4'!$U267+'Tabulka 9_4'!$T267,"")</f>
        <v>0</v>
      </c>
      <c r="X267" s="168">
        <f>IFERROR('Tabulka 9_4'!$P267+'Tabulka 9_4'!$T267,"")</f>
        <v>0</v>
      </c>
      <c r="Y267" s="168">
        <f>IFERROR('Tabulka 9_4'!$Q267+'Tabulka 9_4'!$U267,"")</f>
        <v>0</v>
      </c>
      <c r="Z267" s="168">
        <f>IFERROR('Tabulka 9_4'!$R267+'Tabulka 9_4'!$V267,"")</f>
        <v>0</v>
      </c>
      <c r="AA267" s="170" t="str">
        <f t="shared" si="8"/>
        <v/>
      </c>
      <c r="AB267" s="170" t="str">
        <f t="shared" si="9"/>
        <v/>
      </c>
      <c r="AC267" s="171">
        <f>'Vstupní data 9_4'!$B$1</f>
        <v>0</v>
      </c>
    </row>
    <row r="268" spans="1:29" ht="15">
      <c r="A268" s="172">
        <f>'Vstupní data 9_4'!A273</f>
        <v>0</v>
      </c>
      <c r="B268" s="173">
        <f>'Vstupní data 9_4'!B273</f>
        <v>0</v>
      </c>
      <c r="C268" s="174" t="str">
        <f>'Vstupní data 9_4'!T273</f>
        <v/>
      </c>
      <c r="D268" s="174" t="str">
        <f>'Vstupní data 9_4'!U273</f>
        <v/>
      </c>
      <c r="E268" s="173" t="str">
        <f>'Vstupní data 9_4'!D273</f>
        <v/>
      </c>
      <c r="F268" s="173">
        <f>'Vstupní data 9_4'!C273</f>
        <v>0</v>
      </c>
      <c r="G268" s="173" t="str">
        <f>'Vstupní data 9_4'!F273</f>
        <v/>
      </c>
      <c r="H268" s="175">
        <f>'Vstupní data 9_4'!G273</f>
        <v>0</v>
      </c>
      <c r="I268" s="173" t="str">
        <f>IF('Vstupní data 9_4'!H273=0,"",'Vstupní data 9_4'!H273)</f>
        <v/>
      </c>
      <c r="J268" s="173">
        <f>'Vstupní data 9_4'!E273</f>
        <v>0</v>
      </c>
      <c r="K268" s="181" t="str">
        <f>'Vstupní data 9_4'!S273</f>
        <v/>
      </c>
      <c r="L268" s="174">
        <f>'Vstupní data 9_4'!I273</f>
        <v>0</v>
      </c>
      <c r="M268" s="177">
        <f>'Vstupní data 9_4'!J273</f>
        <v>0</v>
      </c>
      <c r="N268" s="177">
        <f>'Vstupní data 9_4'!K273</f>
        <v>0</v>
      </c>
      <c r="O268" s="177">
        <f>'Vstupní data 9_4'!L273</f>
        <v>0</v>
      </c>
      <c r="P268" s="173">
        <f>'Vstupní data 9_4'!M273</f>
        <v>0</v>
      </c>
      <c r="Q268" s="173">
        <f>'Vstupní data 9_4'!N273</f>
        <v>0</v>
      </c>
      <c r="R268" s="173">
        <f>'Vstupní data 9_4'!O273</f>
        <v>0</v>
      </c>
      <c r="S268" s="176">
        <f>'Tabulka 9_4'!$R268+'Tabulka 9_4'!$Q268+'Tabulka 9_4'!$P268</f>
        <v>0</v>
      </c>
      <c r="T268" s="173">
        <f>'Vstupní data 9_4'!P273</f>
        <v>0</v>
      </c>
      <c r="U268" s="173">
        <f>'Vstupní data 9_4'!Q273</f>
        <v>0</v>
      </c>
      <c r="V268" s="173">
        <f>'Vstupní data 9_4'!R273</f>
        <v>0</v>
      </c>
      <c r="W268" s="176">
        <f>IFERROR('Tabulka 9_4'!$V268+'Tabulka 9_4'!$U268+'Tabulka 9_4'!$T268,"")</f>
        <v>0</v>
      </c>
      <c r="X268" s="176">
        <f>IFERROR('Tabulka 9_4'!$P268+'Tabulka 9_4'!$T268,"")</f>
        <v>0</v>
      </c>
      <c r="Y268" s="176">
        <f>IFERROR('Tabulka 9_4'!$Q268+'Tabulka 9_4'!$U268,"")</f>
        <v>0</v>
      </c>
      <c r="Z268" s="176">
        <f>IFERROR('Tabulka 9_4'!$R268+'Tabulka 9_4'!$V268,"")</f>
        <v>0</v>
      </c>
      <c r="AA268" s="178" t="str">
        <f t="shared" si="8"/>
        <v/>
      </c>
      <c r="AB268" s="178" t="str">
        <f t="shared" si="9"/>
        <v/>
      </c>
      <c r="AC268" s="179">
        <f>'Vstupní data 9_4'!$B$1</f>
        <v>0</v>
      </c>
    </row>
    <row r="269" spans="1:29" ht="15">
      <c r="A269" s="164">
        <f>'Vstupní data 9_4'!A274</f>
        <v>0</v>
      </c>
      <c r="B269" s="165">
        <f>'Vstupní data 9_4'!B274</f>
        <v>0</v>
      </c>
      <c r="C269" s="166" t="str">
        <f>'Vstupní data 9_4'!T274</f>
        <v/>
      </c>
      <c r="D269" s="166" t="str">
        <f>'Vstupní data 9_4'!U274</f>
        <v/>
      </c>
      <c r="E269" s="165" t="str">
        <f>'Vstupní data 9_4'!D274</f>
        <v/>
      </c>
      <c r="F269" s="165">
        <f>'Vstupní data 9_4'!C274</f>
        <v>0</v>
      </c>
      <c r="G269" s="165" t="str">
        <f>'Vstupní data 9_4'!F274</f>
        <v/>
      </c>
      <c r="H269" s="167">
        <f>'Vstupní data 9_4'!G274</f>
        <v>0</v>
      </c>
      <c r="I269" s="165" t="str">
        <f>IF('Vstupní data 9_4'!H274=0,"",'Vstupní data 9_4'!H274)</f>
        <v/>
      </c>
      <c r="J269" s="165">
        <f>'Vstupní data 9_4'!E274</f>
        <v>0</v>
      </c>
      <c r="K269" s="180" t="str">
        <f>'Vstupní data 9_4'!S274</f>
        <v/>
      </c>
      <c r="L269" s="166">
        <f>'Vstupní data 9_4'!I274</f>
        <v>0</v>
      </c>
      <c r="M269" s="169">
        <f>'Vstupní data 9_4'!J274</f>
        <v>0</v>
      </c>
      <c r="N269" s="169">
        <f>'Vstupní data 9_4'!K274</f>
        <v>0</v>
      </c>
      <c r="O269" s="169">
        <f>'Vstupní data 9_4'!L274</f>
        <v>0</v>
      </c>
      <c r="P269" s="165">
        <f>'Vstupní data 9_4'!M274</f>
        <v>0</v>
      </c>
      <c r="Q269" s="165">
        <f>'Vstupní data 9_4'!N274</f>
        <v>0</v>
      </c>
      <c r="R269" s="165">
        <f>'Vstupní data 9_4'!O274</f>
        <v>0</v>
      </c>
      <c r="S269" s="168">
        <f>'Tabulka 9_4'!$R269+'Tabulka 9_4'!$Q269+'Tabulka 9_4'!$P269</f>
        <v>0</v>
      </c>
      <c r="T269" s="165">
        <f>'Vstupní data 9_4'!P274</f>
        <v>0</v>
      </c>
      <c r="U269" s="165">
        <f>'Vstupní data 9_4'!Q274</f>
        <v>0</v>
      </c>
      <c r="V269" s="165">
        <f>'Vstupní data 9_4'!R274</f>
        <v>0</v>
      </c>
      <c r="W269" s="168">
        <f>IFERROR('Tabulka 9_4'!$V269+'Tabulka 9_4'!$U269+'Tabulka 9_4'!$T269,"")</f>
        <v>0</v>
      </c>
      <c r="X269" s="168">
        <f>IFERROR('Tabulka 9_4'!$P269+'Tabulka 9_4'!$T269,"")</f>
        <v>0</v>
      </c>
      <c r="Y269" s="168">
        <f>IFERROR('Tabulka 9_4'!$Q269+'Tabulka 9_4'!$U269,"")</f>
        <v>0</v>
      </c>
      <c r="Z269" s="168">
        <f>IFERROR('Tabulka 9_4'!$R269+'Tabulka 9_4'!$V269,"")</f>
        <v>0</v>
      </c>
      <c r="AA269" s="170" t="str">
        <f t="shared" si="8"/>
        <v/>
      </c>
      <c r="AB269" s="170" t="str">
        <f t="shared" si="9"/>
        <v/>
      </c>
      <c r="AC269" s="171">
        <f>'Vstupní data 9_4'!$B$1</f>
        <v>0</v>
      </c>
    </row>
    <row r="270" spans="1:29" ht="15">
      <c r="A270" s="172">
        <f>'Vstupní data 9_4'!A275</f>
        <v>0</v>
      </c>
      <c r="B270" s="173">
        <f>'Vstupní data 9_4'!B275</f>
        <v>0</v>
      </c>
      <c r="C270" s="174" t="str">
        <f>'Vstupní data 9_4'!T275</f>
        <v/>
      </c>
      <c r="D270" s="174" t="str">
        <f>'Vstupní data 9_4'!U275</f>
        <v/>
      </c>
      <c r="E270" s="173" t="str">
        <f>'Vstupní data 9_4'!D275</f>
        <v/>
      </c>
      <c r="F270" s="173">
        <f>'Vstupní data 9_4'!C275</f>
        <v>0</v>
      </c>
      <c r="G270" s="173" t="str">
        <f>'Vstupní data 9_4'!F275</f>
        <v/>
      </c>
      <c r="H270" s="175">
        <f>'Vstupní data 9_4'!G275</f>
        <v>0</v>
      </c>
      <c r="I270" s="173" t="str">
        <f>IF('Vstupní data 9_4'!H275=0,"",'Vstupní data 9_4'!H275)</f>
        <v/>
      </c>
      <c r="J270" s="173">
        <f>'Vstupní data 9_4'!E275</f>
        <v>0</v>
      </c>
      <c r="K270" s="181" t="str">
        <f>'Vstupní data 9_4'!S275</f>
        <v/>
      </c>
      <c r="L270" s="174">
        <f>'Vstupní data 9_4'!I275</f>
        <v>0</v>
      </c>
      <c r="M270" s="177">
        <f>'Vstupní data 9_4'!J275</f>
        <v>0</v>
      </c>
      <c r="N270" s="177">
        <f>'Vstupní data 9_4'!K275</f>
        <v>0</v>
      </c>
      <c r="O270" s="177">
        <f>'Vstupní data 9_4'!L275</f>
        <v>0</v>
      </c>
      <c r="P270" s="173">
        <f>'Vstupní data 9_4'!M275</f>
        <v>0</v>
      </c>
      <c r="Q270" s="173">
        <f>'Vstupní data 9_4'!N275</f>
        <v>0</v>
      </c>
      <c r="R270" s="173">
        <f>'Vstupní data 9_4'!O275</f>
        <v>0</v>
      </c>
      <c r="S270" s="176">
        <f>'Tabulka 9_4'!$R270+'Tabulka 9_4'!$Q270+'Tabulka 9_4'!$P270</f>
        <v>0</v>
      </c>
      <c r="T270" s="173">
        <f>'Vstupní data 9_4'!P275</f>
        <v>0</v>
      </c>
      <c r="U270" s="173">
        <f>'Vstupní data 9_4'!Q275</f>
        <v>0</v>
      </c>
      <c r="V270" s="173">
        <f>'Vstupní data 9_4'!R275</f>
        <v>0</v>
      </c>
      <c r="W270" s="176">
        <f>IFERROR('Tabulka 9_4'!$V270+'Tabulka 9_4'!$U270+'Tabulka 9_4'!$T270,"")</f>
        <v>0</v>
      </c>
      <c r="X270" s="176">
        <f>IFERROR('Tabulka 9_4'!$P270+'Tabulka 9_4'!$T270,"")</f>
        <v>0</v>
      </c>
      <c r="Y270" s="176">
        <f>IFERROR('Tabulka 9_4'!$Q270+'Tabulka 9_4'!$U270,"")</f>
        <v>0</v>
      </c>
      <c r="Z270" s="176">
        <f>IFERROR('Tabulka 9_4'!$R270+'Tabulka 9_4'!$V270,"")</f>
        <v>0</v>
      </c>
      <c r="AA270" s="178" t="str">
        <f t="shared" si="8"/>
        <v/>
      </c>
      <c r="AB270" s="178" t="str">
        <f t="shared" si="9"/>
        <v/>
      </c>
      <c r="AC270" s="179">
        <f>'Vstupní data 9_4'!$B$1</f>
        <v>0</v>
      </c>
    </row>
    <row r="271" spans="1:29" ht="15">
      <c r="A271" s="164">
        <f>'Vstupní data 9_4'!A276</f>
        <v>0</v>
      </c>
      <c r="B271" s="165">
        <f>'Vstupní data 9_4'!B276</f>
        <v>0</v>
      </c>
      <c r="C271" s="166" t="str">
        <f>'Vstupní data 9_4'!T276</f>
        <v/>
      </c>
      <c r="D271" s="166" t="str">
        <f>'Vstupní data 9_4'!U276</f>
        <v/>
      </c>
      <c r="E271" s="165" t="str">
        <f>'Vstupní data 9_4'!D276</f>
        <v/>
      </c>
      <c r="F271" s="165">
        <f>'Vstupní data 9_4'!C276</f>
        <v>0</v>
      </c>
      <c r="G271" s="165" t="str">
        <f>'Vstupní data 9_4'!F276</f>
        <v/>
      </c>
      <c r="H271" s="167">
        <f>'Vstupní data 9_4'!G276</f>
        <v>0</v>
      </c>
      <c r="I271" s="165" t="str">
        <f>IF('Vstupní data 9_4'!H276=0,"",'Vstupní data 9_4'!H276)</f>
        <v/>
      </c>
      <c r="J271" s="165">
        <f>'Vstupní data 9_4'!E276</f>
        <v>0</v>
      </c>
      <c r="K271" s="180" t="str">
        <f>'Vstupní data 9_4'!S276</f>
        <v/>
      </c>
      <c r="L271" s="166">
        <f>'Vstupní data 9_4'!I276</f>
        <v>0</v>
      </c>
      <c r="M271" s="169">
        <f>'Vstupní data 9_4'!J276</f>
        <v>0</v>
      </c>
      <c r="N271" s="169">
        <f>'Vstupní data 9_4'!K276</f>
        <v>0</v>
      </c>
      <c r="O271" s="169">
        <f>'Vstupní data 9_4'!L276</f>
        <v>0</v>
      </c>
      <c r="P271" s="165">
        <f>'Vstupní data 9_4'!M276</f>
        <v>0</v>
      </c>
      <c r="Q271" s="165">
        <f>'Vstupní data 9_4'!N276</f>
        <v>0</v>
      </c>
      <c r="R271" s="165">
        <f>'Vstupní data 9_4'!O276</f>
        <v>0</v>
      </c>
      <c r="S271" s="168">
        <f>'Tabulka 9_4'!$R271+'Tabulka 9_4'!$Q271+'Tabulka 9_4'!$P271</f>
        <v>0</v>
      </c>
      <c r="T271" s="165">
        <f>'Vstupní data 9_4'!P276</f>
        <v>0</v>
      </c>
      <c r="U271" s="165">
        <f>'Vstupní data 9_4'!Q276</f>
        <v>0</v>
      </c>
      <c r="V271" s="165">
        <f>'Vstupní data 9_4'!R276</f>
        <v>0</v>
      </c>
      <c r="W271" s="168">
        <f>IFERROR('Tabulka 9_4'!$V271+'Tabulka 9_4'!$U271+'Tabulka 9_4'!$T271,"")</f>
        <v>0</v>
      </c>
      <c r="X271" s="168">
        <f>IFERROR('Tabulka 9_4'!$P271+'Tabulka 9_4'!$T271,"")</f>
        <v>0</v>
      </c>
      <c r="Y271" s="168">
        <f>IFERROR('Tabulka 9_4'!$Q271+'Tabulka 9_4'!$U271,"")</f>
        <v>0</v>
      </c>
      <c r="Z271" s="168">
        <f>IFERROR('Tabulka 9_4'!$R271+'Tabulka 9_4'!$V271,"")</f>
        <v>0</v>
      </c>
      <c r="AA271" s="170" t="str">
        <f t="shared" si="8"/>
        <v/>
      </c>
      <c r="AB271" s="170" t="str">
        <f t="shared" si="9"/>
        <v/>
      </c>
      <c r="AC271" s="171">
        <f>'Vstupní data 9_4'!$B$1</f>
        <v>0</v>
      </c>
    </row>
    <row r="272" spans="1:29" ht="15">
      <c r="A272" s="172">
        <f>'Vstupní data 9_4'!A277</f>
        <v>0</v>
      </c>
      <c r="B272" s="173">
        <f>'Vstupní data 9_4'!B277</f>
        <v>0</v>
      </c>
      <c r="C272" s="174" t="str">
        <f>'Vstupní data 9_4'!T277</f>
        <v/>
      </c>
      <c r="D272" s="174" t="str">
        <f>'Vstupní data 9_4'!U277</f>
        <v/>
      </c>
      <c r="E272" s="173" t="str">
        <f>'Vstupní data 9_4'!D277</f>
        <v/>
      </c>
      <c r="F272" s="173">
        <f>'Vstupní data 9_4'!C277</f>
        <v>0</v>
      </c>
      <c r="G272" s="173" t="str">
        <f>'Vstupní data 9_4'!F277</f>
        <v/>
      </c>
      <c r="H272" s="175">
        <f>'Vstupní data 9_4'!G277</f>
        <v>0</v>
      </c>
      <c r="I272" s="173" t="str">
        <f>IF('Vstupní data 9_4'!H277=0,"",'Vstupní data 9_4'!H277)</f>
        <v/>
      </c>
      <c r="J272" s="173">
        <f>'Vstupní data 9_4'!E277</f>
        <v>0</v>
      </c>
      <c r="K272" s="181" t="str">
        <f>'Vstupní data 9_4'!S277</f>
        <v/>
      </c>
      <c r="L272" s="174">
        <f>'Vstupní data 9_4'!I277</f>
        <v>0</v>
      </c>
      <c r="M272" s="177">
        <f>'Vstupní data 9_4'!J277</f>
        <v>0</v>
      </c>
      <c r="N272" s="177">
        <f>'Vstupní data 9_4'!K277</f>
        <v>0</v>
      </c>
      <c r="O272" s="177">
        <f>'Vstupní data 9_4'!L277</f>
        <v>0</v>
      </c>
      <c r="P272" s="173">
        <f>'Vstupní data 9_4'!M277</f>
        <v>0</v>
      </c>
      <c r="Q272" s="173">
        <f>'Vstupní data 9_4'!N277</f>
        <v>0</v>
      </c>
      <c r="R272" s="173">
        <f>'Vstupní data 9_4'!O277</f>
        <v>0</v>
      </c>
      <c r="S272" s="176">
        <f>'Tabulka 9_4'!$R272+'Tabulka 9_4'!$Q272+'Tabulka 9_4'!$P272</f>
        <v>0</v>
      </c>
      <c r="T272" s="173">
        <f>'Vstupní data 9_4'!P277</f>
        <v>0</v>
      </c>
      <c r="U272" s="173">
        <f>'Vstupní data 9_4'!Q277</f>
        <v>0</v>
      </c>
      <c r="V272" s="173">
        <f>'Vstupní data 9_4'!R277</f>
        <v>0</v>
      </c>
      <c r="W272" s="176">
        <f>IFERROR('Tabulka 9_4'!$V272+'Tabulka 9_4'!$U272+'Tabulka 9_4'!$T272,"")</f>
        <v>0</v>
      </c>
      <c r="X272" s="176">
        <f>IFERROR('Tabulka 9_4'!$P272+'Tabulka 9_4'!$T272,"")</f>
        <v>0</v>
      </c>
      <c r="Y272" s="176">
        <f>IFERROR('Tabulka 9_4'!$Q272+'Tabulka 9_4'!$U272,"")</f>
        <v>0</v>
      </c>
      <c r="Z272" s="176">
        <f>IFERROR('Tabulka 9_4'!$R272+'Tabulka 9_4'!$V272,"")</f>
        <v>0</v>
      </c>
      <c r="AA272" s="178" t="str">
        <f t="shared" si="8"/>
        <v/>
      </c>
      <c r="AB272" s="178" t="str">
        <f t="shared" si="9"/>
        <v/>
      </c>
      <c r="AC272" s="179">
        <f>'Vstupní data 9_4'!$B$1</f>
        <v>0</v>
      </c>
    </row>
    <row r="273" spans="1:29" ht="15">
      <c r="A273" s="164">
        <f>'Vstupní data 9_4'!A278</f>
        <v>0</v>
      </c>
      <c r="B273" s="165">
        <f>'Vstupní data 9_4'!B278</f>
        <v>0</v>
      </c>
      <c r="C273" s="166" t="str">
        <f>'Vstupní data 9_4'!T278</f>
        <v/>
      </c>
      <c r="D273" s="166" t="str">
        <f>'Vstupní data 9_4'!U278</f>
        <v/>
      </c>
      <c r="E273" s="165" t="str">
        <f>'Vstupní data 9_4'!D278</f>
        <v/>
      </c>
      <c r="F273" s="165">
        <f>'Vstupní data 9_4'!C278</f>
        <v>0</v>
      </c>
      <c r="G273" s="165" t="str">
        <f>'Vstupní data 9_4'!F278</f>
        <v/>
      </c>
      <c r="H273" s="167">
        <f>'Vstupní data 9_4'!G278</f>
        <v>0</v>
      </c>
      <c r="I273" s="165" t="str">
        <f>IF('Vstupní data 9_4'!H278=0,"",'Vstupní data 9_4'!H278)</f>
        <v/>
      </c>
      <c r="J273" s="165">
        <f>'Vstupní data 9_4'!E278</f>
        <v>0</v>
      </c>
      <c r="K273" s="180" t="str">
        <f>'Vstupní data 9_4'!S278</f>
        <v/>
      </c>
      <c r="L273" s="166">
        <f>'Vstupní data 9_4'!I278</f>
        <v>0</v>
      </c>
      <c r="M273" s="169">
        <f>'Vstupní data 9_4'!J278</f>
        <v>0</v>
      </c>
      <c r="N273" s="169">
        <f>'Vstupní data 9_4'!K278</f>
        <v>0</v>
      </c>
      <c r="O273" s="169">
        <f>'Vstupní data 9_4'!L278</f>
        <v>0</v>
      </c>
      <c r="P273" s="165">
        <f>'Vstupní data 9_4'!M278</f>
        <v>0</v>
      </c>
      <c r="Q273" s="165">
        <f>'Vstupní data 9_4'!N278</f>
        <v>0</v>
      </c>
      <c r="R273" s="165">
        <f>'Vstupní data 9_4'!O278</f>
        <v>0</v>
      </c>
      <c r="S273" s="168">
        <f>'Tabulka 9_4'!$R273+'Tabulka 9_4'!$Q273+'Tabulka 9_4'!$P273</f>
        <v>0</v>
      </c>
      <c r="T273" s="165">
        <f>'Vstupní data 9_4'!P278</f>
        <v>0</v>
      </c>
      <c r="U273" s="165">
        <f>'Vstupní data 9_4'!Q278</f>
        <v>0</v>
      </c>
      <c r="V273" s="165">
        <f>'Vstupní data 9_4'!R278</f>
        <v>0</v>
      </c>
      <c r="W273" s="168">
        <f>IFERROR('Tabulka 9_4'!$V273+'Tabulka 9_4'!$U273+'Tabulka 9_4'!$T273,"")</f>
        <v>0</v>
      </c>
      <c r="X273" s="168">
        <f>IFERROR('Tabulka 9_4'!$P273+'Tabulka 9_4'!$T273,"")</f>
        <v>0</v>
      </c>
      <c r="Y273" s="168">
        <f>IFERROR('Tabulka 9_4'!$Q273+'Tabulka 9_4'!$U273,"")</f>
        <v>0</v>
      </c>
      <c r="Z273" s="168">
        <f>IFERROR('Tabulka 9_4'!$R273+'Tabulka 9_4'!$V273,"")</f>
        <v>0</v>
      </c>
      <c r="AA273" s="170" t="str">
        <f t="shared" si="8"/>
        <v/>
      </c>
      <c r="AB273" s="170" t="str">
        <f t="shared" si="9"/>
        <v/>
      </c>
      <c r="AC273" s="171">
        <f>'Vstupní data 9_4'!$B$1</f>
        <v>0</v>
      </c>
    </row>
    <row r="274" spans="1:29" ht="15">
      <c r="A274" s="172">
        <f>'Vstupní data 9_4'!A279</f>
        <v>0</v>
      </c>
      <c r="B274" s="173">
        <f>'Vstupní data 9_4'!B279</f>
        <v>0</v>
      </c>
      <c r="C274" s="174" t="str">
        <f>'Vstupní data 9_4'!T279</f>
        <v/>
      </c>
      <c r="D274" s="174" t="str">
        <f>'Vstupní data 9_4'!U279</f>
        <v/>
      </c>
      <c r="E274" s="173" t="str">
        <f>'Vstupní data 9_4'!D279</f>
        <v/>
      </c>
      <c r="F274" s="173">
        <f>'Vstupní data 9_4'!C279</f>
        <v>0</v>
      </c>
      <c r="G274" s="173" t="str">
        <f>'Vstupní data 9_4'!F279</f>
        <v/>
      </c>
      <c r="H274" s="175">
        <f>'Vstupní data 9_4'!G279</f>
        <v>0</v>
      </c>
      <c r="I274" s="173" t="str">
        <f>IF('Vstupní data 9_4'!H279=0,"",'Vstupní data 9_4'!H279)</f>
        <v/>
      </c>
      <c r="J274" s="173">
        <f>'Vstupní data 9_4'!E279</f>
        <v>0</v>
      </c>
      <c r="K274" s="181" t="str">
        <f>'Vstupní data 9_4'!S279</f>
        <v/>
      </c>
      <c r="L274" s="174">
        <f>'Vstupní data 9_4'!I279</f>
        <v>0</v>
      </c>
      <c r="M274" s="177">
        <f>'Vstupní data 9_4'!J279</f>
        <v>0</v>
      </c>
      <c r="N274" s="177">
        <f>'Vstupní data 9_4'!K279</f>
        <v>0</v>
      </c>
      <c r="O274" s="177">
        <f>'Vstupní data 9_4'!L279</f>
        <v>0</v>
      </c>
      <c r="P274" s="173">
        <f>'Vstupní data 9_4'!M279</f>
        <v>0</v>
      </c>
      <c r="Q274" s="173">
        <f>'Vstupní data 9_4'!N279</f>
        <v>0</v>
      </c>
      <c r="R274" s="173">
        <f>'Vstupní data 9_4'!O279</f>
        <v>0</v>
      </c>
      <c r="S274" s="176">
        <f>'Tabulka 9_4'!$R274+'Tabulka 9_4'!$Q274+'Tabulka 9_4'!$P274</f>
        <v>0</v>
      </c>
      <c r="T274" s="173">
        <f>'Vstupní data 9_4'!P279</f>
        <v>0</v>
      </c>
      <c r="U274" s="173">
        <f>'Vstupní data 9_4'!Q279</f>
        <v>0</v>
      </c>
      <c r="V274" s="173">
        <f>'Vstupní data 9_4'!R279</f>
        <v>0</v>
      </c>
      <c r="W274" s="176">
        <f>IFERROR('Tabulka 9_4'!$V274+'Tabulka 9_4'!$U274+'Tabulka 9_4'!$T274,"")</f>
        <v>0</v>
      </c>
      <c r="X274" s="176">
        <f>IFERROR('Tabulka 9_4'!$P274+'Tabulka 9_4'!$T274,"")</f>
        <v>0</v>
      </c>
      <c r="Y274" s="176">
        <f>IFERROR('Tabulka 9_4'!$Q274+'Tabulka 9_4'!$U274,"")</f>
        <v>0</v>
      </c>
      <c r="Z274" s="176">
        <f>IFERROR('Tabulka 9_4'!$R274+'Tabulka 9_4'!$V274,"")</f>
        <v>0</v>
      </c>
      <c r="AA274" s="178" t="str">
        <f t="shared" si="8"/>
        <v/>
      </c>
      <c r="AB274" s="178" t="str">
        <f t="shared" si="9"/>
        <v/>
      </c>
      <c r="AC274" s="179">
        <f>'Vstupní data 9_4'!$B$1</f>
        <v>0</v>
      </c>
    </row>
    <row r="275" spans="1:29" ht="15">
      <c r="A275" s="164">
        <f>'Vstupní data 9_4'!A280</f>
        <v>0</v>
      </c>
      <c r="B275" s="165">
        <f>'Vstupní data 9_4'!B280</f>
        <v>0</v>
      </c>
      <c r="C275" s="166" t="str">
        <f>'Vstupní data 9_4'!T280</f>
        <v/>
      </c>
      <c r="D275" s="166" t="str">
        <f>'Vstupní data 9_4'!U280</f>
        <v/>
      </c>
      <c r="E275" s="165" t="str">
        <f>'Vstupní data 9_4'!D280</f>
        <v/>
      </c>
      <c r="F275" s="165">
        <f>'Vstupní data 9_4'!C280</f>
        <v>0</v>
      </c>
      <c r="G275" s="165" t="str">
        <f>'Vstupní data 9_4'!F280</f>
        <v/>
      </c>
      <c r="H275" s="167">
        <f>'Vstupní data 9_4'!G280</f>
        <v>0</v>
      </c>
      <c r="I275" s="165" t="str">
        <f>IF('Vstupní data 9_4'!H280=0,"",'Vstupní data 9_4'!H280)</f>
        <v/>
      </c>
      <c r="J275" s="165">
        <f>'Vstupní data 9_4'!E280</f>
        <v>0</v>
      </c>
      <c r="K275" s="180" t="str">
        <f>'Vstupní data 9_4'!S280</f>
        <v/>
      </c>
      <c r="L275" s="166">
        <f>'Vstupní data 9_4'!I280</f>
        <v>0</v>
      </c>
      <c r="M275" s="169">
        <f>'Vstupní data 9_4'!J280</f>
        <v>0</v>
      </c>
      <c r="N275" s="169">
        <f>'Vstupní data 9_4'!K280</f>
        <v>0</v>
      </c>
      <c r="O275" s="169">
        <f>'Vstupní data 9_4'!L280</f>
        <v>0</v>
      </c>
      <c r="P275" s="165">
        <f>'Vstupní data 9_4'!M280</f>
        <v>0</v>
      </c>
      <c r="Q275" s="165">
        <f>'Vstupní data 9_4'!N280</f>
        <v>0</v>
      </c>
      <c r="R275" s="165">
        <f>'Vstupní data 9_4'!O280</f>
        <v>0</v>
      </c>
      <c r="S275" s="168">
        <f>'Tabulka 9_4'!$R275+'Tabulka 9_4'!$Q275+'Tabulka 9_4'!$P275</f>
        <v>0</v>
      </c>
      <c r="T275" s="165">
        <f>'Vstupní data 9_4'!P280</f>
        <v>0</v>
      </c>
      <c r="U275" s="165">
        <f>'Vstupní data 9_4'!Q280</f>
        <v>0</v>
      </c>
      <c r="V275" s="165">
        <f>'Vstupní data 9_4'!R280</f>
        <v>0</v>
      </c>
      <c r="W275" s="168">
        <f>IFERROR('Tabulka 9_4'!$V275+'Tabulka 9_4'!$U275+'Tabulka 9_4'!$T275,"")</f>
        <v>0</v>
      </c>
      <c r="X275" s="168">
        <f>IFERROR('Tabulka 9_4'!$P275+'Tabulka 9_4'!$T275,"")</f>
        <v>0</v>
      </c>
      <c r="Y275" s="168">
        <f>IFERROR('Tabulka 9_4'!$Q275+'Tabulka 9_4'!$U275,"")</f>
        <v>0</v>
      </c>
      <c r="Z275" s="168">
        <f>IFERROR('Tabulka 9_4'!$R275+'Tabulka 9_4'!$V275,"")</f>
        <v>0</v>
      </c>
      <c r="AA275" s="170" t="str">
        <f t="shared" si="8"/>
        <v/>
      </c>
      <c r="AB275" s="170" t="str">
        <f t="shared" si="9"/>
        <v/>
      </c>
      <c r="AC275" s="171">
        <f>'Vstupní data 9_4'!$B$1</f>
        <v>0</v>
      </c>
    </row>
    <row r="276" spans="1:29" ht="15">
      <c r="A276" s="172">
        <f>'Vstupní data 9_4'!A281</f>
        <v>0</v>
      </c>
      <c r="B276" s="173">
        <f>'Vstupní data 9_4'!B281</f>
        <v>0</v>
      </c>
      <c r="C276" s="174" t="str">
        <f>'Vstupní data 9_4'!T281</f>
        <v/>
      </c>
      <c r="D276" s="174" t="str">
        <f>'Vstupní data 9_4'!U281</f>
        <v/>
      </c>
      <c r="E276" s="173" t="str">
        <f>'Vstupní data 9_4'!D281</f>
        <v/>
      </c>
      <c r="F276" s="173">
        <f>'Vstupní data 9_4'!C281</f>
        <v>0</v>
      </c>
      <c r="G276" s="173" t="str">
        <f>'Vstupní data 9_4'!F281</f>
        <v/>
      </c>
      <c r="H276" s="175">
        <f>'Vstupní data 9_4'!G281</f>
        <v>0</v>
      </c>
      <c r="I276" s="173" t="str">
        <f>IF('Vstupní data 9_4'!H281=0,"",'Vstupní data 9_4'!H281)</f>
        <v/>
      </c>
      <c r="J276" s="173">
        <f>'Vstupní data 9_4'!E281</f>
        <v>0</v>
      </c>
      <c r="K276" s="181" t="str">
        <f>'Vstupní data 9_4'!S281</f>
        <v/>
      </c>
      <c r="L276" s="174">
        <f>'Vstupní data 9_4'!I281</f>
        <v>0</v>
      </c>
      <c r="M276" s="177">
        <f>'Vstupní data 9_4'!J281</f>
        <v>0</v>
      </c>
      <c r="N276" s="177">
        <f>'Vstupní data 9_4'!K281</f>
        <v>0</v>
      </c>
      <c r="O276" s="177">
        <f>'Vstupní data 9_4'!L281</f>
        <v>0</v>
      </c>
      <c r="P276" s="173">
        <f>'Vstupní data 9_4'!M281</f>
        <v>0</v>
      </c>
      <c r="Q276" s="173">
        <f>'Vstupní data 9_4'!N281</f>
        <v>0</v>
      </c>
      <c r="R276" s="173">
        <f>'Vstupní data 9_4'!O281</f>
        <v>0</v>
      </c>
      <c r="S276" s="176">
        <f>'Tabulka 9_4'!$R276+'Tabulka 9_4'!$Q276+'Tabulka 9_4'!$P276</f>
        <v>0</v>
      </c>
      <c r="T276" s="173">
        <f>'Vstupní data 9_4'!P281</f>
        <v>0</v>
      </c>
      <c r="U276" s="173">
        <f>'Vstupní data 9_4'!Q281</f>
        <v>0</v>
      </c>
      <c r="V276" s="173">
        <f>'Vstupní data 9_4'!R281</f>
        <v>0</v>
      </c>
      <c r="W276" s="176">
        <f>IFERROR('Tabulka 9_4'!$V276+'Tabulka 9_4'!$U276+'Tabulka 9_4'!$T276,"")</f>
        <v>0</v>
      </c>
      <c r="X276" s="176">
        <f>IFERROR('Tabulka 9_4'!$P276+'Tabulka 9_4'!$T276,"")</f>
        <v>0</v>
      </c>
      <c r="Y276" s="176">
        <f>IFERROR('Tabulka 9_4'!$Q276+'Tabulka 9_4'!$U276,"")</f>
        <v>0</v>
      </c>
      <c r="Z276" s="176">
        <f>IFERROR('Tabulka 9_4'!$R276+'Tabulka 9_4'!$V276,"")</f>
        <v>0</v>
      </c>
      <c r="AA276" s="178" t="str">
        <f t="shared" si="8"/>
        <v/>
      </c>
      <c r="AB276" s="178" t="str">
        <f t="shared" si="9"/>
        <v/>
      </c>
      <c r="AC276" s="179">
        <f>'Vstupní data 9_4'!$B$1</f>
        <v>0</v>
      </c>
    </row>
    <row r="277" spans="1:29" ht="15">
      <c r="A277" s="164">
        <f>'Vstupní data 9_4'!A282</f>
        <v>0</v>
      </c>
      <c r="B277" s="165">
        <f>'Vstupní data 9_4'!B282</f>
        <v>0</v>
      </c>
      <c r="C277" s="166" t="str">
        <f>'Vstupní data 9_4'!T282</f>
        <v/>
      </c>
      <c r="D277" s="166" t="str">
        <f>'Vstupní data 9_4'!U282</f>
        <v/>
      </c>
      <c r="E277" s="165" t="str">
        <f>'Vstupní data 9_4'!D282</f>
        <v/>
      </c>
      <c r="F277" s="165">
        <f>'Vstupní data 9_4'!C282</f>
        <v>0</v>
      </c>
      <c r="G277" s="165" t="str">
        <f>'Vstupní data 9_4'!F282</f>
        <v/>
      </c>
      <c r="H277" s="167">
        <f>'Vstupní data 9_4'!G282</f>
        <v>0</v>
      </c>
      <c r="I277" s="165" t="str">
        <f>IF('Vstupní data 9_4'!H282=0,"",'Vstupní data 9_4'!H282)</f>
        <v/>
      </c>
      <c r="J277" s="165">
        <f>'Vstupní data 9_4'!E282</f>
        <v>0</v>
      </c>
      <c r="K277" s="180" t="str">
        <f>'Vstupní data 9_4'!S282</f>
        <v/>
      </c>
      <c r="L277" s="166">
        <f>'Vstupní data 9_4'!I282</f>
        <v>0</v>
      </c>
      <c r="M277" s="169">
        <f>'Vstupní data 9_4'!J282</f>
        <v>0</v>
      </c>
      <c r="N277" s="169">
        <f>'Vstupní data 9_4'!K282</f>
        <v>0</v>
      </c>
      <c r="O277" s="169">
        <f>'Vstupní data 9_4'!L282</f>
        <v>0</v>
      </c>
      <c r="P277" s="165">
        <f>'Vstupní data 9_4'!M282</f>
        <v>0</v>
      </c>
      <c r="Q277" s="165">
        <f>'Vstupní data 9_4'!N282</f>
        <v>0</v>
      </c>
      <c r="R277" s="165">
        <f>'Vstupní data 9_4'!O282</f>
        <v>0</v>
      </c>
      <c r="S277" s="168">
        <f>'Tabulka 9_4'!$R277+'Tabulka 9_4'!$Q277+'Tabulka 9_4'!$P277</f>
        <v>0</v>
      </c>
      <c r="T277" s="165">
        <f>'Vstupní data 9_4'!P282</f>
        <v>0</v>
      </c>
      <c r="U277" s="165">
        <f>'Vstupní data 9_4'!Q282</f>
        <v>0</v>
      </c>
      <c r="V277" s="165">
        <f>'Vstupní data 9_4'!R282</f>
        <v>0</v>
      </c>
      <c r="W277" s="168">
        <f>IFERROR('Tabulka 9_4'!$V277+'Tabulka 9_4'!$U277+'Tabulka 9_4'!$T277,"")</f>
        <v>0</v>
      </c>
      <c r="X277" s="168">
        <f>IFERROR('Tabulka 9_4'!$P277+'Tabulka 9_4'!$T277,"")</f>
        <v>0</v>
      </c>
      <c r="Y277" s="168">
        <f>IFERROR('Tabulka 9_4'!$Q277+'Tabulka 9_4'!$U277,"")</f>
        <v>0</v>
      </c>
      <c r="Z277" s="168">
        <f>IFERROR('Tabulka 9_4'!$R277+'Tabulka 9_4'!$V277,"")</f>
        <v>0</v>
      </c>
      <c r="AA277" s="170" t="str">
        <f t="shared" si="8"/>
        <v/>
      </c>
      <c r="AB277" s="170" t="str">
        <f t="shared" si="9"/>
        <v/>
      </c>
      <c r="AC277" s="171">
        <f>'Vstupní data 9_4'!$B$1</f>
        <v>0</v>
      </c>
    </row>
    <row r="278" spans="1:29" ht="15">
      <c r="A278" s="172">
        <f>'Vstupní data 9_4'!A283</f>
        <v>0</v>
      </c>
      <c r="B278" s="173">
        <f>'Vstupní data 9_4'!B283</f>
        <v>0</v>
      </c>
      <c r="C278" s="174" t="str">
        <f>'Vstupní data 9_4'!T283</f>
        <v/>
      </c>
      <c r="D278" s="174" t="str">
        <f>'Vstupní data 9_4'!U283</f>
        <v/>
      </c>
      <c r="E278" s="173" t="str">
        <f>'Vstupní data 9_4'!D283</f>
        <v/>
      </c>
      <c r="F278" s="173">
        <f>'Vstupní data 9_4'!C283</f>
        <v>0</v>
      </c>
      <c r="G278" s="173" t="str">
        <f>'Vstupní data 9_4'!F283</f>
        <v/>
      </c>
      <c r="H278" s="175">
        <f>'Vstupní data 9_4'!G283</f>
        <v>0</v>
      </c>
      <c r="I278" s="173" t="str">
        <f>IF('Vstupní data 9_4'!H283=0,"",'Vstupní data 9_4'!H283)</f>
        <v/>
      </c>
      <c r="J278" s="173">
        <f>'Vstupní data 9_4'!E283</f>
        <v>0</v>
      </c>
      <c r="K278" s="181" t="str">
        <f>'Vstupní data 9_4'!S283</f>
        <v/>
      </c>
      <c r="L278" s="174">
        <f>'Vstupní data 9_4'!I283</f>
        <v>0</v>
      </c>
      <c r="M278" s="177">
        <f>'Vstupní data 9_4'!J283</f>
        <v>0</v>
      </c>
      <c r="N278" s="177">
        <f>'Vstupní data 9_4'!K283</f>
        <v>0</v>
      </c>
      <c r="O278" s="177">
        <f>'Vstupní data 9_4'!L283</f>
        <v>0</v>
      </c>
      <c r="P278" s="173">
        <f>'Vstupní data 9_4'!M283</f>
        <v>0</v>
      </c>
      <c r="Q278" s="173">
        <f>'Vstupní data 9_4'!N283</f>
        <v>0</v>
      </c>
      <c r="R278" s="173">
        <f>'Vstupní data 9_4'!O283</f>
        <v>0</v>
      </c>
      <c r="S278" s="176">
        <f>'Tabulka 9_4'!$R278+'Tabulka 9_4'!$Q278+'Tabulka 9_4'!$P278</f>
        <v>0</v>
      </c>
      <c r="T278" s="173">
        <f>'Vstupní data 9_4'!P283</f>
        <v>0</v>
      </c>
      <c r="U278" s="173">
        <f>'Vstupní data 9_4'!Q283</f>
        <v>0</v>
      </c>
      <c r="V278" s="173">
        <f>'Vstupní data 9_4'!R283</f>
        <v>0</v>
      </c>
      <c r="W278" s="176">
        <f>IFERROR('Tabulka 9_4'!$V278+'Tabulka 9_4'!$U278+'Tabulka 9_4'!$T278,"")</f>
        <v>0</v>
      </c>
      <c r="X278" s="176">
        <f>IFERROR('Tabulka 9_4'!$P278+'Tabulka 9_4'!$T278,"")</f>
        <v>0</v>
      </c>
      <c r="Y278" s="176">
        <f>IFERROR('Tabulka 9_4'!$Q278+'Tabulka 9_4'!$U278,"")</f>
        <v>0</v>
      </c>
      <c r="Z278" s="176">
        <f>IFERROR('Tabulka 9_4'!$R278+'Tabulka 9_4'!$V278,"")</f>
        <v>0</v>
      </c>
      <c r="AA278" s="178" t="str">
        <f t="shared" si="8"/>
        <v/>
      </c>
      <c r="AB278" s="178" t="str">
        <f t="shared" si="9"/>
        <v/>
      </c>
      <c r="AC278" s="179">
        <f>'Vstupní data 9_4'!$B$1</f>
        <v>0</v>
      </c>
    </row>
    <row r="279" spans="1:29" ht="15">
      <c r="A279" s="164">
        <f>'Vstupní data 9_4'!A284</f>
        <v>0</v>
      </c>
      <c r="B279" s="165">
        <f>'Vstupní data 9_4'!B284</f>
        <v>0</v>
      </c>
      <c r="C279" s="166" t="str">
        <f>'Vstupní data 9_4'!T284</f>
        <v/>
      </c>
      <c r="D279" s="166" t="str">
        <f>'Vstupní data 9_4'!U284</f>
        <v/>
      </c>
      <c r="E279" s="165" t="str">
        <f>'Vstupní data 9_4'!D284</f>
        <v/>
      </c>
      <c r="F279" s="165">
        <f>'Vstupní data 9_4'!C284</f>
        <v>0</v>
      </c>
      <c r="G279" s="165" t="str">
        <f>'Vstupní data 9_4'!F284</f>
        <v/>
      </c>
      <c r="H279" s="167">
        <f>'Vstupní data 9_4'!G284</f>
        <v>0</v>
      </c>
      <c r="I279" s="165" t="str">
        <f>IF('Vstupní data 9_4'!H284=0,"",'Vstupní data 9_4'!H284)</f>
        <v/>
      </c>
      <c r="J279" s="165">
        <f>'Vstupní data 9_4'!E284</f>
        <v>0</v>
      </c>
      <c r="K279" s="180" t="str">
        <f>'Vstupní data 9_4'!S284</f>
        <v/>
      </c>
      <c r="L279" s="166">
        <f>'Vstupní data 9_4'!I284</f>
        <v>0</v>
      </c>
      <c r="M279" s="169">
        <f>'Vstupní data 9_4'!J284</f>
        <v>0</v>
      </c>
      <c r="N279" s="169">
        <f>'Vstupní data 9_4'!K284</f>
        <v>0</v>
      </c>
      <c r="O279" s="169">
        <f>'Vstupní data 9_4'!L284</f>
        <v>0</v>
      </c>
      <c r="P279" s="165">
        <f>'Vstupní data 9_4'!M284</f>
        <v>0</v>
      </c>
      <c r="Q279" s="165">
        <f>'Vstupní data 9_4'!N284</f>
        <v>0</v>
      </c>
      <c r="R279" s="165">
        <f>'Vstupní data 9_4'!O284</f>
        <v>0</v>
      </c>
      <c r="S279" s="168">
        <f>'Tabulka 9_4'!$R279+'Tabulka 9_4'!$Q279+'Tabulka 9_4'!$P279</f>
        <v>0</v>
      </c>
      <c r="T279" s="165">
        <f>'Vstupní data 9_4'!P284</f>
        <v>0</v>
      </c>
      <c r="U279" s="165">
        <f>'Vstupní data 9_4'!Q284</f>
        <v>0</v>
      </c>
      <c r="V279" s="165">
        <f>'Vstupní data 9_4'!R284</f>
        <v>0</v>
      </c>
      <c r="W279" s="168">
        <f>IFERROR('Tabulka 9_4'!$V279+'Tabulka 9_4'!$U279+'Tabulka 9_4'!$T279,"")</f>
        <v>0</v>
      </c>
      <c r="X279" s="168">
        <f>IFERROR('Tabulka 9_4'!$P279+'Tabulka 9_4'!$T279,"")</f>
        <v>0</v>
      </c>
      <c r="Y279" s="168">
        <f>IFERROR('Tabulka 9_4'!$Q279+'Tabulka 9_4'!$U279,"")</f>
        <v>0</v>
      </c>
      <c r="Z279" s="168">
        <f>IFERROR('Tabulka 9_4'!$R279+'Tabulka 9_4'!$V279,"")</f>
        <v>0</v>
      </c>
      <c r="AA279" s="170" t="str">
        <f t="shared" si="8"/>
        <v/>
      </c>
      <c r="AB279" s="170" t="str">
        <f t="shared" si="9"/>
        <v/>
      </c>
      <c r="AC279" s="171">
        <f>'Vstupní data 9_4'!$B$1</f>
        <v>0</v>
      </c>
    </row>
    <row r="280" spans="1:29" ht="15">
      <c r="A280" s="172">
        <f>'Vstupní data 9_4'!A285</f>
        <v>0</v>
      </c>
      <c r="B280" s="173">
        <f>'Vstupní data 9_4'!B285</f>
        <v>0</v>
      </c>
      <c r="C280" s="174" t="str">
        <f>'Vstupní data 9_4'!T285</f>
        <v/>
      </c>
      <c r="D280" s="174" t="str">
        <f>'Vstupní data 9_4'!U285</f>
        <v/>
      </c>
      <c r="E280" s="173" t="str">
        <f>'Vstupní data 9_4'!D285</f>
        <v/>
      </c>
      <c r="F280" s="173">
        <f>'Vstupní data 9_4'!C285</f>
        <v>0</v>
      </c>
      <c r="G280" s="173" t="str">
        <f>'Vstupní data 9_4'!F285</f>
        <v/>
      </c>
      <c r="H280" s="175">
        <f>'Vstupní data 9_4'!G285</f>
        <v>0</v>
      </c>
      <c r="I280" s="173" t="str">
        <f>IF('Vstupní data 9_4'!H285=0,"",'Vstupní data 9_4'!H285)</f>
        <v/>
      </c>
      <c r="J280" s="173">
        <f>'Vstupní data 9_4'!E285</f>
        <v>0</v>
      </c>
      <c r="K280" s="181" t="str">
        <f>'Vstupní data 9_4'!S285</f>
        <v/>
      </c>
      <c r="L280" s="174">
        <f>'Vstupní data 9_4'!I285</f>
        <v>0</v>
      </c>
      <c r="M280" s="177">
        <f>'Vstupní data 9_4'!J285</f>
        <v>0</v>
      </c>
      <c r="N280" s="177">
        <f>'Vstupní data 9_4'!K285</f>
        <v>0</v>
      </c>
      <c r="O280" s="177">
        <f>'Vstupní data 9_4'!L285</f>
        <v>0</v>
      </c>
      <c r="P280" s="173">
        <f>'Vstupní data 9_4'!M285</f>
        <v>0</v>
      </c>
      <c r="Q280" s="173">
        <f>'Vstupní data 9_4'!N285</f>
        <v>0</v>
      </c>
      <c r="R280" s="173">
        <f>'Vstupní data 9_4'!O285</f>
        <v>0</v>
      </c>
      <c r="S280" s="176">
        <f>'Tabulka 9_4'!$R280+'Tabulka 9_4'!$Q280+'Tabulka 9_4'!$P280</f>
        <v>0</v>
      </c>
      <c r="T280" s="173">
        <f>'Vstupní data 9_4'!P285</f>
        <v>0</v>
      </c>
      <c r="U280" s="173">
        <f>'Vstupní data 9_4'!Q285</f>
        <v>0</v>
      </c>
      <c r="V280" s="173">
        <f>'Vstupní data 9_4'!R285</f>
        <v>0</v>
      </c>
      <c r="W280" s="176">
        <f>IFERROR('Tabulka 9_4'!$V280+'Tabulka 9_4'!$U280+'Tabulka 9_4'!$T280,"")</f>
        <v>0</v>
      </c>
      <c r="X280" s="176">
        <f>IFERROR('Tabulka 9_4'!$P280+'Tabulka 9_4'!$T280,"")</f>
        <v>0</v>
      </c>
      <c r="Y280" s="176">
        <f>IFERROR('Tabulka 9_4'!$Q280+'Tabulka 9_4'!$U280,"")</f>
        <v>0</v>
      </c>
      <c r="Z280" s="176">
        <f>IFERROR('Tabulka 9_4'!$R280+'Tabulka 9_4'!$V280,"")</f>
        <v>0</v>
      </c>
      <c r="AA280" s="178" t="str">
        <f t="shared" si="8"/>
        <v/>
      </c>
      <c r="AB280" s="178" t="str">
        <f t="shared" si="9"/>
        <v/>
      </c>
      <c r="AC280" s="179">
        <f>'Vstupní data 9_4'!$B$1</f>
        <v>0</v>
      </c>
    </row>
    <row r="281" spans="1:29" ht="15">
      <c r="A281" s="164">
        <f>'Vstupní data 9_4'!A286</f>
        <v>0</v>
      </c>
      <c r="B281" s="165">
        <f>'Vstupní data 9_4'!B286</f>
        <v>0</v>
      </c>
      <c r="C281" s="166" t="str">
        <f>'Vstupní data 9_4'!T286</f>
        <v/>
      </c>
      <c r="D281" s="166" t="str">
        <f>'Vstupní data 9_4'!U286</f>
        <v/>
      </c>
      <c r="E281" s="165" t="str">
        <f>'Vstupní data 9_4'!D286</f>
        <v/>
      </c>
      <c r="F281" s="165">
        <f>'Vstupní data 9_4'!C286</f>
        <v>0</v>
      </c>
      <c r="G281" s="165" t="str">
        <f>'Vstupní data 9_4'!F286</f>
        <v/>
      </c>
      <c r="H281" s="167">
        <f>'Vstupní data 9_4'!G286</f>
        <v>0</v>
      </c>
      <c r="I281" s="165" t="str">
        <f>IF('Vstupní data 9_4'!H286=0,"",'Vstupní data 9_4'!H286)</f>
        <v/>
      </c>
      <c r="J281" s="165">
        <f>'Vstupní data 9_4'!E286</f>
        <v>0</v>
      </c>
      <c r="K281" s="180" t="str">
        <f>'Vstupní data 9_4'!S286</f>
        <v/>
      </c>
      <c r="L281" s="166">
        <f>'Vstupní data 9_4'!I286</f>
        <v>0</v>
      </c>
      <c r="M281" s="169">
        <f>'Vstupní data 9_4'!J286</f>
        <v>0</v>
      </c>
      <c r="N281" s="169">
        <f>'Vstupní data 9_4'!K286</f>
        <v>0</v>
      </c>
      <c r="O281" s="169">
        <f>'Vstupní data 9_4'!L286</f>
        <v>0</v>
      </c>
      <c r="P281" s="165">
        <f>'Vstupní data 9_4'!M286</f>
        <v>0</v>
      </c>
      <c r="Q281" s="165">
        <f>'Vstupní data 9_4'!N286</f>
        <v>0</v>
      </c>
      <c r="R281" s="165">
        <f>'Vstupní data 9_4'!O286</f>
        <v>0</v>
      </c>
      <c r="S281" s="168">
        <f>'Tabulka 9_4'!$R281+'Tabulka 9_4'!$Q281+'Tabulka 9_4'!$P281</f>
        <v>0</v>
      </c>
      <c r="T281" s="165">
        <f>'Vstupní data 9_4'!P286</f>
        <v>0</v>
      </c>
      <c r="U281" s="165">
        <f>'Vstupní data 9_4'!Q286</f>
        <v>0</v>
      </c>
      <c r="V281" s="165">
        <f>'Vstupní data 9_4'!R286</f>
        <v>0</v>
      </c>
      <c r="W281" s="168">
        <f>IFERROR('Tabulka 9_4'!$V281+'Tabulka 9_4'!$U281+'Tabulka 9_4'!$T281,"")</f>
        <v>0</v>
      </c>
      <c r="X281" s="168">
        <f>IFERROR('Tabulka 9_4'!$P281+'Tabulka 9_4'!$T281,"")</f>
        <v>0</v>
      </c>
      <c r="Y281" s="168">
        <f>IFERROR('Tabulka 9_4'!$Q281+'Tabulka 9_4'!$U281,"")</f>
        <v>0</v>
      </c>
      <c r="Z281" s="168">
        <f>IFERROR('Tabulka 9_4'!$R281+'Tabulka 9_4'!$V281,"")</f>
        <v>0</v>
      </c>
      <c r="AA281" s="170" t="str">
        <f t="shared" si="8"/>
        <v/>
      </c>
      <c r="AB281" s="170" t="str">
        <f t="shared" si="9"/>
        <v/>
      </c>
      <c r="AC281" s="171">
        <f>'Vstupní data 9_4'!$B$1</f>
        <v>0</v>
      </c>
    </row>
    <row r="282" spans="1:29" ht="15">
      <c r="A282" s="172">
        <f>'Vstupní data 9_4'!A287</f>
        <v>0</v>
      </c>
      <c r="B282" s="173">
        <f>'Vstupní data 9_4'!B287</f>
        <v>0</v>
      </c>
      <c r="C282" s="174" t="str">
        <f>'Vstupní data 9_4'!T287</f>
        <v/>
      </c>
      <c r="D282" s="174" t="str">
        <f>'Vstupní data 9_4'!U287</f>
        <v/>
      </c>
      <c r="E282" s="173" t="str">
        <f>'Vstupní data 9_4'!D287</f>
        <v/>
      </c>
      <c r="F282" s="173">
        <f>'Vstupní data 9_4'!C287</f>
        <v>0</v>
      </c>
      <c r="G282" s="173" t="str">
        <f>'Vstupní data 9_4'!F287</f>
        <v/>
      </c>
      <c r="H282" s="175">
        <f>'Vstupní data 9_4'!G287</f>
        <v>0</v>
      </c>
      <c r="I282" s="173" t="str">
        <f>IF('Vstupní data 9_4'!H287=0,"",'Vstupní data 9_4'!H287)</f>
        <v/>
      </c>
      <c r="J282" s="173">
        <f>'Vstupní data 9_4'!E287</f>
        <v>0</v>
      </c>
      <c r="K282" s="181" t="str">
        <f>'Vstupní data 9_4'!S287</f>
        <v/>
      </c>
      <c r="L282" s="174">
        <f>'Vstupní data 9_4'!I287</f>
        <v>0</v>
      </c>
      <c r="M282" s="177">
        <f>'Vstupní data 9_4'!J287</f>
        <v>0</v>
      </c>
      <c r="N282" s="177">
        <f>'Vstupní data 9_4'!K287</f>
        <v>0</v>
      </c>
      <c r="O282" s="177">
        <f>'Vstupní data 9_4'!L287</f>
        <v>0</v>
      </c>
      <c r="P282" s="173">
        <f>'Vstupní data 9_4'!M287</f>
        <v>0</v>
      </c>
      <c r="Q282" s="173">
        <f>'Vstupní data 9_4'!N287</f>
        <v>0</v>
      </c>
      <c r="R282" s="173">
        <f>'Vstupní data 9_4'!O287</f>
        <v>0</v>
      </c>
      <c r="S282" s="176">
        <f>'Tabulka 9_4'!$R282+'Tabulka 9_4'!$Q282+'Tabulka 9_4'!$P282</f>
        <v>0</v>
      </c>
      <c r="T282" s="173">
        <f>'Vstupní data 9_4'!P287</f>
        <v>0</v>
      </c>
      <c r="U282" s="173">
        <f>'Vstupní data 9_4'!Q287</f>
        <v>0</v>
      </c>
      <c r="V282" s="173">
        <f>'Vstupní data 9_4'!R287</f>
        <v>0</v>
      </c>
      <c r="W282" s="176">
        <f>IFERROR('Tabulka 9_4'!$V282+'Tabulka 9_4'!$U282+'Tabulka 9_4'!$T282,"")</f>
        <v>0</v>
      </c>
      <c r="X282" s="176">
        <f>IFERROR('Tabulka 9_4'!$P282+'Tabulka 9_4'!$T282,"")</f>
        <v>0</v>
      </c>
      <c r="Y282" s="176">
        <f>IFERROR('Tabulka 9_4'!$Q282+'Tabulka 9_4'!$U282,"")</f>
        <v>0</v>
      </c>
      <c r="Z282" s="176">
        <f>IFERROR('Tabulka 9_4'!$R282+'Tabulka 9_4'!$V282,"")</f>
        <v>0</v>
      </c>
      <c r="AA282" s="178" t="str">
        <f t="shared" si="8"/>
        <v/>
      </c>
      <c r="AB282" s="178" t="str">
        <f t="shared" si="9"/>
        <v/>
      </c>
      <c r="AC282" s="179">
        <f>'Vstupní data 9_4'!$B$1</f>
        <v>0</v>
      </c>
    </row>
    <row r="283" spans="1:29" ht="15">
      <c r="A283" s="164">
        <f>'Vstupní data 9_4'!A288</f>
        <v>0</v>
      </c>
      <c r="B283" s="165">
        <f>'Vstupní data 9_4'!B288</f>
        <v>0</v>
      </c>
      <c r="C283" s="166" t="str">
        <f>'Vstupní data 9_4'!T288</f>
        <v/>
      </c>
      <c r="D283" s="166" t="str">
        <f>'Vstupní data 9_4'!U288</f>
        <v/>
      </c>
      <c r="E283" s="165" t="str">
        <f>'Vstupní data 9_4'!D288</f>
        <v/>
      </c>
      <c r="F283" s="165">
        <f>'Vstupní data 9_4'!C288</f>
        <v>0</v>
      </c>
      <c r="G283" s="165" t="str">
        <f>'Vstupní data 9_4'!F288</f>
        <v/>
      </c>
      <c r="H283" s="167">
        <f>'Vstupní data 9_4'!G288</f>
        <v>0</v>
      </c>
      <c r="I283" s="165" t="str">
        <f>IF('Vstupní data 9_4'!H288=0,"",'Vstupní data 9_4'!H288)</f>
        <v/>
      </c>
      <c r="J283" s="165">
        <f>'Vstupní data 9_4'!E288</f>
        <v>0</v>
      </c>
      <c r="K283" s="180" t="str">
        <f>'Vstupní data 9_4'!S288</f>
        <v/>
      </c>
      <c r="L283" s="166">
        <f>'Vstupní data 9_4'!I288</f>
        <v>0</v>
      </c>
      <c r="M283" s="169">
        <f>'Vstupní data 9_4'!J288</f>
        <v>0</v>
      </c>
      <c r="N283" s="169">
        <f>'Vstupní data 9_4'!K288</f>
        <v>0</v>
      </c>
      <c r="O283" s="169">
        <f>'Vstupní data 9_4'!L288</f>
        <v>0</v>
      </c>
      <c r="P283" s="165">
        <f>'Vstupní data 9_4'!M288</f>
        <v>0</v>
      </c>
      <c r="Q283" s="165">
        <f>'Vstupní data 9_4'!N288</f>
        <v>0</v>
      </c>
      <c r="R283" s="165">
        <f>'Vstupní data 9_4'!O288</f>
        <v>0</v>
      </c>
      <c r="S283" s="168">
        <f>'Tabulka 9_4'!$R283+'Tabulka 9_4'!$Q283+'Tabulka 9_4'!$P283</f>
        <v>0</v>
      </c>
      <c r="T283" s="165">
        <f>'Vstupní data 9_4'!P288</f>
        <v>0</v>
      </c>
      <c r="U283" s="165">
        <f>'Vstupní data 9_4'!Q288</f>
        <v>0</v>
      </c>
      <c r="V283" s="165">
        <f>'Vstupní data 9_4'!R288</f>
        <v>0</v>
      </c>
      <c r="W283" s="168">
        <f>IFERROR('Tabulka 9_4'!$V283+'Tabulka 9_4'!$U283+'Tabulka 9_4'!$T283,"")</f>
        <v>0</v>
      </c>
      <c r="X283" s="168">
        <f>IFERROR('Tabulka 9_4'!$P283+'Tabulka 9_4'!$T283,"")</f>
        <v>0</v>
      </c>
      <c r="Y283" s="168">
        <f>IFERROR('Tabulka 9_4'!$Q283+'Tabulka 9_4'!$U283,"")</f>
        <v>0</v>
      </c>
      <c r="Z283" s="168">
        <f>IFERROR('Tabulka 9_4'!$R283+'Tabulka 9_4'!$V283,"")</f>
        <v>0</v>
      </c>
      <c r="AA283" s="170" t="str">
        <f t="shared" si="8"/>
        <v/>
      </c>
      <c r="AB283" s="170" t="str">
        <f t="shared" si="9"/>
        <v/>
      </c>
      <c r="AC283" s="171">
        <f>'Vstupní data 9_4'!$B$1</f>
        <v>0</v>
      </c>
    </row>
    <row r="284" spans="1:29" ht="15">
      <c r="A284" s="172">
        <f>'Vstupní data 9_4'!A289</f>
        <v>0</v>
      </c>
      <c r="B284" s="173">
        <f>'Vstupní data 9_4'!B289</f>
        <v>0</v>
      </c>
      <c r="C284" s="174" t="str">
        <f>'Vstupní data 9_4'!T289</f>
        <v/>
      </c>
      <c r="D284" s="174" t="str">
        <f>'Vstupní data 9_4'!U289</f>
        <v/>
      </c>
      <c r="E284" s="173" t="str">
        <f>'Vstupní data 9_4'!D289</f>
        <v/>
      </c>
      <c r="F284" s="173">
        <f>'Vstupní data 9_4'!C289</f>
        <v>0</v>
      </c>
      <c r="G284" s="173" t="str">
        <f>'Vstupní data 9_4'!F289</f>
        <v/>
      </c>
      <c r="H284" s="175">
        <f>'Vstupní data 9_4'!G289</f>
        <v>0</v>
      </c>
      <c r="I284" s="173" t="str">
        <f>IF('Vstupní data 9_4'!H289=0,"",'Vstupní data 9_4'!H289)</f>
        <v/>
      </c>
      <c r="J284" s="173">
        <f>'Vstupní data 9_4'!E289</f>
        <v>0</v>
      </c>
      <c r="K284" s="181" t="str">
        <f>'Vstupní data 9_4'!S289</f>
        <v/>
      </c>
      <c r="L284" s="174">
        <f>'Vstupní data 9_4'!I289</f>
        <v>0</v>
      </c>
      <c r="M284" s="177">
        <f>'Vstupní data 9_4'!J289</f>
        <v>0</v>
      </c>
      <c r="N284" s="177">
        <f>'Vstupní data 9_4'!K289</f>
        <v>0</v>
      </c>
      <c r="O284" s="177">
        <f>'Vstupní data 9_4'!L289</f>
        <v>0</v>
      </c>
      <c r="P284" s="173">
        <f>'Vstupní data 9_4'!M289</f>
        <v>0</v>
      </c>
      <c r="Q284" s="173">
        <f>'Vstupní data 9_4'!N289</f>
        <v>0</v>
      </c>
      <c r="R284" s="173">
        <f>'Vstupní data 9_4'!O289</f>
        <v>0</v>
      </c>
      <c r="S284" s="176">
        <f>'Tabulka 9_4'!$R284+'Tabulka 9_4'!$Q284+'Tabulka 9_4'!$P284</f>
        <v>0</v>
      </c>
      <c r="T284" s="173">
        <f>'Vstupní data 9_4'!P289</f>
        <v>0</v>
      </c>
      <c r="U284" s="173">
        <f>'Vstupní data 9_4'!Q289</f>
        <v>0</v>
      </c>
      <c r="V284" s="173">
        <f>'Vstupní data 9_4'!R289</f>
        <v>0</v>
      </c>
      <c r="W284" s="176">
        <f>IFERROR('Tabulka 9_4'!$V284+'Tabulka 9_4'!$U284+'Tabulka 9_4'!$T284,"")</f>
        <v>0</v>
      </c>
      <c r="X284" s="176">
        <f>IFERROR('Tabulka 9_4'!$P284+'Tabulka 9_4'!$T284,"")</f>
        <v>0</v>
      </c>
      <c r="Y284" s="176">
        <f>IFERROR('Tabulka 9_4'!$Q284+'Tabulka 9_4'!$U284,"")</f>
        <v>0</v>
      </c>
      <c r="Z284" s="176">
        <f>IFERROR('Tabulka 9_4'!$R284+'Tabulka 9_4'!$V284,"")</f>
        <v>0</v>
      </c>
      <c r="AA284" s="178" t="str">
        <f t="shared" si="8"/>
        <v/>
      </c>
      <c r="AB284" s="178" t="str">
        <f t="shared" si="9"/>
        <v/>
      </c>
      <c r="AC284" s="179">
        <f>'Vstupní data 9_4'!$B$1</f>
        <v>0</v>
      </c>
    </row>
    <row r="285" spans="1:29" ht="15">
      <c r="A285" s="164">
        <f>'Vstupní data 9_4'!A290</f>
        <v>0</v>
      </c>
      <c r="B285" s="165">
        <f>'Vstupní data 9_4'!B290</f>
        <v>0</v>
      </c>
      <c r="C285" s="166" t="str">
        <f>'Vstupní data 9_4'!T290</f>
        <v/>
      </c>
      <c r="D285" s="166" t="str">
        <f>'Vstupní data 9_4'!U290</f>
        <v/>
      </c>
      <c r="E285" s="165" t="str">
        <f>'Vstupní data 9_4'!D290</f>
        <v/>
      </c>
      <c r="F285" s="165">
        <f>'Vstupní data 9_4'!C290</f>
        <v>0</v>
      </c>
      <c r="G285" s="165" t="str">
        <f>'Vstupní data 9_4'!F290</f>
        <v/>
      </c>
      <c r="H285" s="167">
        <f>'Vstupní data 9_4'!G290</f>
        <v>0</v>
      </c>
      <c r="I285" s="165" t="str">
        <f>IF('Vstupní data 9_4'!H290=0,"",'Vstupní data 9_4'!H290)</f>
        <v/>
      </c>
      <c r="J285" s="165">
        <f>'Vstupní data 9_4'!E290</f>
        <v>0</v>
      </c>
      <c r="K285" s="180" t="str">
        <f>'Vstupní data 9_4'!S290</f>
        <v/>
      </c>
      <c r="L285" s="166">
        <f>'Vstupní data 9_4'!I290</f>
        <v>0</v>
      </c>
      <c r="M285" s="169">
        <f>'Vstupní data 9_4'!J290</f>
        <v>0</v>
      </c>
      <c r="N285" s="169">
        <f>'Vstupní data 9_4'!K290</f>
        <v>0</v>
      </c>
      <c r="O285" s="169">
        <f>'Vstupní data 9_4'!L290</f>
        <v>0</v>
      </c>
      <c r="P285" s="165">
        <f>'Vstupní data 9_4'!M290</f>
        <v>0</v>
      </c>
      <c r="Q285" s="165">
        <f>'Vstupní data 9_4'!N290</f>
        <v>0</v>
      </c>
      <c r="R285" s="165">
        <f>'Vstupní data 9_4'!O290</f>
        <v>0</v>
      </c>
      <c r="S285" s="168">
        <f>'Tabulka 9_4'!$R285+'Tabulka 9_4'!$Q285+'Tabulka 9_4'!$P285</f>
        <v>0</v>
      </c>
      <c r="T285" s="165">
        <f>'Vstupní data 9_4'!P290</f>
        <v>0</v>
      </c>
      <c r="U285" s="165">
        <f>'Vstupní data 9_4'!Q290</f>
        <v>0</v>
      </c>
      <c r="V285" s="165">
        <f>'Vstupní data 9_4'!R290</f>
        <v>0</v>
      </c>
      <c r="W285" s="168">
        <f>IFERROR('Tabulka 9_4'!$V285+'Tabulka 9_4'!$U285+'Tabulka 9_4'!$T285,"")</f>
        <v>0</v>
      </c>
      <c r="X285" s="168">
        <f>IFERROR('Tabulka 9_4'!$P285+'Tabulka 9_4'!$T285,"")</f>
        <v>0</v>
      </c>
      <c r="Y285" s="168">
        <f>IFERROR('Tabulka 9_4'!$Q285+'Tabulka 9_4'!$U285,"")</f>
        <v>0</v>
      </c>
      <c r="Z285" s="168">
        <f>IFERROR('Tabulka 9_4'!$R285+'Tabulka 9_4'!$V285,"")</f>
        <v>0</v>
      </c>
      <c r="AA285" s="170" t="str">
        <f t="shared" si="8"/>
        <v/>
      </c>
      <c r="AB285" s="170" t="str">
        <f t="shared" si="9"/>
        <v/>
      </c>
      <c r="AC285" s="171">
        <f>'Vstupní data 9_4'!$B$1</f>
        <v>0</v>
      </c>
    </row>
    <row r="286" spans="1:29" ht="15">
      <c r="A286" s="172">
        <f>'Vstupní data 9_4'!A291</f>
        <v>0</v>
      </c>
      <c r="B286" s="173">
        <f>'Vstupní data 9_4'!B291</f>
        <v>0</v>
      </c>
      <c r="C286" s="174" t="str">
        <f>'Vstupní data 9_4'!T291</f>
        <v/>
      </c>
      <c r="D286" s="174" t="str">
        <f>'Vstupní data 9_4'!U291</f>
        <v/>
      </c>
      <c r="E286" s="173" t="str">
        <f>'Vstupní data 9_4'!D291</f>
        <v/>
      </c>
      <c r="F286" s="173">
        <f>'Vstupní data 9_4'!C291</f>
        <v>0</v>
      </c>
      <c r="G286" s="173" t="str">
        <f>'Vstupní data 9_4'!F291</f>
        <v/>
      </c>
      <c r="H286" s="175">
        <f>'Vstupní data 9_4'!G291</f>
        <v>0</v>
      </c>
      <c r="I286" s="173" t="str">
        <f>IF('Vstupní data 9_4'!H291=0,"",'Vstupní data 9_4'!H291)</f>
        <v/>
      </c>
      <c r="J286" s="173">
        <f>'Vstupní data 9_4'!E291</f>
        <v>0</v>
      </c>
      <c r="K286" s="181" t="str">
        <f>'Vstupní data 9_4'!S291</f>
        <v/>
      </c>
      <c r="L286" s="174">
        <f>'Vstupní data 9_4'!I291</f>
        <v>0</v>
      </c>
      <c r="M286" s="177">
        <f>'Vstupní data 9_4'!J291</f>
        <v>0</v>
      </c>
      <c r="N286" s="177">
        <f>'Vstupní data 9_4'!K291</f>
        <v>0</v>
      </c>
      <c r="O286" s="177">
        <f>'Vstupní data 9_4'!L291</f>
        <v>0</v>
      </c>
      <c r="P286" s="173">
        <f>'Vstupní data 9_4'!M291</f>
        <v>0</v>
      </c>
      <c r="Q286" s="173">
        <f>'Vstupní data 9_4'!N291</f>
        <v>0</v>
      </c>
      <c r="R286" s="173">
        <f>'Vstupní data 9_4'!O291</f>
        <v>0</v>
      </c>
      <c r="S286" s="176">
        <f>'Tabulka 9_4'!$R286+'Tabulka 9_4'!$Q286+'Tabulka 9_4'!$P286</f>
        <v>0</v>
      </c>
      <c r="T286" s="173">
        <f>'Vstupní data 9_4'!P291</f>
        <v>0</v>
      </c>
      <c r="U286" s="173">
        <f>'Vstupní data 9_4'!Q291</f>
        <v>0</v>
      </c>
      <c r="V286" s="173">
        <f>'Vstupní data 9_4'!R291</f>
        <v>0</v>
      </c>
      <c r="W286" s="176">
        <f>IFERROR('Tabulka 9_4'!$V286+'Tabulka 9_4'!$U286+'Tabulka 9_4'!$T286,"")</f>
        <v>0</v>
      </c>
      <c r="X286" s="176">
        <f>IFERROR('Tabulka 9_4'!$P286+'Tabulka 9_4'!$T286,"")</f>
        <v>0</v>
      </c>
      <c r="Y286" s="176">
        <f>IFERROR('Tabulka 9_4'!$Q286+'Tabulka 9_4'!$U286,"")</f>
        <v>0</v>
      </c>
      <c r="Z286" s="176">
        <f>IFERROR('Tabulka 9_4'!$R286+'Tabulka 9_4'!$V286,"")</f>
        <v>0</v>
      </c>
      <c r="AA286" s="178" t="str">
        <f t="shared" si="8"/>
        <v/>
      </c>
      <c r="AB286" s="178" t="str">
        <f t="shared" si="9"/>
        <v/>
      </c>
      <c r="AC286" s="179">
        <f>'Vstupní data 9_4'!$B$1</f>
        <v>0</v>
      </c>
    </row>
    <row r="287" spans="1:29" ht="15">
      <c r="A287" s="164">
        <f>'Vstupní data 9_4'!A292</f>
        <v>0</v>
      </c>
      <c r="B287" s="165">
        <f>'Vstupní data 9_4'!B292</f>
        <v>0</v>
      </c>
      <c r="C287" s="166" t="str">
        <f>'Vstupní data 9_4'!T292</f>
        <v/>
      </c>
      <c r="D287" s="166" t="str">
        <f>'Vstupní data 9_4'!U292</f>
        <v/>
      </c>
      <c r="E287" s="165" t="str">
        <f>'Vstupní data 9_4'!D292</f>
        <v/>
      </c>
      <c r="F287" s="165">
        <f>'Vstupní data 9_4'!C292</f>
        <v>0</v>
      </c>
      <c r="G287" s="165" t="str">
        <f>'Vstupní data 9_4'!F292</f>
        <v/>
      </c>
      <c r="H287" s="167">
        <f>'Vstupní data 9_4'!G292</f>
        <v>0</v>
      </c>
      <c r="I287" s="165" t="str">
        <f>IF('Vstupní data 9_4'!H292=0,"",'Vstupní data 9_4'!H292)</f>
        <v/>
      </c>
      <c r="J287" s="165">
        <f>'Vstupní data 9_4'!E292</f>
        <v>0</v>
      </c>
      <c r="K287" s="180" t="str">
        <f>'Vstupní data 9_4'!S292</f>
        <v/>
      </c>
      <c r="L287" s="166">
        <f>'Vstupní data 9_4'!I292</f>
        <v>0</v>
      </c>
      <c r="M287" s="169">
        <f>'Vstupní data 9_4'!J292</f>
        <v>0</v>
      </c>
      <c r="N287" s="169">
        <f>'Vstupní data 9_4'!K292</f>
        <v>0</v>
      </c>
      <c r="O287" s="169">
        <f>'Vstupní data 9_4'!L292</f>
        <v>0</v>
      </c>
      <c r="P287" s="165">
        <f>'Vstupní data 9_4'!M292</f>
        <v>0</v>
      </c>
      <c r="Q287" s="165">
        <f>'Vstupní data 9_4'!N292</f>
        <v>0</v>
      </c>
      <c r="R287" s="165">
        <f>'Vstupní data 9_4'!O292</f>
        <v>0</v>
      </c>
      <c r="S287" s="168">
        <f>'Tabulka 9_4'!$R287+'Tabulka 9_4'!$Q287+'Tabulka 9_4'!$P287</f>
        <v>0</v>
      </c>
      <c r="T287" s="165">
        <f>'Vstupní data 9_4'!P292</f>
        <v>0</v>
      </c>
      <c r="U287" s="165">
        <f>'Vstupní data 9_4'!Q292</f>
        <v>0</v>
      </c>
      <c r="V287" s="165">
        <f>'Vstupní data 9_4'!R292</f>
        <v>0</v>
      </c>
      <c r="W287" s="168">
        <f>IFERROR('Tabulka 9_4'!$V287+'Tabulka 9_4'!$U287+'Tabulka 9_4'!$T287,"")</f>
        <v>0</v>
      </c>
      <c r="X287" s="168">
        <f>IFERROR('Tabulka 9_4'!$P287+'Tabulka 9_4'!$T287,"")</f>
        <v>0</v>
      </c>
      <c r="Y287" s="168">
        <f>IFERROR('Tabulka 9_4'!$Q287+'Tabulka 9_4'!$U287,"")</f>
        <v>0</v>
      </c>
      <c r="Z287" s="168">
        <f>IFERROR('Tabulka 9_4'!$R287+'Tabulka 9_4'!$V287,"")</f>
        <v>0</v>
      </c>
      <c r="AA287" s="170" t="str">
        <f t="shared" si="8"/>
        <v/>
      </c>
      <c r="AB287" s="170" t="str">
        <f t="shared" si="9"/>
        <v/>
      </c>
      <c r="AC287" s="171">
        <f>'Vstupní data 9_4'!$B$1</f>
        <v>0</v>
      </c>
    </row>
    <row r="288" spans="1:29" ht="15">
      <c r="A288" s="172">
        <f>'Vstupní data 9_4'!A293</f>
        <v>0</v>
      </c>
      <c r="B288" s="173">
        <f>'Vstupní data 9_4'!B293</f>
        <v>0</v>
      </c>
      <c r="C288" s="174" t="str">
        <f>'Vstupní data 9_4'!T293</f>
        <v/>
      </c>
      <c r="D288" s="174" t="str">
        <f>'Vstupní data 9_4'!U293</f>
        <v/>
      </c>
      <c r="E288" s="173" t="str">
        <f>'Vstupní data 9_4'!D293</f>
        <v/>
      </c>
      <c r="F288" s="173">
        <f>'Vstupní data 9_4'!C293</f>
        <v>0</v>
      </c>
      <c r="G288" s="173" t="str">
        <f>'Vstupní data 9_4'!F293</f>
        <v/>
      </c>
      <c r="H288" s="175">
        <f>'Vstupní data 9_4'!G293</f>
        <v>0</v>
      </c>
      <c r="I288" s="173" t="str">
        <f>IF('Vstupní data 9_4'!H293=0,"",'Vstupní data 9_4'!H293)</f>
        <v/>
      </c>
      <c r="J288" s="173">
        <f>'Vstupní data 9_4'!E293</f>
        <v>0</v>
      </c>
      <c r="K288" s="181" t="str">
        <f>'Vstupní data 9_4'!S293</f>
        <v/>
      </c>
      <c r="L288" s="174">
        <f>'Vstupní data 9_4'!I293</f>
        <v>0</v>
      </c>
      <c r="M288" s="177">
        <f>'Vstupní data 9_4'!J293</f>
        <v>0</v>
      </c>
      <c r="N288" s="177">
        <f>'Vstupní data 9_4'!K293</f>
        <v>0</v>
      </c>
      <c r="O288" s="177">
        <f>'Vstupní data 9_4'!L293</f>
        <v>0</v>
      </c>
      <c r="P288" s="173">
        <f>'Vstupní data 9_4'!M293</f>
        <v>0</v>
      </c>
      <c r="Q288" s="173">
        <f>'Vstupní data 9_4'!N293</f>
        <v>0</v>
      </c>
      <c r="R288" s="173">
        <f>'Vstupní data 9_4'!O293</f>
        <v>0</v>
      </c>
      <c r="S288" s="176">
        <f>'Tabulka 9_4'!$R288+'Tabulka 9_4'!$Q288+'Tabulka 9_4'!$P288</f>
        <v>0</v>
      </c>
      <c r="T288" s="173">
        <f>'Vstupní data 9_4'!P293</f>
        <v>0</v>
      </c>
      <c r="U288" s="173">
        <f>'Vstupní data 9_4'!Q293</f>
        <v>0</v>
      </c>
      <c r="V288" s="173">
        <f>'Vstupní data 9_4'!R293</f>
        <v>0</v>
      </c>
      <c r="W288" s="176">
        <f>IFERROR('Tabulka 9_4'!$V288+'Tabulka 9_4'!$U288+'Tabulka 9_4'!$T288,"")</f>
        <v>0</v>
      </c>
      <c r="X288" s="176">
        <f>IFERROR('Tabulka 9_4'!$P288+'Tabulka 9_4'!$T288,"")</f>
        <v>0</v>
      </c>
      <c r="Y288" s="176">
        <f>IFERROR('Tabulka 9_4'!$Q288+'Tabulka 9_4'!$U288,"")</f>
        <v>0</v>
      </c>
      <c r="Z288" s="176">
        <f>IFERROR('Tabulka 9_4'!$R288+'Tabulka 9_4'!$V288,"")</f>
        <v>0</v>
      </c>
      <c r="AA288" s="178" t="str">
        <f t="shared" si="8"/>
        <v/>
      </c>
      <c r="AB288" s="178" t="str">
        <f t="shared" si="9"/>
        <v/>
      </c>
      <c r="AC288" s="179">
        <f>'Vstupní data 9_4'!$B$1</f>
        <v>0</v>
      </c>
    </row>
    <row r="289" spans="1:29" ht="15">
      <c r="A289" s="164">
        <f>'Vstupní data 9_4'!A294</f>
        <v>0</v>
      </c>
      <c r="B289" s="165">
        <f>'Vstupní data 9_4'!B294</f>
        <v>0</v>
      </c>
      <c r="C289" s="166" t="str">
        <f>'Vstupní data 9_4'!T294</f>
        <v/>
      </c>
      <c r="D289" s="166" t="str">
        <f>'Vstupní data 9_4'!U294</f>
        <v/>
      </c>
      <c r="E289" s="165" t="str">
        <f>'Vstupní data 9_4'!D294</f>
        <v/>
      </c>
      <c r="F289" s="165">
        <f>'Vstupní data 9_4'!C294</f>
        <v>0</v>
      </c>
      <c r="G289" s="165" t="str">
        <f>'Vstupní data 9_4'!F294</f>
        <v/>
      </c>
      <c r="H289" s="167">
        <f>'Vstupní data 9_4'!G294</f>
        <v>0</v>
      </c>
      <c r="I289" s="165" t="str">
        <f>IF('Vstupní data 9_4'!H294=0,"",'Vstupní data 9_4'!H294)</f>
        <v/>
      </c>
      <c r="J289" s="165">
        <f>'Vstupní data 9_4'!E294</f>
        <v>0</v>
      </c>
      <c r="K289" s="180" t="str">
        <f>'Vstupní data 9_4'!S294</f>
        <v/>
      </c>
      <c r="L289" s="166">
        <f>'Vstupní data 9_4'!I294</f>
        <v>0</v>
      </c>
      <c r="M289" s="169">
        <f>'Vstupní data 9_4'!J294</f>
        <v>0</v>
      </c>
      <c r="N289" s="169">
        <f>'Vstupní data 9_4'!K294</f>
        <v>0</v>
      </c>
      <c r="O289" s="169">
        <f>'Vstupní data 9_4'!L294</f>
        <v>0</v>
      </c>
      <c r="P289" s="165">
        <f>'Vstupní data 9_4'!M294</f>
        <v>0</v>
      </c>
      <c r="Q289" s="165">
        <f>'Vstupní data 9_4'!N294</f>
        <v>0</v>
      </c>
      <c r="R289" s="165">
        <f>'Vstupní data 9_4'!O294</f>
        <v>0</v>
      </c>
      <c r="S289" s="168">
        <f>'Tabulka 9_4'!$R289+'Tabulka 9_4'!$Q289+'Tabulka 9_4'!$P289</f>
        <v>0</v>
      </c>
      <c r="T289" s="165">
        <f>'Vstupní data 9_4'!P294</f>
        <v>0</v>
      </c>
      <c r="U289" s="165">
        <f>'Vstupní data 9_4'!Q294</f>
        <v>0</v>
      </c>
      <c r="V289" s="165">
        <f>'Vstupní data 9_4'!R294</f>
        <v>0</v>
      </c>
      <c r="W289" s="168">
        <f>IFERROR('Tabulka 9_4'!$V289+'Tabulka 9_4'!$U289+'Tabulka 9_4'!$T289,"")</f>
        <v>0</v>
      </c>
      <c r="X289" s="168">
        <f>IFERROR('Tabulka 9_4'!$P289+'Tabulka 9_4'!$T289,"")</f>
        <v>0</v>
      </c>
      <c r="Y289" s="168">
        <f>IFERROR('Tabulka 9_4'!$Q289+'Tabulka 9_4'!$U289,"")</f>
        <v>0</v>
      </c>
      <c r="Z289" s="168">
        <f>IFERROR('Tabulka 9_4'!$R289+'Tabulka 9_4'!$V289,"")</f>
        <v>0</v>
      </c>
      <c r="AA289" s="170" t="str">
        <f t="shared" si="8"/>
        <v/>
      </c>
      <c r="AB289" s="170" t="str">
        <f t="shared" si="9"/>
        <v/>
      </c>
      <c r="AC289" s="171">
        <f>'Vstupní data 9_4'!$B$1</f>
        <v>0</v>
      </c>
    </row>
    <row r="290" spans="1:29" ht="15">
      <c r="A290" s="172">
        <f>'Vstupní data 9_4'!A295</f>
        <v>0</v>
      </c>
      <c r="B290" s="173">
        <f>'Vstupní data 9_4'!B295</f>
        <v>0</v>
      </c>
      <c r="C290" s="174" t="str">
        <f>'Vstupní data 9_4'!T295</f>
        <v/>
      </c>
      <c r="D290" s="174" t="str">
        <f>'Vstupní data 9_4'!U295</f>
        <v/>
      </c>
      <c r="E290" s="173" t="str">
        <f>'Vstupní data 9_4'!D295</f>
        <v/>
      </c>
      <c r="F290" s="173">
        <f>'Vstupní data 9_4'!C295</f>
        <v>0</v>
      </c>
      <c r="G290" s="173" t="str">
        <f>'Vstupní data 9_4'!F295</f>
        <v/>
      </c>
      <c r="H290" s="175">
        <f>'Vstupní data 9_4'!G295</f>
        <v>0</v>
      </c>
      <c r="I290" s="173" t="str">
        <f>IF('Vstupní data 9_4'!H295=0,"",'Vstupní data 9_4'!H295)</f>
        <v/>
      </c>
      <c r="J290" s="173">
        <f>'Vstupní data 9_4'!E295</f>
        <v>0</v>
      </c>
      <c r="K290" s="181" t="str">
        <f>'Vstupní data 9_4'!S295</f>
        <v/>
      </c>
      <c r="L290" s="174">
        <f>'Vstupní data 9_4'!I295</f>
        <v>0</v>
      </c>
      <c r="M290" s="177">
        <f>'Vstupní data 9_4'!J295</f>
        <v>0</v>
      </c>
      <c r="N290" s="177">
        <f>'Vstupní data 9_4'!K295</f>
        <v>0</v>
      </c>
      <c r="O290" s="177">
        <f>'Vstupní data 9_4'!L295</f>
        <v>0</v>
      </c>
      <c r="P290" s="173">
        <f>'Vstupní data 9_4'!M295</f>
        <v>0</v>
      </c>
      <c r="Q290" s="173">
        <f>'Vstupní data 9_4'!N295</f>
        <v>0</v>
      </c>
      <c r="R290" s="173">
        <f>'Vstupní data 9_4'!O295</f>
        <v>0</v>
      </c>
      <c r="S290" s="176">
        <f>'Tabulka 9_4'!$R290+'Tabulka 9_4'!$Q290+'Tabulka 9_4'!$P290</f>
        <v>0</v>
      </c>
      <c r="T290" s="173">
        <f>'Vstupní data 9_4'!P295</f>
        <v>0</v>
      </c>
      <c r="U290" s="173">
        <f>'Vstupní data 9_4'!Q295</f>
        <v>0</v>
      </c>
      <c r="V290" s="173">
        <f>'Vstupní data 9_4'!R295</f>
        <v>0</v>
      </c>
      <c r="W290" s="176">
        <f>IFERROR('Tabulka 9_4'!$V290+'Tabulka 9_4'!$U290+'Tabulka 9_4'!$T290,"")</f>
        <v>0</v>
      </c>
      <c r="X290" s="176">
        <f>IFERROR('Tabulka 9_4'!$P290+'Tabulka 9_4'!$T290,"")</f>
        <v>0</v>
      </c>
      <c r="Y290" s="176">
        <f>IFERROR('Tabulka 9_4'!$Q290+'Tabulka 9_4'!$U290,"")</f>
        <v>0</v>
      </c>
      <c r="Z290" s="176">
        <f>IFERROR('Tabulka 9_4'!$R290+'Tabulka 9_4'!$V290,"")</f>
        <v>0</v>
      </c>
      <c r="AA290" s="178" t="str">
        <f t="shared" si="8"/>
        <v/>
      </c>
      <c r="AB290" s="178" t="str">
        <f t="shared" si="9"/>
        <v/>
      </c>
      <c r="AC290" s="179">
        <f>'Vstupní data 9_4'!$B$1</f>
        <v>0</v>
      </c>
    </row>
    <row r="291" spans="1:29" ht="15">
      <c r="A291" s="164">
        <f>'Vstupní data 9_4'!A296</f>
        <v>0</v>
      </c>
      <c r="B291" s="165">
        <f>'Vstupní data 9_4'!B296</f>
        <v>0</v>
      </c>
      <c r="C291" s="166" t="str">
        <f>'Vstupní data 9_4'!T296</f>
        <v/>
      </c>
      <c r="D291" s="166" t="str">
        <f>'Vstupní data 9_4'!U296</f>
        <v/>
      </c>
      <c r="E291" s="165" t="str">
        <f>'Vstupní data 9_4'!D296</f>
        <v/>
      </c>
      <c r="F291" s="165">
        <f>'Vstupní data 9_4'!C296</f>
        <v>0</v>
      </c>
      <c r="G291" s="165" t="str">
        <f>'Vstupní data 9_4'!F296</f>
        <v/>
      </c>
      <c r="H291" s="167">
        <f>'Vstupní data 9_4'!G296</f>
        <v>0</v>
      </c>
      <c r="I291" s="165" t="str">
        <f>IF('Vstupní data 9_4'!H296=0,"",'Vstupní data 9_4'!H296)</f>
        <v/>
      </c>
      <c r="J291" s="165">
        <f>'Vstupní data 9_4'!E296</f>
        <v>0</v>
      </c>
      <c r="K291" s="180" t="str">
        <f>'Vstupní data 9_4'!S296</f>
        <v/>
      </c>
      <c r="L291" s="166">
        <f>'Vstupní data 9_4'!I296</f>
        <v>0</v>
      </c>
      <c r="M291" s="169">
        <f>'Vstupní data 9_4'!J296</f>
        <v>0</v>
      </c>
      <c r="N291" s="169">
        <f>'Vstupní data 9_4'!K296</f>
        <v>0</v>
      </c>
      <c r="O291" s="169">
        <f>'Vstupní data 9_4'!L296</f>
        <v>0</v>
      </c>
      <c r="P291" s="165">
        <f>'Vstupní data 9_4'!M296</f>
        <v>0</v>
      </c>
      <c r="Q291" s="165">
        <f>'Vstupní data 9_4'!N296</f>
        <v>0</v>
      </c>
      <c r="R291" s="165">
        <f>'Vstupní data 9_4'!O296</f>
        <v>0</v>
      </c>
      <c r="S291" s="168">
        <f>'Tabulka 9_4'!$R291+'Tabulka 9_4'!$Q291+'Tabulka 9_4'!$P291</f>
        <v>0</v>
      </c>
      <c r="T291" s="165">
        <f>'Vstupní data 9_4'!P296</f>
        <v>0</v>
      </c>
      <c r="U291" s="165">
        <f>'Vstupní data 9_4'!Q296</f>
        <v>0</v>
      </c>
      <c r="V291" s="165">
        <f>'Vstupní data 9_4'!R296</f>
        <v>0</v>
      </c>
      <c r="W291" s="168">
        <f>IFERROR('Tabulka 9_4'!$V291+'Tabulka 9_4'!$U291+'Tabulka 9_4'!$T291,"")</f>
        <v>0</v>
      </c>
      <c r="X291" s="168">
        <f>IFERROR('Tabulka 9_4'!$P291+'Tabulka 9_4'!$T291,"")</f>
        <v>0</v>
      </c>
      <c r="Y291" s="168">
        <f>IFERROR('Tabulka 9_4'!$Q291+'Tabulka 9_4'!$U291,"")</f>
        <v>0</v>
      </c>
      <c r="Z291" s="168">
        <f>IFERROR('Tabulka 9_4'!$R291+'Tabulka 9_4'!$V291,"")</f>
        <v>0</v>
      </c>
      <c r="AA291" s="170" t="str">
        <f t="shared" si="8"/>
        <v/>
      </c>
      <c r="AB291" s="170" t="str">
        <f t="shared" si="9"/>
        <v/>
      </c>
      <c r="AC291" s="171">
        <f>'Vstupní data 9_4'!$B$1</f>
        <v>0</v>
      </c>
    </row>
    <row r="292" spans="1:29" ht="15">
      <c r="A292" s="172">
        <f>'Vstupní data 9_4'!A297</f>
        <v>0</v>
      </c>
      <c r="B292" s="173">
        <f>'Vstupní data 9_4'!B297</f>
        <v>0</v>
      </c>
      <c r="C292" s="174" t="str">
        <f>'Vstupní data 9_4'!T297</f>
        <v/>
      </c>
      <c r="D292" s="174" t="str">
        <f>'Vstupní data 9_4'!U297</f>
        <v/>
      </c>
      <c r="E292" s="173" t="str">
        <f>'Vstupní data 9_4'!D297</f>
        <v/>
      </c>
      <c r="F292" s="173">
        <f>'Vstupní data 9_4'!C297</f>
        <v>0</v>
      </c>
      <c r="G292" s="173" t="str">
        <f>'Vstupní data 9_4'!F297</f>
        <v/>
      </c>
      <c r="H292" s="175">
        <f>'Vstupní data 9_4'!G297</f>
        <v>0</v>
      </c>
      <c r="I292" s="173" t="str">
        <f>IF('Vstupní data 9_4'!H297=0,"",'Vstupní data 9_4'!H297)</f>
        <v/>
      </c>
      <c r="J292" s="173">
        <f>'Vstupní data 9_4'!E297</f>
        <v>0</v>
      </c>
      <c r="K292" s="181" t="str">
        <f>'Vstupní data 9_4'!S297</f>
        <v/>
      </c>
      <c r="L292" s="174">
        <f>'Vstupní data 9_4'!I297</f>
        <v>0</v>
      </c>
      <c r="M292" s="177">
        <f>'Vstupní data 9_4'!J297</f>
        <v>0</v>
      </c>
      <c r="N292" s="177">
        <f>'Vstupní data 9_4'!K297</f>
        <v>0</v>
      </c>
      <c r="O292" s="177">
        <f>'Vstupní data 9_4'!L297</f>
        <v>0</v>
      </c>
      <c r="P292" s="173">
        <f>'Vstupní data 9_4'!M297</f>
        <v>0</v>
      </c>
      <c r="Q292" s="173">
        <f>'Vstupní data 9_4'!N297</f>
        <v>0</v>
      </c>
      <c r="R292" s="173">
        <f>'Vstupní data 9_4'!O297</f>
        <v>0</v>
      </c>
      <c r="S292" s="176">
        <f>'Tabulka 9_4'!$R292+'Tabulka 9_4'!$Q292+'Tabulka 9_4'!$P292</f>
        <v>0</v>
      </c>
      <c r="T292" s="173">
        <f>'Vstupní data 9_4'!P297</f>
        <v>0</v>
      </c>
      <c r="U292" s="173">
        <f>'Vstupní data 9_4'!Q297</f>
        <v>0</v>
      </c>
      <c r="V292" s="173">
        <f>'Vstupní data 9_4'!R297</f>
        <v>0</v>
      </c>
      <c r="W292" s="176">
        <f>IFERROR('Tabulka 9_4'!$V292+'Tabulka 9_4'!$U292+'Tabulka 9_4'!$T292,"")</f>
        <v>0</v>
      </c>
      <c r="X292" s="176">
        <f>IFERROR('Tabulka 9_4'!$P292+'Tabulka 9_4'!$T292,"")</f>
        <v>0</v>
      </c>
      <c r="Y292" s="176">
        <f>IFERROR('Tabulka 9_4'!$Q292+'Tabulka 9_4'!$U292,"")</f>
        <v>0</v>
      </c>
      <c r="Z292" s="176">
        <f>IFERROR('Tabulka 9_4'!$R292+'Tabulka 9_4'!$V292,"")</f>
        <v>0</v>
      </c>
      <c r="AA292" s="178" t="str">
        <f t="shared" si="8"/>
        <v/>
      </c>
      <c r="AB292" s="178" t="str">
        <f t="shared" si="9"/>
        <v/>
      </c>
      <c r="AC292" s="179">
        <f>'Vstupní data 9_4'!$B$1</f>
        <v>0</v>
      </c>
    </row>
    <row r="293" spans="1:29" ht="15">
      <c r="A293" s="164">
        <f>'Vstupní data 9_4'!A298</f>
        <v>0</v>
      </c>
      <c r="B293" s="165">
        <f>'Vstupní data 9_4'!B298</f>
        <v>0</v>
      </c>
      <c r="C293" s="166" t="str">
        <f>'Vstupní data 9_4'!T298</f>
        <v/>
      </c>
      <c r="D293" s="166" t="str">
        <f>'Vstupní data 9_4'!U298</f>
        <v/>
      </c>
      <c r="E293" s="165" t="str">
        <f>'Vstupní data 9_4'!D298</f>
        <v/>
      </c>
      <c r="F293" s="165">
        <f>'Vstupní data 9_4'!C298</f>
        <v>0</v>
      </c>
      <c r="G293" s="165" t="str">
        <f>'Vstupní data 9_4'!F298</f>
        <v/>
      </c>
      <c r="H293" s="167">
        <f>'Vstupní data 9_4'!G298</f>
        <v>0</v>
      </c>
      <c r="I293" s="165" t="str">
        <f>IF('Vstupní data 9_4'!H298=0,"",'Vstupní data 9_4'!H298)</f>
        <v/>
      </c>
      <c r="J293" s="165">
        <f>'Vstupní data 9_4'!E298</f>
        <v>0</v>
      </c>
      <c r="K293" s="180" t="str">
        <f>'Vstupní data 9_4'!S298</f>
        <v/>
      </c>
      <c r="L293" s="166">
        <f>'Vstupní data 9_4'!I298</f>
        <v>0</v>
      </c>
      <c r="M293" s="169">
        <f>'Vstupní data 9_4'!J298</f>
        <v>0</v>
      </c>
      <c r="N293" s="169">
        <f>'Vstupní data 9_4'!K298</f>
        <v>0</v>
      </c>
      <c r="O293" s="169">
        <f>'Vstupní data 9_4'!L298</f>
        <v>0</v>
      </c>
      <c r="P293" s="165">
        <f>'Vstupní data 9_4'!M298</f>
        <v>0</v>
      </c>
      <c r="Q293" s="165">
        <f>'Vstupní data 9_4'!N298</f>
        <v>0</v>
      </c>
      <c r="R293" s="165">
        <f>'Vstupní data 9_4'!O298</f>
        <v>0</v>
      </c>
      <c r="S293" s="168">
        <f>'Tabulka 9_4'!$R293+'Tabulka 9_4'!$Q293+'Tabulka 9_4'!$P293</f>
        <v>0</v>
      </c>
      <c r="T293" s="165">
        <f>'Vstupní data 9_4'!P298</f>
        <v>0</v>
      </c>
      <c r="U293" s="165">
        <f>'Vstupní data 9_4'!Q298</f>
        <v>0</v>
      </c>
      <c r="V293" s="165">
        <f>'Vstupní data 9_4'!R298</f>
        <v>0</v>
      </c>
      <c r="W293" s="168">
        <f>IFERROR('Tabulka 9_4'!$V293+'Tabulka 9_4'!$U293+'Tabulka 9_4'!$T293,"")</f>
        <v>0</v>
      </c>
      <c r="X293" s="168">
        <f>IFERROR('Tabulka 9_4'!$P293+'Tabulka 9_4'!$T293,"")</f>
        <v>0</v>
      </c>
      <c r="Y293" s="168">
        <f>IFERROR('Tabulka 9_4'!$Q293+'Tabulka 9_4'!$U293,"")</f>
        <v>0</v>
      </c>
      <c r="Z293" s="168">
        <f>IFERROR('Tabulka 9_4'!$R293+'Tabulka 9_4'!$V293,"")</f>
        <v>0</v>
      </c>
      <c r="AA293" s="170" t="str">
        <f t="shared" si="8"/>
        <v/>
      </c>
      <c r="AB293" s="170" t="str">
        <f t="shared" si="9"/>
        <v/>
      </c>
      <c r="AC293" s="171">
        <f>'Vstupní data 9_4'!$B$1</f>
        <v>0</v>
      </c>
    </row>
    <row r="294" spans="1:29" ht="15">
      <c r="A294" s="172">
        <f>'Vstupní data 9_4'!A299</f>
        <v>0</v>
      </c>
      <c r="B294" s="173">
        <f>'Vstupní data 9_4'!B299</f>
        <v>0</v>
      </c>
      <c r="C294" s="174" t="str">
        <f>'Vstupní data 9_4'!T299</f>
        <v/>
      </c>
      <c r="D294" s="174" t="str">
        <f>'Vstupní data 9_4'!U299</f>
        <v/>
      </c>
      <c r="E294" s="173" t="str">
        <f>'Vstupní data 9_4'!D299</f>
        <v/>
      </c>
      <c r="F294" s="173">
        <f>'Vstupní data 9_4'!C299</f>
        <v>0</v>
      </c>
      <c r="G294" s="173" t="str">
        <f>'Vstupní data 9_4'!F299</f>
        <v/>
      </c>
      <c r="H294" s="175">
        <f>'Vstupní data 9_4'!G299</f>
        <v>0</v>
      </c>
      <c r="I294" s="173" t="str">
        <f>IF('Vstupní data 9_4'!H299=0,"",'Vstupní data 9_4'!H299)</f>
        <v/>
      </c>
      <c r="J294" s="173">
        <f>'Vstupní data 9_4'!E299</f>
        <v>0</v>
      </c>
      <c r="K294" s="181" t="str">
        <f>'Vstupní data 9_4'!S299</f>
        <v/>
      </c>
      <c r="L294" s="174">
        <f>'Vstupní data 9_4'!I299</f>
        <v>0</v>
      </c>
      <c r="M294" s="177">
        <f>'Vstupní data 9_4'!J299</f>
        <v>0</v>
      </c>
      <c r="N294" s="177">
        <f>'Vstupní data 9_4'!K299</f>
        <v>0</v>
      </c>
      <c r="O294" s="177">
        <f>'Vstupní data 9_4'!L299</f>
        <v>0</v>
      </c>
      <c r="P294" s="173">
        <f>'Vstupní data 9_4'!M299</f>
        <v>0</v>
      </c>
      <c r="Q294" s="173">
        <f>'Vstupní data 9_4'!N299</f>
        <v>0</v>
      </c>
      <c r="R294" s="173">
        <f>'Vstupní data 9_4'!O299</f>
        <v>0</v>
      </c>
      <c r="S294" s="176">
        <f>'Tabulka 9_4'!$R294+'Tabulka 9_4'!$Q294+'Tabulka 9_4'!$P294</f>
        <v>0</v>
      </c>
      <c r="T294" s="173">
        <f>'Vstupní data 9_4'!P299</f>
        <v>0</v>
      </c>
      <c r="U294" s="173">
        <f>'Vstupní data 9_4'!Q299</f>
        <v>0</v>
      </c>
      <c r="V294" s="173">
        <f>'Vstupní data 9_4'!R299</f>
        <v>0</v>
      </c>
      <c r="W294" s="176">
        <f>IFERROR('Tabulka 9_4'!$V294+'Tabulka 9_4'!$U294+'Tabulka 9_4'!$T294,"")</f>
        <v>0</v>
      </c>
      <c r="X294" s="176">
        <f>IFERROR('Tabulka 9_4'!$P294+'Tabulka 9_4'!$T294,"")</f>
        <v>0</v>
      </c>
      <c r="Y294" s="176">
        <f>IFERROR('Tabulka 9_4'!$Q294+'Tabulka 9_4'!$U294,"")</f>
        <v>0</v>
      </c>
      <c r="Z294" s="176">
        <f>IFERROR('Tabulka 9_4'!$R294+'Tabulka 9_4'!$V294,"")</f>
        <v>0</v>
      </c>
      <c r="AA294" s="178" t="str">
        <f t="shared" si="8"/>
        <v/>
      </c>
      <c r="AB294" s="178" t="str">
        <f t="shared" si="9"/>
        <v/>
      </c>
      <c r="AC294" s="179">
        <f>'Vstupní data 9_4'!$B$1</f>
        <v>0</v>
      </c>
    </row>
    <row r="295" spans="1:29" ht="15">
      <c r="A295" s="164">
        <f>'Vstupní data 9_4'!A300</f>
        <v>0</v>
      </c>
      <c r="B295" s="165">
        <f>'Vstupní data 9_4'!B300</f>
        <v>0</v>
      </c>
      <c r="C295" s="166" t="str">
        <f>'Vstupní data 9_4'!T300</f>
        <v/>
      </c>
      <c r="D295" s="166" t="str">
        <f>'Vstupní data 9_4'!U300</f>
        <v/>
      </c>
      <c r="E295" s="165" t="str">
        <f>'Vstupní data 9_4'!D300</f>
        <v/>
      </c>
      <c r="F295" s="165">
        <f>'Vstupní data 9_4'!C300</f>
        <v>0</v>
      </c>
      <c r="G295" s="165" t="str">
        <f>'Vstupní data 9_4'!F300</f>
        <v/>
      </c>
      <c r="H295" s="167">
        <f>'Vstupní data 9_4'!G300</f>
        <v>0</v>
      </c>
      <c r="I295" s="165" t="str">
        <f>IF('Vstupní data 9_4'!H300=0,"",'Vstupní data 9_4'!H300)</f>
        <v/>
      </c>
      <c r="J295" s="165">
        <f>'Vstupní data 9_4'!E300</f>
        <v>0</v>
      </c>
      <c r="K295" s="180" t="str">
        <f>'Vstupní data 9_4'!S300</f>
        <v/>
      </c>
      <c r="L295" s="166">
        <f>'Vstupní data 9_4'!I300</f>
        <v>0</v>
      </c>
      <c r="M295" s="169">
        <f>'Vstupní data 9_4'!J300</f>
        <v>0</v>
      </c>
      <c r="N295" s="169">
        <f>'Vstupní data 9_4'!K300</f>
        <v>0</v>
      </c>
      <c r="O295" s="169">
        <f>'Vstupní data 9_4'!L300</f>
        <v>0</v>
      </c>
      <c r="P295" s="165">
        <f>'Vstupní data 9_4'!M300</f>
        <v>0</v>
      </c>
      <c r="Q295" s="165">
        <f>'Vstupní data 9_4'!N300</f>
        <v>0</v>
      </c>
      <c r="R295" s="165">
        <f>'Vstupní data 9_4'!O300</f>
        <v>0</v>
      </c>
      <c r="S295" s="168">
        <f>'Tabulka 9_4'!$R295+'Tabulka 9_4'!$Q295+'Tabulka 9_4'!$P295</f>
        <v>0</v>
      </c>
      <c r="T295" s="165">
        <f>'Vstupní data 9_4'!P300</f>
        <v>0</v>
      </c>
      <c r="U295" s="165">
        <f>'Vstupní data 9_4'!Q300</f>
        <v>0</v>
      </c>
      <c r="V295" s="165">
        <f>'Vstupní data 9_4'!R300</f>
        <v>0</v>
      </c>
      <c r="W295" s="168">
        <f>IFERROR('Tabulka 9_4'!$V295+'Tabulka 9_4'!$U295+'Tabulka 9_4'!$T295,"")</f>
        <v>0</v>
      </c>
      <c r="X295" s="168">
        <f>IFERROR('Tabulka 9_4'!$P295+'Tabulka 9_4'!$T295,"")</f>
        <v>0</v>
      </c>
      <c r="Y295" s="168">
        <f>IFERROR('Tabulka 9_4'!$Q295+'Tabulka 9_4'!$U295,"")</f>
        <v>0</v>
      </c>
      <c r="Z295" s="168">
        <f>IFERROR('Tabulka 9_4'!$R295+'Tabulka 9_4'!$V295,"")</f>
        <v>0</v>
      </c>
      <c r="AA295" s="170" t="str">
        <f t="shared" si="8"/>
        <v/>
      </c>
      <c r="AB295" s="170" t="str">
        <f t="shared" si="9"/>
        <v/>
      </c>
      <c r="AC295" s="171">
        <f>'Vstupní data 9_4'!$B$1</f>
        <v>0</v>
      </c>
    </row>
    <row r="296" spans="1:29" ht="15">
      <c r="A296" s="172">
        <f>'Vstupní data 9_4'!A301</f>
        <v>0</v>
      </c>
      <c r="B296" s="173">
        <f>'Vstupní data 9_4'!B301</f>
        <v>0</v>
      </c>
      <c r="C296" s="174" t="str">
        <f>'Vstupní data 9_4'!T301</f>
        <v/>
      </c>
      <c r="D296" s="174" t="str">
        <f>'Vstupní data 9_4'!U301</f>
        <v/>
      </c>
      <c r="E296" s="173" t="str">
        <f>'Vstupní data 9_4'!D301</f>
        <v/>
      </c>
      <c r="F296" s="173">
        <f>'Vstupní data 9_4'!C301</f>
        <v>0</v>
      </c>
      <c r="G296" s="173" t="str">
        <f>'Vstupní data 9_4'!F301</f>
        <v/>
      </c>
      <c r="H296" s="175">
        <f>'Vstupní data 9_4'!G301</f>
        <v>0</v>
      </c>
      <c r="I296" s="173" t="str">
        <f>IF('Vstupní data 9_4'!H301=0,"",'Vstupní data 9_4'!H301)</f>
        <v/>
      </c>
      <c r="J296" s="173">
        <f>'Vstupní data 9_4'!E301</f>
        <v>0</v>
      </c>
      <c r="K296" s="181" t="str">
        <f>'Vstupní data 9_4'!S301</f>
        <v/>
      </c>
      <c r="L296" s="174">
        <f>'Vstupní data 9_4'!I301</f>
        <v>0</v>
      </c>
      <c r="M296" s="177">
        <f>'Vstupní data 9_4'!J301</f>
        <v>0</v>
      </c>
      <c r="N296" s="177">
        <f>'Vstupní data 9_4'!K301</f>
        <v>0</v>
      </c>
      <c r="O296" s="177">
        <f>'Vstupní data 9_4'!L301</f>
        <v>0</v>
      </c>
      <c r="P296" s="173">
        <f>'Vstupní data 9_4'!M301</f>
        <v>0</v>
      </c>
      <c r="Q296" s="173">
        <f>'Vstupní data 9_4'!N301</f>
        <v>0</v>
      </c>
      <c r="R296" s="173">
        <f>'Vstupní data 9_4'!O301</f>
        <v>0</v>
      </c>
      <c r="S296" s="176">
        <f>'Tabulka 9_4'!$R296+'Tabulka 9_4'!$Q296+'Tabulka 9_4'!$P296</f>
        <v>0</v>
      </c>
      <c r="T296" s="173">
        <f>'Vstupní data 9_4'!P301</f>
        <v>0</v>
      </c>
      <c r="U296" s="173">
        <f>'Vstupní data 9_4'!Q301</f>
        <v>0</v>
      </c>
      <c r="V296" s="173">
        <f>'Vstupní data 9_4'!R301</f>
        <v>0</v>
      </c>
      <c r="W296" s="176">
        <f>IFERROR('Tabulka 9_4'!$V296+'Tabulka 9_4'!$U296+'Tabulka 9_4'!$T296,"")</f>
        <v>0</v>
      </c>
      <c r="X296" s="176">
        <f>IFERROR('Tabulka 9_4'!$P296+'Tabulka 9_4'!$T296,"")</f>
        <v>0</v>
      </c>
      <c r="Y296" s="176">
        <f>IFERROR('Tabulka 9_4'!$Q296+'Tabulka 9_4'!$U296,"")</f>
        <v>0</v>
      </c>
      <c r="Z296" s="176">
        <f>IFERROR('Tabulka 9_4'!$R296+'Tabulka 9_4'!$V296,"")</f>
        <v>0</v>
      </c>
      <c r="AA296" s="178" t="str">
        <f t="shared" si="8"/>
        <v/>
      </c>
      <c r="AB296" s="178" t="str">
        <f t="shared" si="9"/>
        <v/>
      </c>
      <c r="AC296" s="179">
        <f>'Vstupní data 9_4'!$B$1</f>
        <v>0</v>
      </c>
    </row>
    <row r="297" spans="1:29" ht="15">
      <c r="A297" s="164">
        <f>'Vstupní data 9_4'!A302</f>
        <v>0</v>
      </c>
      <c r="B297" s="165">
        <f>'Vstupní data 9_4'!B302</f>
        <v>0</v>
      </c>
      <c r="C297" s="166" t="str">
        <f>'Vstupní data 9_4'!T302</f>
        <v/>
      </c>
      <c r="D297" s="166" t="str">
        <f>'Vstupní data 9_4'!U302</f>
        <v/>
      </c>
      <c r="E297" s="165" t="str">
        <f>'Vstupní data 9_4'!D302</f>
        <v/>
      </c>
      <c r="F297" s="165">
        <f>'Vstupní data 9_4'!C302</f>
        <v>0</v>
      </c>
      <c r="G297" s="165" t="str">
        <f>'Vstupní data 9_4'!F302</f>
        <v/>
      </c>
      <c r="H297" s="167">
        <f>'Vstupní data 9_4'!G302</f>
        <v>0</v>
      </c>
      <c r="I297" s="165" t="str">
        <f>IF('Vstupní data 9_4'!H302=0,"",'Vstupní data 9_4'!H302)</f>
        <v/>
      </c>
      <c r="J297" s="165">
        <f>'Vstupní data 9_4'!E302</f>
        <v>0</v>
      </c>
      <c r="K297" s="180" t="str">
        <f>'Vstupní data 9_4'!S302</f>
        <v/>
      </c>
      <c r="L297" s="166">
        <f>'Vstupní data 9_4'!I302</f>
        <v>0</v>
      </c>
      <c r="M297" s="169">
        <f>'Vstupní data 9_4'!J302</f>
        <v>0</v>
      </c>
      <c r="N297" s="169">
        <f>'Vstupní data 9_4'!K302</f>
        <v>0</v>
      </c>
      <c r="O297" s="169">
        <f>'Vstupní data 9_4'!L302</f>
        <v>0</v>
      </c>
      <c r="P297" s="165">
        <f>'Vstupní data 9_4'!M302</f>
        <v>0</v>
      </c>
      <c r="Q297" s="165">
        <f>'Vstupní data 9_4'!N302</f>
        <v>0</v>
      </c>
      <c r="R297" s="165">
        <f>'Vstupní data 9_4'!O302</f>
        <v>0</v>
      </c>
      <c r="S297" s="168">
        <f>'Tabulka 9_4'!$R297+'Tabulka 9_4'!$Q297+'Tabulka 9_4'!$P297</f>
        <v>0</v>
      </c>
      <c r="T297" s="165">
        <f>'Vstupní data 9_4'!P302</f>
        <v>0</v>
      </c>
      <c r="U297" s="165">
        <f>'Vstupní data 9_4'!Q302</f>
        <v>0</v>
      </c>
      <c r="V297" s="165">
        <f>'Vstupní data 9_4'!R302</f>
        <v>0</v>
      </c>
      <c r="W297" s="168">
        <f>IFERROR('Tabulka 9_4'!$V297+'Tabulka 9_4'!$U297+'Tabulka 9_4'!$T297,"")</f>
        <v>0</v>
      </c>
      <c r="X297" s="168">
        <f>IFERROR('Tabulka 9_4'!$P297+'Tabulka 9_4'!$T297,"")</f>
        <v>0</v>
      </c>
      <c r="Y297" s="168">
        <f>IFERROR('Tabulka 9_4'!$Q297+'Tabulka 9_4'!$U297,"")</f>
        <v>0</v>
      </c>
      <c r="Z297" s="168">
        <f>IFERROR('Tabulka 9_4'!$R297+'Tabulka 9_4'!$V297,"")</f>
        <v>0</v>
      </c>
      <c r="AA297" s="170" t="str">
        <f t="shared" si="8"/>
        <v/>
      </c>
      <c r="AB297" s="170" t="str">
        <f t="shared" si="9"/>
        <v/>
      </c>
      <c r="AC297" s="171">
        <f>'Vstupní data 9_4'!$B$1</f>
        <v>0</v>
      </c>
    </row>
    <row r="298" spans="1:29" ht="15">
      <c r="A298" s="172">
        <f>'Vstupní data 9_4'!A303</f>
        <v>0</v>
      </c>
      <c r="B298" s="173">
        <f>'Vstupní data 9_4'!B303</f>
        <v>0</v>
      </c>
      <c r="C298" s="174" t="str">
        <f>'Vstupní data 9_4'!T303</f>
        <v/>
      </c>
      <c r="D298" s="174" t="str">
        <f>'Vstupní data 9_4'!U303</f>
        <v/>
      </c>
      <c r="E298" s="173" t="str">
        <f>'Vstupní data 9_4'!D303</f>
        <v/>
      </c>
      <c r="F298" s="173">
        <f>'Vstupní data 9_4'!C303</f>
        <v>0</v>
      </c>
      <c r="G298" s="173" t="str">
        <f>'Vstupní data 9_4'!F303</f>
        <v/>
      </c>
      <c r="H298" s="175">
        <f>'Vstupní data 9_4'!G303</f>
        <v>0</v>
      </c>
      <c r="I298" s="173" t="str">
        <f>IF('Vstupní data 9_4'!H303=0,"",'Vstupní data 9_4'!H303)</f>
        <v/>
      </c>
      <c r="J298" s="173">
        <f>'Vstupní data 9_4'!E303</f>
        <v>0</v>
      </c>
      <c r="K298" s="181" t="str">
        <f>'Vstupní data 9_4'!S303</f>
        <v/>
      </c>
      <c r="L298" s="174">
        <f>'Vstupní data 9_4'!I303</f>
        <v>0</v>
      </c>
      <c r="M298" s="177">
        <f>'Vstupní data 9_4'!J303</f>
        <v>0</v>
      </c>
      <c r="N298" s="177">
        <f>'Vstupní data 9_4'!K303</f>
        <v>0</v>
      </c>
      <c r="O298" s="177">
        <f>'Vstupní data 9_4'!L303</f>
        <v>0</v>
      </c>
      <c r="P298" s="173">
        <f>'Vstupní data 9_4'!M303</f>
        <v>0</v>
      </c>
      <c r="Q298" s="173">
        <f>'Vstupní data 9_4'!N303</f>
        <v>0</v>
      </c>
      <c r="R298" s="173">
        <f>'Vstupní data 9_4'!O303</f>
        <v>0</v>
      </c>
      <c r="S298" s="176">
        <f>'Tabulka 9_4'!$R298+'Tabulka 9_4'!$Q298+'Tabulka 9_4'!$P298</f>
        <v>0</v>
      </c>
      <c r="T298" s="173">
        <f>'Vstupní data 9_4'!P303</f>
        <v>0</v>
      </c>
      <c r="U298" s="173">
        <f>'Vstupní data 9_4'!Q303</f>
        <v>0</v>
      </c>
      <c r="V298" s="173">
        <f>'Vstupní data 9_4'!R303</f>
        <v>0</v>
      </c>
      <c r="W298" s="176">
        <f>IFERROR('Tabulka 9_4'!$V298+'Tabulka 9_4'!$U298+'Tabulka 9_4'!$T298,"")</f>
        <v>0</v>
      </c>
      <c r="X298" s="176">
        <f>IFERROR('Tabulka 9_4'!$P298+'Tabulka 9_4'!$T298,"")</f>
        <v>0</v>
      </c>
      <c r="Y298" s="176">
        <f>IFERROR('Tabulka 9_4'!$Q298+'Tabulka 9_4'!$U298,"")</f>
        <v>0</v>
      </c>
      <c r="Z298" s="176">
        <f>IFERROR('Tabulka 9_4'!$R298+'Tabulka 9_4'!$V298,"")</f>
        <v>0</v>
      </c>
      <c r="AA298" s="178" t="str">
        <f t="shared" si="8"/>
        <v/>
      </c>
      <c r="AB298" s="178" t="str">
        <f t="shared" si="9"/>
        <v/>
      </c>
      <c r="AC298" s="179">
        <f>'Vstupní data 9_4'!$B$1</f>
        <v>0</v>
      </c>
    </row>
    <row r="299" spans="1:29" ht="15">
      <c r="A299" s="164">
        <f>'Vstupní data 9_4'!A304</f>
        <v>0</v>
      </c>
      <c r="B299" s="165">
        <f>'Vstupní data 9_4'!B304</f>
        <v>0</v>
      </c>
      <c r="C299" s="166" t="str">
        <f>'Vstupní data 9_4'!T304</f>
        <v/>
      </c>
      <c r="D299" s="166" t="str">
        <f>'Vstupní data 9_4'!U304</f>
        <v/>
      </c>
      <c r="E299" s="165" t="str">
        <f>'Vstupní data 9_4'!D304</f>
        <v/>
      </c>
      <c r="F299" s="165">
        <f>'Vstupní data 9_4'!C304</f>
        <v>0</v>
      </c>
      <c r="G299" s="165" t="str">
        <f>'Vstupní data 9_4'!F304</f>
        <v/>
      </c>
      <c r="H299" s="167">
        <f>'Vstupní data 9_4'!G304</f>
        <v>0</v>
      </c>
      <c r="I299" s="165" t="str">
        <f>IF('Vstupní data 9_4'!H304=0,"",'Vstupní data 9_4'!H304)</f>
        <v/>
      </c>
      <c r="J299" s="165">
        <f>'Vstupní data 9_4'!E304</f>
        <v>0</v>
      </c>
      <c r="K299" s="180" t="str">
        <f>'Vstupní data 9_4'!S304</f>
        <v/>
      </c>
      <c r="L299" s="166">
        <f>'Vstupní data 9_4'!I304</f>
        <v>0</v>
      </c>
      <c r="M299" s="169">
        <f>'Vstupní data 9_4'!J304</f>
        <v>0</v>
      </c>
      <c r="N299" s="169">
        <f>'Vstupní data 9_4'!K304</f>
        <v>0</v>
      </c>
      <c r="O299" s="169">
        <f>'Vstupní data 9_4'!L304</f>
        <v>0</v>
      </c>
      <c r="P299" s="165">
        <f>'Vstupní data 9_4'!M304</f>
        <v>0</v>
      </c>
      <c r="Q299" s="165">
        <f>'Vstupní data 9_4'!N304</f>
        <v>0</v>
      </c>
      <c r="R299" s="165">
        <f>'Vstupní data 9_4'!O304</f>
        <v>0</v>
      </c>
      <c r="S299" s="168">
        <f>'Tabulka 9_4'!$R299+'Tabulka 9_4'!$Q299+'Tabulka 9_4'!$P299</f>
        <v>0</v>
      </c>
      <c r="T299" s="165">
        <f>'Vstupní data 9_4'!P304</f>
        <v>0</v>
      </c>
      <c r="U299" s="165">
        <f>'Vstupní data 9_4'!Q304</f>
        <v>0</v>
      </c>
      <c r="V299" s="165">
        <f>'Vstupní data 9_4'!R304</f>
        <v>0</v>
      </c>
      <c r="W299" s="168">
        <f>IFERROR('Tabulka 9_4'!$V299+'Tabulka 9_4'!$U299+'Tabulka 9_4'!$T299,"")</f>
        <v>0</v>
      </c>
      <c r="X299" s="168">
        <f>IFERROR('Tabulka 9_4'!$P299+'Tabulka 9_4'!$T299,"")</f>
        <v>0</v>
      </c>
      <c r="Y299" s="168">
        <f>IFERROR('Tabulka 9_4'!$Q299+'Tabulka 9_4'!$U299,"")</f>
        <v>0</v>
      </c>
      <c r="Z299" s="168">
        <f>IFERROR('Tabulka 9_4'!$R299+'Tabulka 9_4'!$V299,"")</f>
        <v>0</v>
      </c>
      <c r="AA299" s="170" t="str">
        <f t="shared" si="8"/>
        <v/>
      </c>
      <c r="AB299" s="170" t="str">
        <f t="shared" si="9"/>
        <v/>
      </c>
      <c r="AC299" s="171">
        <f>'Vstupní data 9_4'!$B$1</f>
        <v>0</v>
      </c>
    </row>
    <row r="300" spans="1:29" ht="15">
      <c r="A300" s="172">
        <f>'Vstupní data 9_4'!A305</f>
        <v>0</v>
      </c>
      <c r="B300" s="173">
        <f>'Vstupní data 9_4'!B305</f>
        <v>0</v>
      </c>
      <c r="C300" s="174" t="str">
        <f>'Vstupní data 9_4'!T305</f>
        <v/>
      </c>
      <c r="D300" s="174" t="str">
        <f>'Vstupní data 9_4'!U305</f>
        <v/>
      </c>
      <c r="E300" s="173" t="str">
        <f>'Vstupní data 9_4'!D305</f>
        <v/>
      </c>
      <c r="F300" s="173">
        <f>'Vstupní data 9_4'!C305</f>
        <v>0</v>
      </c>
      <c r="G300" s="173" t="str">
        <f>'Vstupní data 9_4'!F305</f>
        <v/>
      </c>
      <c r="H300" s="175">
        <f>'Vstupní data 9_4'!G305</f>
        <v>0</v>
      </c>
      <c r="I300" s="173" t="str">
        <f>IF('Vstupní data 9_4'!H305=0,"",'Vstupní data 9_4'!H305)</f>
        <v/>
      </c>
      <c r="J300" s="173">
        <f>'Vstupní data 9_4'!E305</f>
        <v>0</v>
      </c>
      <c r="K300" s="181" t="str">
        <f>'Vstupní data 9_4'!S305</f>
        <v/>
      </c>
      <c r="L300" s="174">
        <f>'Vstupní data 9_4'!I305</f>
        <v>0</v>
      </c>
      <c r="M300" s="177">
        <f>'Vstupní data 9_4'!J305</f>
        <v>0</v>
      </c>
      <c r="N300" s="177">
        <f>'Vstupní data 9_4'!K305</f>
        <v>0</v>
      </c>
      <c r="O300" s="177">
        <f>'Vstupní data 9_4'!L305</f>
        <v>0</v>
      </c>
      <c r="P300" s="173">
        <f>'Vstupní data 9_4'!M305</f>
        <v>0</v>
      </c>
      <c r="Q300" s="173">
        <f>'Vstupní data 9_4'!N305</f>
        <v>0</v>
      </c>
      <c r="R300" s="173">
        <f>'Vstupní data 9_4'!O305</f>
        <v>0</v>
      </c>
      <c r="S300" s="176">
        <f>'Tabulka 9_4'!$R300+'Tabulka 9_4'!$Q300+'Tabulka 9_4'!$P300</f>
        <v>0</v>
      </c>
      <c r="T300" s="173">
        <f>'Vstupní data 9_4'!P305</f>
        <v>0</v>
      </c>
      <c r="U300" s="173">
        <f>'Vstupní data 9_4'!Q305</f>
        <v>0</v>
      </c>
      <c r="V300" s="173">
        <f>'Vstupní data 9_4'!R305</f>
        <v>0</v>
      </c>
      <c r="W300" s="176">
        <f>IFERROR('Tabulka 9_4'!$V300+'Tabulka 9_4'!$U300+'Tabulka 9_4'!$T300,"")</f>
        <v>0</v>
      </c>
      <c r="X300" s="176">
        <f>IFERROR('Tabulka 9_4'!$P300+'Tabulka 9_4'!$T300,"")</f>
        <v>0</v>
      </c>
      <c r="Y300" s="176">
        <f>IFERROR('Tabulka 9_4'!$Q300+'Tabulka 9_4'!$U300,"")</f>
        <v>0</v>
      </c>
      <c r="Z300" s="176">
        <f>IFERROR('Tabulka 9_4'!$R300+'Tabulka 9_4'!$V300,"")</f>
        <v>0</v>
      </c>
      <c r="AA300" s="178" t="str">
        <f t="shared" si="8"/>
        <v/>
      </c>
      <c r="AB300" s="178" t="str">
        <f t="shared" si="9"/>
        <v/>
      </c>
      <c r="AC300" s="179">
        <f>'Vstupní data 9_4'!$B$1</f>
        <v>0</v>
      </c>
    </row>
    <row r="301" spans="1:29" ht="15">
      <c r="A301" s="164">
        <f>'Vstupní data 9_4'!A306</f>
        <v>0</v>
      </c>
      <c r="B301" s="165">
        <f>'Vstupní data 9_4'!B306</f>
        <v>0</v>
      </c>
      <c r="C301" s="166" t="str">
        <f>'Vstupní data 9_4'!T306</f>
        <v/>
      </c>
      <c r="D301" s="166" t="str">
        <f>'Vstupní data 9_4'!U306</f>
        <v/>
      </c>
      <c r="E301" s="165" t="str">
        <f>'Vstupní data 9_4'!D306</f>
        <v/>
      </c>
      <c r="F301" s="165">
        <f>'Vstupní data 9_4'!C306</f>
        <v>0</v>
      </c>
      <c r="G301" s="165" t="str">
        <f>'Vstupní data 9_4'!F306</f>
        <v/>
      </c>
      <c r="H301" s="167">
        <f>'Vstupní data 9_4'!G306</f>
        <v>0</v>
      </c>
      <c r="I301" s="165" t="str">
        <f>IF('Vstupní data 9_4'!H306=0,"",'Vstupní data 9_4'!H306)</f>
        <v/>
      </c>
      <c r="J301" s="165">
        <f>'Vstupní data 9_4'!E306</f>
        <v>0</v>
      </c>
      <c r="K301" s="180" t="str">
        <f>'Vstupní data 9_4'!S306</f>
        <v/>
      </c>
      <c r="L301" s="166">
        <f>'Vstupní data 9_4'!I306</f>
        <v>0</v>
      </c>
      <c r="M301" s="169">
        <f>'Vstupní data 9_4'!J306</f>
        <v>0</v>
      </c>
      <c r="N301" s="169">
        <f>'Vstupní data 9_4'!K306</f>
        <v>0</v>
      </c>
      <c r="O301" s="169">
        <f>'Vstupní data 9_4'!L306</f>
        <v>0</v>
      </c>
      <c r="P301" s="165">
        <f>'Vstupní data 9_4'!M306</f>
        <v>0</v>
      </c>
      <c r="Q301" s="165">
        <f>'Vstupní data 9_4'!N306</f>
        <v>0</v>
      </c>
      <c r="R301" s="165">
        <f>'Vstupní data 9_4'!O306</f>
        <v>0</v>
      </c>
      <c r="S301" s="168">
        <f>'Tabulka 9_4'!$R301+'Tabulka 9_4'!$Q301+'Tabulka 9_4'!$P301</f>
        <v>0</v>
      </c>
      <c r="T301" s="165">
        <f>'Vstupní data 9_4'!P306</f>
        <v>0</v>
      </c>
      <c r="U301" s="165">
        <f>'Vstupní data 9_4'!Q306</f>
        <v>0</v>
      </c>
      <c r="V301" s="165">
        <f>'Vstupní data 9_4'!R306</f>
        <v>0</v>
      </c>
      <c r="W301" s="168">
        <f>IFERROR('Tabulka 9_4'!$V301+'Tabulka 9_4'!$U301+'Tabulka 9_4'!$T301,"")</f>
        <v>0</v>
      </c>
      <c r="X301" s="168">
        <f>IFERROR('Tabulka 9_4'!$P301+'Tabulka 9_4'!$T301,"")</f>
        <v>0</v>
      </c>
      <c r="Y301" s="168">
        <f>IFERROR('Tabulka 9_4'!$Q301+'Tabulka 9_4'!$U301,"")</f>
        <v>0</v>
      </c>
      <c r="Z301" s="168">
        <f>IFERROR('Tabulka 9_4'!$R301+'Tabulka 9_4'!$V301,"")</f>
        <v>0</v>
      </c>
      <c r="AA301" s="170" t="str">
        <f t="shared" si="8"/>
        <v/>
      </c>
      <c r="AB301" s="170" t="str">
        <f t="shared" si="9"/>
        <v/>
      </c>
      <c r="AC301" s="171">
        <f>'Vstupní data 9_4'!$B$1</f>
        <v>0</v>
      </c>
    </row>
    <row r="302" spans="1:29" ht="15">
      <c r="A302" s="172">
        <f>'Vstupní data 9_4'!A307</f>
        <v>0</v>
      </c>
      <c r="B302" s="173">
        <f>'Vstupní data 9_4'!B307</f>
        <v>0</v>
      </c>
      <c r="C302" s="174" t="str">
        <f>'Vstupní data 9_4'!T307</f>
        <v/>
      </c>
      <c r="D302" s="174" t="str">
        <f>'Vstupní data 9_4'!U307</f>
        <v/>
      </c>
      <c r="E302" s="173" t="str">
        <f>'Vstupní data 9_4'!D307</f>
        <v/>
      </c>
      <c r="F302" s="173">
        <f>'Vstupní data 9_4'!C307</f>
        <v>0</v>
      </c>
      <c r="G302" s="173" t="str">
        <f>'Vstupní data 9_4'!F307</f>
        <v/>
      </c>
      <c r="H302" s="175">
        <f>'Vstupní data 9_4'!G307</f>
        <v>0</v>
      </c>
      <c r="I302" s="173" t="str">
        <f>IF('Vstupní data 9_4'!H307=0,"",'Vstupní data 9_4'!H307)</f>
        <v/>
      </c>
      <c r="J302" s="173">
        <f>'Vstupní data 9_4'!E307</f>
        <v>0</v>
      </c>
      <c r="K302" s="181" t="str">
        <f>'Vstupní data 9_4'!S307</f>
        <v/>
      </c>
      <c r="L302" s="174">
        <f>'Vstupní data 9_4'!I307</f>
        <v>0</v>
      </c>
      <c r="M302" s="177">
        <f>'Vstupní data 9_4'!J307</f>
        <v>0</v>
      </c>
      <c r="N302" s="177">
        <f>'Vstupní data 9_4'!K307</f>
        <v>0</v>
      </c>
      <c r="O302" s="177">
        <f>'Vstupní data 9_4'!L307</f>
        <v>0</v>
      </c>
      <c r="P302" s="173">
        <f>'Vstupní data 9_4'!M307</f>
        <v>0</v>
      </c>
      <c r="Q302" s="173">
        <f>'Vstupní data 9_4'!N307</f>
        <v>0</v>
      </c>
      <c r="R302" s="173">
        <f>'Vstupní data 9_4'!O307</f>
        <v>0</v>
      </c>
      <c r="S302" s="176">
        <f>'Tabulka 9_4'!$R302+'Tabulka 9_4'!$Q302+'Tabulka 9_4'!$P302</f>
        <v>0</v>
      </c>
      <c r="T302" s="173">
        <f>'Vstupní data 9_4'!P307</f>
        <v>0</v>
      </c>
      <c r="U302" s="173">
        <f>'Vstupní data 9_4'!Q307</f>
        <v>0</v>
      </c>
      <c r="V302" s="173">
        <f>'Vstupní data 9_4'!R307</f>
        <v>0</v>
      </c>
      <c r="W302" s="176">
        <f>IFERROR('Tabulka 9_4'!$V302+'Tabulka 9_4'!$U302+'Tabulka 9_4'!$T302,"")</f>
        <v>0</v>
      </c>
      <c r="X302" s="176">
        <f>IFERROR('Tabulka 9_4'!$P302+'Tabulka 9_4'!$T302,"")</f>
        <v>0</v>
      </c>
      <c r="Y302" s="176">
        <f>IFERROR('Tabulka 9_4'!$Q302+'Tabulka 9_4'!$U302,"")</f>
        <v>0</v>
      </c>
      <c r="Z302" s="176">
        <f>IFERROR('Tabulka 9_4'!$R302+'Tabulka 9_4'!$V302,"")</f>
        <v>0</v>
      </c>
      <c r="AA302" s="178" t="str">
        <f t="shared" si="8"/>
        <v/>
      </c>
      <c r="AB302" s="178" t="str">
        <f t="shared" si="9"/>
        <v/>
      </c>
      <c r="AC302" s="179">
        <f>'Vstupní data 9_4'!$B$1</f>
        <v>0</v>
      </c>
    </row>
    <row r="303" spans="1:29" ht="15">
      <c r="A303" s="164">
        <f>'Vstupní data 9_4'!A308</f>
        <v>0</v>
      </c>
      <c r="B303" s="165">
        <f>'Vstupní data 9_4'!B308</f>
        <v>0</v>
      </c>
      <c r="C303" s="166" t="str">
        <f>'Vstupní data 9_4'!T308</f>
        <v/>
      </c>
      <c r="D303" s="166" t="str">
        <f>'Vstupní data 9_4'!U308</f>
        <v/>
      </c>
      <c r="E303" s="165" t="str">
        <f>'Vstupní data 9_4'!D308</f>
        <v/>
      </c>
      <c r="F303" s="165">
        <f>'Vstupní data 9_4'!C308</f>
        <v>0</v>
      </c>
      <c r="G303" s="165" t="str">
        <f>'Vstupní data 9_4'!F308</f>
        <v/>
      </c>
      <c r="H303" s="167">
        <f>'Vstupní data 9_4'!G308</f>
        <v>0</v>
      </c>
      <c r="I303" s="165" t="str">
        <f>IF('Vstupní data 9_4'!H308=0,"",'Vstupní data 9_4'!H308)</f>
        <v/>
      </c>
      <c r="J303" s="165">
        <f>'Vstupní data 9_4'!E308</f>
        <v>0</v>
      </c>
      <c r="K303" s="180" t="str">
        <f>'Vstupní data 9_4'!S308</f>
        <v/>
      </c>
      <c r="L303" s="166">
        <f>'Vstupní data 9_4'!I308</f>
        <v>0</v>
      </c>
      <c r="M303" s="169">
        <f>'Vstupní data 9_4'!J308</f>
        <v>0</v>
      </c>
      <c r="N303" s="169">
        <f>'Vstupní data 9_4'!K308</f>
        <v>0</v>
      </c>
      <c r="O303" s="169">
        <f>'Vstupní data 9_4'!L308</f>
        <v>0</v>
      </c>
      <c r="P303" s="165">
        <f>'Vstupní data 9_4'!M308</f>
        <v>0</v>
      </c>
      <c r="Q303" s="165">
        <f>'Vstupní data 9_4'!N308</f>
        <v>0</v>
      </c>
      <c r="R303" s="165">
        <f>'Vstupní data 9_4'!O308</f>
        <v>0</v>
      </c>
      <c r="S303" s="168">
        <f>'Tabulka 9_4'!$R303+'Tabulka 9_4'!$Q303+'Tabulka 9_4'!$P303</f>
        <v>0</v>
      </c>
      <c r="T303" s="165">
        <f>'Vstupní data 9_4'!P308</f>
        <v>0</v>
      </c>
      <c r="U303" s="165">
        <f>'Vstupní data 9_4'!Q308</f>
        <v>0</v>
      </c>
      <c r="V303" s="165">
        <f>'Vstupní data 9_4'!R308</f>
        <v>0</v>
      </c>
      <c r="W303" s="168">
        <f>IFERROR('Tabulka 9_4'!$V303+'Tabulka 9_4'!$U303+'Tabulka 9_4'!$T303,"")</f>
        <v>0</v>
      </c>
      <c r="X303" s="168">
        <f>IFERROR('Tabulka 9_4'!$P303+'Tabulka 9_4'!$T303,"")</f>
        <v>0</v>
      </c>
      <c r="Y303" s="168">
        <f>IFERROR('Tabulka 9_4'!$Q303+'Tabulka 9_4'!$U303,"")</f>
        <v>0</v>
      </c>
      <c r="Z303" s="168">
        <f>IFERROR('Tabulka 9_4'!$R303+'Tabulka 9_4'!$V303,"")</f>
        <v>0</v>
      </c>
      <c r="AA303" s="170" t="str">
        <f t="shared" si="8"/>
        <v/>
      </c>
      <c r="AB303" s="170" t="str">
        <f t="shared" si="9"/>
        <v/>
      </c>
      <c r="AC303" s="171">
        <f>'Vstupní data 9_4'!$B$1</f>
        <v>0</v>
      </c>
    </row>
    <row r="304" spans="1:29" ht="15">
      <c r="A304" s="172">
        <f>'Vstupní data 9_4'!A309</f>
        <v>0</v>
      </c>
      <c r="B304" s="173">
        <f>'Vstupní data 9_4'!B309</f>
        <v>0</v>
      </c>
      <c r="C304" s="174" t="str">
        <f>'Vstupní data 9_4'!T309</f>
        <v/>
      </c>
      <c r="D304" s="174" t="str">
        <f>'Vstupní data 9_4'!U309</f>
        <v/>
      </c>
      <c r="E304" s="173" t="str">
        <f>'Vstupní data 9_4'!D309</f>
        <v/>
      </c>
      <c r="F304" s="173">
        <f>'Vstupní data 9_4'!C309</f>
        <v>0</v>
      </c>
      <c r="G304" s="173" t="str">
        <f>'Vstupní data 9_4'!F309</f>
        <v/>
      </c>
      <c r="H304" s="175">
        <f>'Vstupní data 9_4'!G309</f>
        <v>0</v>
      </c>
      <c r="I304" s="173" t="str">
        <f>IF('Vstupní data 9_4'!H309=0,"",'Vstupní data 9_4'!H309)</f>
        <v/>
      </c>
      <c r="J304" s="173">
        <f>'Vstupní data 9_4'!E309</f>
        <v>0</v>
      </c>
      <c r="K304" s="181" t="str">
        <f>'Vstupní data 9_4'!S309</f>
        <v/>
      </c>
      <c r="L304" s="174">
        <f>'Vstupní data 9_4'!I309</f>
        <v>0</v>
      </c>
      <c r="M304" s="177">
        <f>'Vstupní data 9_4'!J309</f>
        <v>0</v>
      </c>
      <c r="N304" s="177">
        <f>'Vstupní data 9_4'!K309</f>
        <v>0</v>
      </c>
      <c r="O304" s="177">
        <f>'Vstupní data 9_4'!L309</f>
        <v>0</v>
      </c>
      <c r="P304" s="173">
        <f>'Vstupní data 9_4'!M309</f>
        <v>0</v>
      </c>
      <c r="Q304" s="173">
        <f>'Vstupní data 9_4'!N309</f>
        <v>0</v>
      </c>
      <c r="R304" s="173">
        <f>'Vstupní data 9_4'!O309</f>
        <v>0</v>
      </c>
      <c r="S304" s="176">
        <f>'Tabulka 9_4'!$R304+'Tabulka 9_4'!$Q304+'Tabulka 9_4'!$P304</f>
        <v>0</v>
      </c>
      <c r="T304" s="173">
        <f>'Vstupní data 9_4'!P309</f>
        <v>0</v>
      </c>
      <c r="U304" s="173">
        <f>'Vstupní data 9_4'!Q309</f>
        <v>0</v>
      </c>
      <c r="V304" s="173">
        <f>'Vstupní data 9_4'!R309</f>
        <v>0</v>
      </c>
      <c r="W304" s="176">
        <f>IFERROR('Tabulka 9_4'!$V304+'Tabulka 9_4'!$U304+'Tabulka 9_4'!$T304,"")</f>
        <v>0</v>
      </c>
      <c r="X304" s="176">
        <f>IFERROR('Tabulka 9_4'!$P304+'Tabulka 9_4'!$T304,"")</f>
        <v>0</v>
      </c>
      <c r="Y304" s="176">
        <f>IFERROR('Tabulka 9_4'!$Q304+'Tabulka 9_4'!$U304,"")</f>
        <v>0</v>
      </c>
      <c r="Z304" s="176">
        <f>IFERROR('Tabulka 9_4'!$R304+'Tabulka 9_4'!$V304,"")</f>
        <v>0</v>
      </c>
      <c r="AA304" s="178" t="str">
        <f t="shared" si="8"/>
        <v/>
      </c>
      <c r="AB304" s="178" t="str">
        <f t="shared" si="9"/>
        <v/>
      </c>
      <c r="AC304" s="179">
        <f>'Vstupní data 9_4'!$B$1</f>
        <v>0</v>
      </c>
    </row>
    <row r="305" spans="1:29" ht="15">
      <c r="A305" s="164">
        <f>'Vstupní data 9_4'!A310</f>
        <v>0</v>
      </c>
      <c r="B305" s="165">
        <f>'Vstupní data 9_4'!B310</f>
        <v>0</v>
      </c>
      <c r="C305" s="166" t="str">
        <f>'Vstupní data 9_4'!T310</f>
        <v/>
      </c>
      <c r="D305" s="166" t="str">
        <f>'Vstupní data 9_4'!U310</f>
        <v/>
      </c>
      <c r="E305" s="165" t="str">
        <f>'Vstupní data 9_4'!D310</f>
        <v/>
      </c>
      <c r="F305" s="165">
        <f>'Vstupní data 9_4'!C310</f>
        <v>0</v>
      </c>
      <c r="G305" s="165" t="str">
        <f>'Vstupní data 9_4'!F310</f>
        <v/>
      </c>
      <c r="H305" s="167">
        <f>'Vstupní data 9_4'!G310</f>
        <v>0</v>
      </c>
      <c r="I305" s="165" t="str">
        <f>IF('Vstupní data 9_4'!H310=0,"",'Vstupní data 9_4'!H310)</f>
        <v/>
      </c>
      <c r="J305" s="165">
        <f>'Vstupní data 9_4'!E310</f>
        <v>0</v>
      </c>
      <c r="K305" s="180" t="str">
        <f>'Vstupní data 9_4'!S310</f>
        <v/>
      </c>
      <c r="L305" s="166">
        <f>'Vstupní data 9_4'!I310</f>
        <v>0</v>
      </c>
      <c r="M305" s="169">
        <f>'Vstupní data 9_4'!J310</f>
        <v>0</v>
      </c>
      <c r="N305" s="169">
        <f>'Vstupní data 9_4'!K310</f>
        <v>0</v>
      </c>
      <c r="O305" s="169">
        <f>'Vstupní data 9_4'!L310</f>
        <v>0</v>
      </c>
      <c r="P305" s="165">
        <f>'Vstupní data 9_4'!M310</f>
        <v>0</v>
      </c>
      <c r="Q305" s="165">
        <f>'Vstupní data 9_4'!N310</f>
        <v>0</v>
      </c>
      <c r="R305" s="165">
        <f>'Vstupní data 9_4'!O310</f>
        <v>0</v>
      </c>
      <c r="S305" s="168">
        <f>'Tabulka 9_4'!$R305+'Tabulka 9_4'!$Q305+'Tabulka 9_4'!$P305</f>
        <v>0</v>
      </c>
      <c r="T305" s="165">
        <f>'Vstupní data 9_4'!P310</f>
        <v>0</v>
      </c>
      <c r="U305" s="165">
        <f>'Vstupní data 9_4'!Q310</f>
        <v>0</v>
      </c>
      <c r="V305" s="165">
        <f>'Vstupní data 9_4'!R310</f>
        <v>0</v>
      </c>
      <c r="W305" s="168">
        <f>IFERROR('Tabulka 9_4'!$V305+'Tabulka 9_4'!$U305+'Tabulka 9_4'!$T305,"")</f>
        <v>0</v>
      </c>
      <c r="X305" s="168">
        <f>IFERROR('Tabulka 9_4'!$P305+'Tabulka 9_4'!$T305,"")</f>
        <v>0</v>
      </c>
      <c r="Y305" s="168">
        <f>IFERROR('Tabulka 9_4'!$Q305+'Tabulka 9_4'!$U305,"")</f>
        <v>0</v>
      </c>
      <c r="Z305" s="168">
        <f>IFERROR('Tabulka 9_4'!$R305+'Tabulka 9_4'!$V305,"")</f>
        <v>0</v>
      </c>
      <c r="AA305" s="170" t="str">
        <f t="shared" si="8"/>
        <v/>
      </c>
      <c r="AB305" s="170" t="str">
        <f t="shared" si="9"/>
        <v/>
      </c>
      <c r="AC305" s="171">
        <f>'Vstupní data 9_4'!$B$1</f>
        <v>0</v>
      </c>
    </row>
    <row r="306" spans="1:29" ht="15">
      <c r="A306" s="172">
        <f>'Vstupní data 9_4'!A311</f>
        <v>0</v>
      </c>
      <c r="B306" s="173">
        <f>'Vstupní data 9_4'!B311</f>
        <v>0</v>
      </c>
      <c r="C306" s="174" t="str">
        <f>'Vstupní data 9_4'!T311</f>
        <v/>
      </c>
      <c r="D306" s="174" t="str">
        <f>'Vstupní data 9_4'!U311</f>
        <v/>
      </c>
      <c r="E306" s="173" t="str">
        <f>'Vstupní data 9_4'!D311</f>
        <v/>
      </c>
      <c r="F306" s="173">
        <f>'Vstupní data 9_4'!C311</f>
        <v>0</v>
      </c>
      <c r="G306" s="173" t="str">
        <f>'Vstupní data 9_4'!F311</f>
        <v/>
      </c>
      <c r="H306" s="175">
        <f>'Vstupní data 9_4'!G311</f>
        <v>0</v>
      </c>
      <c r="I306" s="173" t="str">
        <f>IF('Vstupní data 9_4'!H311=0,"",'Vstupní data 9_4'!H311)</f>
        <v/>
      </c>
      <c r="J306" s="173">
        <f>'Vstupní data 9_4'!E311</f>
        <v>0</v>
      </c>
      <c r="K306" s="181" t="str">
        <f>'Vstupní data 9_4'!S311</f>
        <v/>
      </c>
      <c r="L306" s="174">
        <f>'Vstupní data 9_4'!I311</f>
        <v>0</v>
      </c>
      <c r="M306" s="177">
        <f>'Vstupní data 9_4'!J311</f>
        <v>0</v>
      </c>
      <c r="N306" s="177">
        <f>'Vstupní data 9_4'!K311</f>
        <v>0</v>
      </c>
      <c r="O306" s="177">
        <f>'Vstupní data 9_4'!L311</f>
        <v>0</v>
      </c>
      <c r="P306" s="173">
        <f>'Vstupní data 9_4'!M311</f>
        <v>0</v>
      </c>
      <c r="Q306" s="173">
        <f>'Vstupní data 9_4'!N311</f>
        <v>0</v>
      </c>
      <c r="R306" s="173">
        <f>'Vstupní data 9_4'!O311</f>
        <v>0</v>
      </c>
      <c r="S306" s="176">
        <f>'Tabulka 9_4'!$R306+'Tabulka 9_4'!$Q306+'Tabulka 9_4'!$P306</f>
        <v>0</v>
      </c>
      <c r="T306" s="173">
        <f>'Vstupní data 9_4'!P311</f>
        <v>0</v>
      </c>
      <c r="U306" s="173">
        <f>'Vstupní data 9_4'!Q311</f>
        <v>0</v>
      </c>
      <c r="V306" s="173">
        <f>'Vstupní data 9_4'!R311</f>
        <v>0</v>
      </c>
      <c r="W306" s="176">
        <f>IFERROR('Tabulka 9_4'!$V306+'Tabulka 9_4'!$U306+'Tabulka 9_4'!$T306,"")</f>
        <v>0</v>
      </c>
      <c r="X306" s="176">
        <f>IFERROR('Tabulka 9_4'!$P306+'Tabulka 9_4'!$T306,"")</f>
        <v>0</v>
      </c>
      <c r="Y306" s="176">
        <f>IFERROR('Tabulka 9_4'!$Q306+'Tabulka 9_4'!$U306,"")</f>
        <v>0</v>
      </c>
      <c r="Z306" s="176">
        <f>IFERROR('Tabulka 9_4'!$R306+'Tabulka 9_4'!$V306,"")</f>
        <v>0</v>
      </c>
      <c r="AA306" s="178" t="str">
        <f t="shared" si="8"/>
        <v/>
      </c>
      <c r="AB306" s="178" t="str">
        <f t="shared" si="9"/>
        <v/>
      </c>
      <c r="AC306" s="179">
        <f>'Vstupní data 9_4'!$B$1</f>
        <v>0</v>
      </c>
    </row>
    <row r="307" spans="1:29" ht="15">
      <c r="A307" s="164">
        <f>'Vstupní data 9_4'!A312</f>
        <v>0</v>
      </c>
      <c r="B307" s="165">
        <f>'Vstupní data 9_4'!B312</f>
        <v>0</v>
      </c>
      <c r="C307" s="166" t="str">
        <f>'Vstupní data 9_4'!T312</f>
        <v/>
      </c>
      <c r="D307" s="166" t="str">
        <f>'Vstupní data 9_4'!U312</f>
        <v/>
      </c>
      <c r="E307" s="165" t="str">
        <f>'Vstupní data 9_4'!D312</f>
        <v/>
      </c>
      <c r="F307" s="165">
        <f>'Vstupní data 9_4'!C312</f>
        <v>0</v>
      </c>
      <c r="G307" s="165" t="str">
        <f>'Vstupní data 9_4'!F312</f>
        <v/>
      </c>
      <c r="H307" s="167">
        <f>'Vstupní data 9_4'!G312</f>
        <v>0</v>
      </c>
      <c r="I307" s="165" t="str">
        <f>IF('Vstupní data 9_4'!H312=0,"",'Vstupní data 9_4'!H312)</f>
        <v/>
      </c>
      <c r="J307" s="165">
        <f>'Vstupní data 9_4'!E312</f>
        <v>0</v>
      </c>
      <c r="K307" s="180" t="str">
        <f>'Vstupní data 9_4'!S312</f>
        <v/>
      </c>
      <c r="L307" s="166">
        <f>'Vstupní data 9_4'!I312</f>
        <v>0</v>
      </c>
      <c r="M307" s="169">
        <f>'Vstupní data 9_4'!J312</f>
        <v>0</v>
      </c>
      <c r="N307" s="169">
        <f>'Vstupní data 9_4'!K312</f>
        <v>0</v>
      </c>
      <c r="O307" s="169">
        <f>'Vstupní data 9_4'!L312</f>
        <v>0</v>
      </c>
      <c r="P307" s="165">
        <f>'Vstupní data 9_4'!M312</f>
        <v>0</v>
      </c>
      <c r="Q307" s="165">
        <f>'Vstupní data 9_4'!N312</f>
        <v>0</v>
      </c>
      <c r="R307" s="165">
        <f>'Vstupní data 9_4'!O312</f>
        <v>0</v>
      </c>
      <c r="S307" s="168">
        <f>'Tabulka 9_4'!$R307+'Tabulka 9_4'!$Q307+'Tabulka 9_4'!$P307</f>
        <v>0</v>
      </c>
      <c r="T307" s="165">
        <f>'Vstupní data 9_4'!P312</f>
        <v>0</v>
      </c>
      <c r="U307" s="165">
        <f>'Vstupní data 9_4'!Q312</f>
        <v>0</v>
      </c>
      <c r="V307" s="165">
        <f>'Vstupní data 9_4'!R312</f>
        <v>0</v>
      </c>
      <c r="W307" s="168">
        <f>IFERROR('Tabulka 9_4'!$V307+'Tabulka 9_4'!$U307+'Tabulka 9_4'!$T307,"")</f>
        <v>0</v>
      </c>
      <c r="X307" s="168">
        <f>IFERROR('Tabulka 9_4'!$P307+'Tabulka 9_4'!$T307,"")</f>
        <v>0</v>
      </c>
      <c r="Y307" s="168">
        <f>IFERROR('Tabulka 9_4'!$Q307+'Tabulka 9_4'!$U307,"")</f>
        <v>0</v>
      </c>
      <c r="Z307" s="168">
        <f>IFERROR('Tabulka 9_4'!$R307+'Tabulka 9_4'!$V307,"")</f>
        <v>0</v>
      </c>
      <c r="AA307" s="170" t="str">
        <f t="shared" si="8"/>
        <v/>
      </c>
      <c r="AB307" s="170" t="str">
        <f t="shared" si="9"/>
        <v/>
      </c>
      <c r="AC307" s="171">
        <f>'Vstupní data 9_4'!$B$1</f>
        <v>0</v>
      </c>
    </row>
    <row r="308" spans="1:29" ht="15">
      <c r="A308" s="172">
        <f>'Vstupní data 9_4'!A313</f>
        <v>0</v>
      </c>
      <c r="B308" s="173">
        <f>'Vstupní data 9_4'!B313</f>
        <v>0</v>
      </c>
      <c r="C308" s="174" t="str">
        <f>'Vstupní data 9_4'!T313</f>
        <v/>
      </c>
      <c r="D308" s="174" t="str">
        <f>'Vstupní data 9_4'!U313</f>
        <v/>
      </c>
      <c r="E308" s="173" t="str">
        <f>'Vstupní data 9_4'!D313</f>
        <v/>
      </c>
      <c r="F308" s="173">
        <f>'Vstupní data 9_4'!C313</f>
        <v>0</v>
      </c>
      <c r="G308" s="173" t="str">
        <f>'Vstupní data 9_4'!F313</f>
        <v/>
      </c>
      <c r="H308" s="175">
        <f>'Vstupní data 9_4'!G313</f>
        <v>0</v>
      </c>
      <c r="I308" s="173" t="str">
        <f>IF('Vstupní data 9_4'!H313=0,"",'Vstupní data 9_4'!H313)</f>
        <v/>
      </c>
      <c r="J308" s="173">
        <f>'Vstupní data 9_4'!E313</f>
        <v>0</v>
      </c>
      <c r="K308" s="181" t="str">
        <f>'Vstupní data 9_4'!S313</f>
        <v/>
      </c>
      <c r="L308" s="174">
        <f>'Vstupní data 9_4'!I313</f>
        <v>0</v>
      </c>
      <c r="M308" s="177">
        <f>'Vstupní data 9_4'!J313</f>
        <v>0</v>
      </c>
      <c r="N308" s="177">
        <f>'Vstupní data 9_4'!K313</f>
        <v>0</v>
      </c>
      <c r="O308" s="177">
        <f>'Vstupní data 9_4'!L313</f>
        <v>0</v>
      </c>
      <c r="P308" s="173">
        <f>'Vstupní data 9_4'!M313</f>
        <v>0</v>
      </c>
      <c r="Q308" s="173">
        <f>'Vstupní data 9_4'!N313</f>
        <v>0</v>
      </c>
      <c r="R308" s="173">
        <f>'Vstupní data 9_4'!O313</f>
        <v>0</v>
      </c>
      <c r="S308" s="176">
        <f>'Tabulka 9_4'!$R308+'Tabulka 9_4'!$Q308+'Tabulka 9_4'!$P308</f>
        <v>0</v>
      </c>
      <c r="T308" s="173">
        <f>'Vstupní data 9_4'!P313</f>
        <v>0</v>
      </c>
      <c r="U308" s="173">
        <f>'Vstupní data 9_4'!Q313</f>
        <v>0</v>
      </c>
      <c r="V308" s="173">
        <f>'Vstupní data 9_4'!R313</f>
        <v>0</v>
      </c>
      <c r="W308" s="176">
        <f>IFERROR('Tabulka 9_4'!$V308+'Tabulka 9_4'!$U308+'Tabulka 9_4'!$T308,"")</f>
        <v>0</v>
      </c>
      <c r="X308" s="176">
        <f>IFERROR('Tabulka 9_4'!$P308+'Tabulka 9_4'!$T308,"")</f>
        <v>0</v>
      </c>
      <c r="Y308" s="176">
        <f>IFERROR('Tabulka 9_4'!$Q308+'Tabulka 9_4'!$U308,"")</f>
        <v>0</v>
      </c>
      <c r="Z308" s="176">
        <f>IFERROR('Tabulka 9_4'!$R308+'Tabulka 9_4'!$V308,"")</f>
        <v>0</v>
      </c>
      <c r="AA308" s="178" t="str">
        <f t="shared" si="8"/>
        <v/>
      </c>
      <c r="AB308" s="178" t="str">
        <f t="shared" si="9"/>
        <v/>
      </c>
      <c r="AC308" s="179">
        <f>'Vstupní data 9_4'!$B$1</f>
        <v>0</v>
      </c>
    </row>
    <row r="309" spans="1:29" ht="15">
      <c r="A309" s="164">
        <f>'Vstupní data 9_4'!A314</f>
        <v>0</v>
      </c>
      <c r="B309" s="165">
        <f>'Vstupní data 9_4'!B314</f>
        <v>0</v>
      </c>
      <c r="C309" s="166" t="str">
        <f>'Vstupní data 9_4'!T314</f>
        <v/>
      </c>
      <c r="D309" s="166" t="str">
        <f>'Vstupní data 9_4'!U314</f>
        <v/>
      </c>
      <c r="E309" s="165" t="str">
        <f>'Vstupní data 9_4'!D314</f>
        <v/>
      </c>
      <c r="F309" s="165">
        <f>'Vstupní data 9_4'!C314</f>
        <v>0</v>
      </c>
      <c r="G309" s="165" t="str">
        <f>'Vstupní data 9_4'!F314</f>
        <v/>
      </c>
      <c r="H309" s="167">
        <f>'Vstupní data 9_4'!G314</f>
        <v>0</v>
      </c>
      <c r="I309" s="165" t="str">
        <f>IF('Vstupní data 9_4'!H314=0,"",'Vstupní data 9_4'!H314)</f>
        <v/>
      </c>
      <c r="J309" s="165">
        <f>'Vstupní data 9_4'!E314</f>
        <v>0</v>
      </c>
      <c r="K309" s="180" t="str">
        <f>'Vstupní data 9_4'!S314</f>
        <v/>
      </c>
      <c r="L309" s="166">
        <f>'Vstupní data 9_4'!I314</f>
        <v>0</v>
      </c>
      <c r="M309" s="169">
        <f>'Vstupní data 9_4'!J314</f>
        <v>0</v>
      </c>
      <c r="N309" s="169">
        <f>'Vstupní data 9_4'!K314</f>
        <v>0</v>
      </c>
      <c r="O309" s="169">
        <f>'Vstupní data 9_4'!L314</f>
        <v>0</v>
      </c>
      <c r="P309" s="165">
        <f>'Vstupní data 9_4'!M314</f>
        <v>0</v>
      </c>
      <c r="Q309" s="165">
        <f>'Vstupní data 9_4'!N314</f>
        <v>0</v>
      </c>
      <c r="R309" s="165">
        <f>'Vstupní data 9_4'!O314</f>
        <v>0</v>
      </c>
      <c r="S309" s="168">
        <f>'Tabulka 9_4'!$R309+'Tabulka 9_4'!$Q309+'Tabulka 9_4'!$P309</f>
        <v>0</v>
      </c>
      <c r="T309" s="165">
        <f>'Vstupní data 9_4'!P314</f>
        <v>0</v>
      </c>
      <c r="U309" s="165">
        <f>'Vstupní data 9_4'!Q314</f>
        <v>0</v>
      </c>
      <c r="V309" s="165">
        <f>'Vstupní data 9_4'!R314</f>
        <v>0</v>
      </c>
      <c r="W309" s="168">
        <f>IFERROR('Tabulka 9_4'!$V309+'Tabulka 9_4'!$U309+'Tabulka 9_4'!$T309,"")</f>
        <v>0</v>
      </c>
      <c r="X309" s="168">
        <f>IFERROR('Tabulka 9_4'!$P309+'Tabulka 9_4'!$T309,"")</f>
        <v>0</v>
      </c>
      <c r="Y309" s="168">
        <f>IFERROR('Tabulka 9_4'!$Q309+'Tabulka 9_4'!$U309,"")</f>
        <v>0</v>
      </c>
      <c r="Z309" s="168">
        <f>IFERROR('Tabulka 9_4'!$R309+'Tabulka 9_4'!$V309,"")</f>
        <v>0</v>
      </c>
      <c r="AA309" s="170" t="str">
        <f t="shared" si="8"/>
        <v/>
      </c>
      <c r="AB309" s="170" t="str">
        <f t="shared" si="9"/>
        <v/>
      </c>
      <c r="AC309" s="171">
        <f>'Vstupní data 9_4'!$B$1</f>
        <v>0</v>
      </c>
    </row>
    <row r="310" spans="1:29" ht="15">
      <c r="A310" s="172">
        <f>'Vstupní data 9_4'!A315</f>
        <v>0</v>
      </c>
      <c r="B310" s="173">
        <f>'Vstupní data 9_4'!B315</f>
        <v>0</v>
      </c>
      <c r="C310" s="174" t="str">
        <f>'Vstupní data 9_4'!T315</f>
        <v/>
      </c>
      <c r="D310" s="174" t="str">
        <f>'Vstupní data 9_4'!U315</f>
        <v/>
      </c>
      <c r="E310" s="173" t="str">
        <f>'Vstupní data 9_4'!D315</f>
        <v/>
      </c>
      <c r="F310" s="173">
        <f>'Vstupní data 9_4'!C315</f>
        <v>0</v>
      </c>
      <c r="G310" s="173" t="str">
        <f>'Vstupní data 9_4'!F315</f>
        <v/>
      </c>
      <c r="H310" s="175">
        <f>'Vstupní data 9_4'!G315</f>
        <v>0</v>
      </c>
      <c r="I310" s="173" t="str">
        <f>IF('Vstupní data 9_4'!H315=0,"",'Vstupní data 9_4'!H315)</f>
        <v/>
      </c>
      <c r="J310" s="173">
        <f>'Vstupní data 9_4'!E315</f>
        <v>0</v>
      </c>
      <c r="K310" s="181" t="str">
        <f>'Vstupní data 9_4'!S315</f>
        <v/>
      </c>
      <c r="L310" s="174">
        <f>'Vstupní data 9_4'!I315</f>
        <v>0</v>
      </c>
      <c r="M310" s="177">
        <f>'Vstupní data 9_4'!J315</f>
        <v>0</v>
      </c>
      <c r="N310" s="177">
        <f>'Vstupní data 9_4'!K315</f>
        <v>0</v>
      </c>
      <c r="O310" s="177">
        <f>'Vstupní data 9_4'!L315</f>
        <v>0</v>
      </c>
      <c r="P310" s="173">
        <f>'Vstupní data 9_4'!M315</f>
        <v>0</v>
      </c>
      <c r="Q310" s="173">
        <f>'Vstupní data 9_4'!N315</f>
        <v>0</v>
      </c>
      <c r="R310" s="173">
        <f>'Vstupní data 9_4'!O315</f>
        <v>0</v>
      </c>
      <c r="S310" s="176">
        <f>'Tabulka 9_4'!$R310+'Tabulka 9_4'!$Q310+'Tabulka 9_4'!$P310</f>
        <v>0</v>
      </c>
      <c r="T310" s="173">
        <f>'Vstupní data 9_4'!P315</f>
        <v>0</v>
      </c>
      <c r="U310" s="173">
        <f>'Vstupní data 9_4'!Q315</f>
        <v>0</v>
      </c>
      <c r="V310" s="173">
        <f>'Vstupní data 9_4'!R315</f>
        <v>0</v>
      </c>
      <c r="W310" s="176">
        <f>IFERROR('Tabulka 9_4'!$V310+'Tabulka 9_4'!$U310+'Tabulka 9_4'!$T310,"")</f>
        <v>0</v>
      </c>
      <c r="X310" s="176">
        <f>IFERROR('Tabulka 9_4'!$P310+'Tabulka 9_4'!$T310,"")</f>
        <v>0</v>
      </c>
      <c r="Y310" s="176">
        <f>IFERROR('Tabulka 9_4'!$Q310+'Tabulka 9_4'!$U310,"")</f>
        <v>0</v>
      </c>
      <c r="Z310" s="176">
        <f>IFERROR('Tabulka 9_4'!$R310+'Tabulka 9_4'!$V310,"")</f>
        <v>0</v>
      </c>
      <c r="AA310" s="178" t="str">
        <f t="shared" si="8"/>
        <v/>
      </c>
      <c r="AB310" s="178" t="str">
        <f t="shared" si="9"/>
        <v/>
      </c>
      <c r="AC310" s="179">
        <f>'Vstupní data 9_4'!$B$1</f>
        <v>0</v>
      </c>
    </row>
    <row r="311" spans="1:29" ht="15">
      <c r="A311" s="164">
        <f>'Vstupní data 9_4'!A316</f>
        <v>0</v>
      </c>
      <c r="B311" s="165">
        <f>'Vstupní data 9_4'!B316</f>
        <v>0</v>
      </c>
      <c r="C311" s="166" t="str">
        <f>'Vstupní data 9_4'!T316</f>
        <v/>
      </c>
      <c r="D311" s="166" t="str">
        <f>'Vstupní data 9_4'!U316</f>
        <v/>
      </c>
      <c r="E311" s="165" t="str">
        <f>'Vstupní data 9_4'!D316</f>
        <v/>
      </c>
      <c r="F311" s="165">
        <f>'Vstupní data 9_4'!C316</f>
        <v>0</v>
      </c>
      <c r="G311" s="165" t="str">
        <f>'Vstupní data 9_4'!F316</f>
        <v/>
      </c>
      <c r="H311" s="167">
        <f>'Vstupní data 9_4'!G316</f>
        <v>0</v>
      </c>
      <c r="I311" s="165" t="str">
        <f>IF('Vstupní data 9_4'!H316=0,"",'Vstupní data 9_4'!H316)</f>
        <v/>
      </c>
      <c r="J311" s="165">
        <f>'Vstupní data 9_4'!E316</f>
        <v>0</v>
      </c>
      <c r="K311" s="180" t="str">
        <f>'Vstupní data 9_4'!S316</f>
        <v/>
      </c>
      <c r="L311" s="166">
        <f>'Vstupní data 9_4'!I316</f>
        <v>0</v>
      </c>
      <c r="M311" s="169">
        <f>'Vstupní data 9_4'!J316</f>
        <v>0</v>
      </c>
      <c r="N311" s="169">
        <f>'Vstupní data 9_4'!K316</f>
        <v>0</v>
      </c>
      <c r="O311" s="169">
        <f>'Vstupní data 9_4'!L316</f>
        <v>0</v>
      </c>
      <c r="P311" s="165">
        <f>'Vstupní data 9_4'!M316</f>
        <v>0</v>
      </c>
      <c r="Q311" s="165">
        <f>'Vstupní data 9_4'!N316</f>
        <v>0</v>
      </c>
      <c r="R311" s="165">
        <f>'Vstupní data 9_4'!O316</f>
        <v>0</v>
      </c>
      <c r="S311" s="168">
        <f>'Tabulka 9_4'!$R311+'Tabulka 9_4'!$Q311+'Tabulka 9_4'!$P311</f>
        <v>0</v>
      </c>
      <c r="T311" s="165">
        <f>'Vstupní data 9_4'!P316</f>
        <v>0</v>
      </c>
      <c r="U311" s="165">
        <f>'Vstupní data 9_4'!Q316</f>
        <v>0</v>
      </c>
      <c r="V311" s="165">
        <f>'Vstupní data 9_4'!R316</f>
        <v>0</v>
      </c>
      <c r="W311" s="168">
        <f>IFERROR('Tabulka 9_4'!$V311+'Tabulka 9_4'!$U311+'Tabulka 9_4'!$T311,"")</f>
        <v>0</v>
      </c>
      <c r="X311" s="168">
        <f>IFERROR('Tabulka 9_4'!$P311+'Tabulka 9_4'!$T311,"")</f>
        <v>0</v>
      </c>
      <c r="Y311" s="168">
        <f>IFERROR('Tabulka 9_4'!$Q311+'Tabulka 9_4'!$U311,"")</f>
        <v>0</v>
      </c>
      <c r="Z311" s="168">
        <f>IFERROR('Tabulka 9_4'!$R311+'Tabulka 9_4'!$V311,"")</f>
        <v>0</v>
      </c>
      <c r="AA311" s="170" t="str">
        <f t="shared" si="8"/>
        <v/>
      </c>
      <c r="AB311" s="170" t="str">
        <f t="shared" si="9"/>
        <v/>
      </c>
      <c r="AC311" s="171">
        <f>'Vstupní data 9_4'!$B$1</f>
        <v>0</v>
      </c>
    </row>
    <row r="312" spans="1:29" ht="15">
      <c r="A312" s="172">
        <f>'Vstupní data 9_4'!A317</f>
        <v>0</v>
      </c>
      <c r="B312" s="173">
        <f>'Vstupní data 9_4'!B317</f>
        <v>0</v>
      </c>
      <c r="C312" s="174" t="str">
        <f>'Vstupní data 9_4'!T317</f>
        <v/>
      </c>
      <c r="D312" s="174" t="str">
        <f>'Vstupní data 9_4'!U317</f>
        <v/>
      </c>
      <c r="E312" s="173" t="str">
        <f>'Vstupní data 9_4'!D317</f>
        <v/>
      </c>
      <c r="F312" s="173">
        <f>'Vstupní data 9_4'!C317</f>
        <v>0</v>
      </c>
      <c r="G312" s="173" t="str">
        <f>'Vstupní data 9_4'!F317</f>
        <v/>
      </c>
      <c r="H312" s="175">
        <f>'Vstupní data 9_4'!G317</f>
        <v>0</v>
      </c>
      <c r="I312" s="173" t="str">
        <f>IF('Vstupní data 9_4'!H317=0,"",'Vstupní data 9_4'!H317)</f>
        <v/>
      </c>
      <c r="J312" s="173">
        <f>'Vstupní data 9_4'!E317</f>
        <v>0</v>
      </c>
      <c r="K312" s="181" t="str">
        <f>'Vstupní data 9_4'!S317</f>
        <v/>
      </c>
      <c r="L312" s="174">
        <f>'Vstupní data 9_4'!I317</f>
        <v>0</v>
      </c>
      <c r="M312" s="177">
        <f>'Vstupní data 9_4'!J317</f>
        <v>0</v>
      </c>
      <c r="N312" s="177">
        <f>'Vstupní data 9_4'!K317</f>
        <v>0</v>
      </c>
      <c r="O312" s="177">
        <f>'Vstupní data 9_4'!L317</f>
        <v>0</v>
      </c>
      <c r="P312" s="173">
        <f>'Vstupní data 9_4'!M317</f>
        <v>0</v>
      </c>
      <c r="Q312" s="173">
        <f>'Vstupní data 9_4'!N317</f>
        <v>0</v>
      </c>
      <c r="R312" s="173">
        <f>'Vstupní data 9_4'!O317</f>
        <v>0</v>
      </c>
      <c r="S312" s="176">
        <f>'Tabulka 9_4'!$R312+'Tabulka 9_4'!$Q312+'Tabulka 9_4'!$P312</f>
        <v>0</v>
      </c>
      <c r="T312" s="173">
        <f>'Vstupní data 9_4'!P317</f>
        <v>0</v>
      </c>
      <c r="U312" s="173">
        <f>'Vstupní data 9_4'!Q317</f>
        <v>0</v>
      </c>
      <c r="V312" s="173">
        <f>'Vstupní data 9_4'!R317</f>
        <v>0</v>
      </c>
      <c r="W312" s="176">
        <f>IFERROR('Tabulka 9_4'!$V312+'Tabulka 9_4'!$U312+'Tabulka 9_4'!$T312,"")</f>
        <v>0</v>
      </c>
      <c r="X312" s="176">
        <f>IFERROR('Tabulka 9_4'!$P312+'Tabulka 9_4'!$T312,"")</f>
        <v>0</v>
      </c>
      <c r="Y312" s="176">
        <f>IFERROR('Tabulka 9_4'!$Q312+'Tabulka 9_4'!$U312,"")</f>
        <v>0</v>
      </c>
      <c r="Z312" s="176">
        <f>IFERROR('Tabulka 9_4'!$R312+'Tabulka 9_4'!$V312,"")</f>
        <v>0</v>
      </c>
      <c r="AA312" s="178" t="str">
        <f t="shared" si="8"/>
        <v/>
      </c>
      <c r="AB312" s="178" t="str">
        <f t="shared" si="9"/>
        <v/>
      </c>
      <c r="AC312" s="179">
        <f>'Vstupní data 9_4'!$B$1</f>
        <v>0</v>
      </c>
    </row>
    <row r="313" spans="1:29" ht="15">
      <c r="A313" s="164">
        <f>'Vstupní data 9_4'!A318</f>
        <v>0</v>
      </c>
      <c r="B313" s="165">
        <f>'Vstupní data 9_4'!B318</f>
        <v>0</v>
      </c>
      <c r="C313" s="166" t="str">
        <f>'Vstupní data 9_4'!T318</f>
        <v/>
      </c>
      <c r="D313" s="166" t="str">
        <f>'Vstupní data 9_4'!U318</f>
        <v/>
      </c>
      <c r="E313" s="165" t="str">
        <f>'Vstupní data 9_4'!D318</f>
        <v/>
      </c>
      <c r="F313" s="165">
        <f>'Vstupní data 9_4'!C318</f>
        <v>0</v>
      </c>
      <c r="G313" s="165" t="str">
        <f>'Vstupní data 9_4'!F318</f>
        <v/>
      </c>
      <c r="H313" s="167">
        <f>'Vstupní data 9_4'!G318</f>
        <v>0</v>
      </c>
      <c r="I313" s="165" t="str">
        <f>IF('Vstupní data 9_4'!H318=0,"",'Vstupní data 9_4'!H318)</f>
        <v/>
      </c>
      <c r="J313" s="165">
        <f>'Vstupní data 9_4'!E318</f>
        <v>0</v>
      </c>
      <c r="K313" s="180" t="str">
        <f>'Vstupní data 9_4'!S318</f>
        <v/>
      </c>
      <c r="L313" s="166">
        <f>'Vstupní data 9_4'!I318</f>
        <v>0</v>
      </c>
      <c r="M313" s="169">
        <f>'Vstupní data 9_4'!J318</f>
        <v>0</v>
      </c>
      <c r="N313" s="169">
        <f>'Vstupní data 9_4'!K318</f>
        <v>0</v>
      </c>
      <c r="O313" s="169">
        <f>'Vstupní data 9_4'!L318</f>
        <v>0</v>
      </c>
      <c r="P313" s="165">
        <f>'Vstupní data 9_4'!M318</f>
        <v>0</v>
      </c>
      <c r="Q313" s="165">
        <f>'Vstupní data 9_4'!N318</f>
        <v>0</v>
      </c>
      <c r="R313" s="165">
        <f>'Vstupní data 9_4'!O318</f>
        <v>0</v>
      </c>
      <c r="S313" s="168">
        <f>'Tabulka 9_4'!$R313+'Tabulka 9_4'!$Q313+'Tabulka 9_4'!$P313</f>
        <v>0</v>
      </c>
      <c r="T313" s="165">
        <f>'Vstupní data 9_4'!P318</f>
        <v>0</v>
      </c>
      <c r="U313" s="165">
        <f>'Vstupní data 9_4'!Q318</f>
        <v>0</v>
      </c>
      <c r="V313" s="165">
        <f>'Vstupní data 9_4'!R318</f>
        <v>0</v>
      </c>
      <c r="W313" s="168">
        <f>IFERROR('Tabulka 9_4'!$V313+'Tabulka 9_4'!$U313+'Tabulka 9_4'!$T313,"")</f>
        <v>0</v>
      </c>
      <c r="X313" s="168">
        <f>IFERROR('Tabulka 9_4'!$P313+'Tabulka 9_4'!$T313,"")</f>
        <v>0</v>
      </c>
      <c r="Y313" s="168">
        <f>IFERROR('Tabulka 9_4'!$Q313+'Tabulka 9_4'!$U313,"")</f>
        <v>0</v>
      </c>
      <c r="Z313" s="168">
        <f>IFERROR('Tabulka 9_4'!$R313+'Tabulka 9_4'!$V313,"")</f>
        <v>0</v>
      </c>
      <c r="AA313" s="170" t="str">
        <f t="shared" si="8"/>
        <v/>
      </c>
      <c r="AB313" s="170" t="str">
        <f t="shared" si="9"/>
        <v/>
      </c>
      <c r="AC313" s="171">
        <f>'Vstupní data 9_4'!$B$1</f>
        <v>0</v>
      </c>
    </row>
    <row r="314" spans="1:29" ht="15">
      <c r="A314" s="172">
        <f>'Vstupní data 9_4'!A319</f>
        <v>0</v>
      </c>
      <c r="B314" s="173">
        <f>'Vstupní data 9_4'!B319</f>
        <v>0</v>
      </c>
      <c r="C314" s="174" t="str">
        <f>'Vstupní data 9_4'!T319</f>
        <v/>
      </c>
      <c r="D314" s="174" t="str">
        <f>'Vstupní data 9_4'!U319</f>
        <v/>
      </c>
      <c r="E314" s="173" t="str">
        <f>'Vstupní data 9_4'!D319</f>
        <v/>
      </c>
      <c r="F314" s="173">
        <f>'Vstupní data 9_4'!C319</f>
        <v>0</v>
      </c>
      <c r="G314" s="173" t="str">
        <f>'Vstupní data 9_4'!F319</f>
        <v/>
      </c>
      <c r="H314" s="175">
        <f>'Vstupní data 9_4'!G319</f>
        <v>0</v>
      </c>
      <c r="I314" s="173" t="str">
        <f>IF('Vstupní data 9_4'!H319=0,"",'Vstupní data 9_4'!H319)</f>
        <v/>
      </c>
      <c r="J314" s="173">
        <f>'Vstupní data 9_4'!E319</f>
        <v>0</v>
      </c>
      <c r="K314" s="181" t="str">
        <f>'Vstupní data 9_4'!S319</f>
        <v/>
      </c>
      <c r="L314" s="174">
        <f>'Vstupní data 9_4'!I319</f>
        <v>0</v>
      </c>
      <c r="M314" s="177">
        <f>'Vstupní data 9_4'!J319</f>
        <v>0</v>
      </c>
      <c r="N314" s="177">
        <f>'Vstupní data 9_4'!K319</f>
        <v>0</v>
      </c>
      <c r="O314" s="177">
        <f>'Vstupní data 9_4'!L319</f>
        <v>0</v>
      </c>
      <c r="P314" s="173">
        <f>'Vstupní data 9_4'!M319</f>
        <v>0</v>
      </c>
      <c r="Q314" s="173">
        <f>'Vstupní data 9_4'!N319</f>
        <v>0</v>
      </c>
      <c r="R314" s="173">
        <f>'Vstupní data 9_4'!O319</f>
        <v>0</v>
      </c>
      <c r="S314" s="176">
        <f>'Tabulka 9_4'!$R314+'Tabulka 9_4'!$Q314+'Tabulka 9_4'!$P314</f>
        <v>0</v>
      </c>
      <c r="T314" s="173">
        <f>'Vstupní data 9_4'!P319</f>
        <v>0</v>
      </c>
      <c r="U314" s="173">
        <f>'Vstupní data 9_4'!Q319</f>
        <v>0</v>
      </c>
      <c r="V314" s="173">
        <f>'Vstupní data 9_4'!R319</f>
        <v>0</v>
      </c>
      <c r="W314" s="176">
        <f>IFERROR('Tabulka 9_4'!$V314+'Tabulka 9_4'!$U314+'Tabulka 9_4'!$T314,"")</f>
        <v>0</v>
      </c>
      <c r="X314" s="176">
        <f>IFERROR('Tabulka 9_4'!$P314+'Tabulka 9_4'!$T314,"")</f>
        <v>0</v>
      </c>
      <c r="Y314" s="176">
        <f>IFERROR('Tabulka 9_4'!$Q314+'Tabulka 9_4'!$U314,"")</f>
        <v>0</v>
      </c>
      <c r="Z314" s="176">
        <f>IFERROR('Tabulka 9_4'!$R314+'Tabulka 9_4'!$V314,"")</f>
        <v>0</v>
      </c>
      <c r="AA314" s="178" t="str">
        <f t="shared" si="8"/>
        <v/>
      </c>
      <c r="AB314" s="178" t="str">
        <f t="shared" si="9"/>
        <v/>
      </c>
      <c r="AC314" s="179">
        <f>'Vstupní data 9_4'!$B$1</f>
        <v>0</v>
      </c>
    </row>
    <row r="315" spans="1:29" ht="15">
      <c r="A315" s="164">
        <f>'Vstupní data 9_4'!A320</f>
        <v>0</v>
      </c>
      <c r="B315" s="165">
        <f>'Vstupní data 9_4'!B320</f>
        <v>0</v>
      </c>
      <c r="C315" s="166" t="str">
        <f>'Vstupní data 9_4'!T320</f>
        <v/>
      </c>
      <c r="D315" s="166" t="str">
        <f>'Vstupní data 9_4'!U320</f>
        <v/>
      </c>
      <c r="E315" s="165" t="str">
        <f>'Vstupní data 9_4'!D320</f>
        <v/>
      </c>
      <c r="F315" s="165">
        <f>'Vstupní data 9_4'!C320</f>
        <v>0</v>
      </c>
      <c r="G315" s="165" t="str">
        <f>'Vstupní data 9_4'!F320</f>
        <v/>
      </c>
      <c r="H315" s="167">
        <f>'Vstupní data 9_4'!G320</f>
        <v>0</v>
      </c>
      <c r="I315" s="165" t="str">
        <f>IF('Vstupní data 9_4'!H320=0,"",'Vstupní data 9_4'!H320)</f>
        <v/>
      </c>
      <c r="J315" s="165">
        <f>'Vstupní data 9_4'!E320</f>
        <v>0</v>
      </c>
      <c r="K315" s="180" t="str">
        <f>'Vstupní data 9_4'!S320</f>
        <v/>
      </c>
      <c r="L315" s="166">
        <f>'Vstupní data 9_4'!I320</f>
        <v>0</v>
      </c>
      <c r="M315" s="169">
        <f>'Vstupní data 9_4'!J320</f>
        <v>0</v>
      </c>
      <c r="N315" s="169">
        <f>'Vstupní data 9_4'!K320</f>
        <v>0</v>
      </c>
      <c r="O315" s="169">
        <f>'Vstupní data 9_4'!L320</f>
        <v>0</v>
      </c>
      <c r="P315" s="165">
        <f>'Vstupní data 9_4'!M320</f>
        <v>0</v>
      </c>
      <c r="Q315" s="165">
        <f>'Vstupní data 9_4'!N320</f>
        <v>0</v>
      </c>
      <c r="R315" s="165">
        <f>'Vstupní data 9_4'!O320</f>
        <v>0</v>
      </c>
      <c r="S315" s="168">
        <f>'Tabulka 9_4'!$R315+'Tabulka 9_4'!$Q315+'Tabulka 9_4'!$P315</f>
        <v>0</v>
      </c>
      <c r="T315" s="165">
        <f>'Vstupní data 9_4'!P320</f>
        <v>0</v>
      </c>
      <c r="U315" s="165">
        <f>'Vstupní data 9_4'!Q320</f>
        <v>0</v>
      </c>
      <c r="V315" s="165">
        <f>'Vstupní data 9_4'!R320</f>
        <v>0</v>
      </c>
      <c r="W315" s="168">
        <f>IFERROR('Tabulka 9_4'!$V315+'Tabulka 9_4'!$U315+'Tabulka 9_4'!$T315,"")</f>
        <v>0</v>
      </c>
      <c r="X315" s="168">
        <f>IFERROR('Tabulka 9_4'!$P315+'Tabulka 9_4'!$T315,"")</f>
        <v>0</v>
      </c>
      <c r="Y315" s="168">
        <f>IFERROR('Tabulka 9_4'!$Q315+'Tabulka 9_4'!$U315,"")</f>
        <v>0</v>
      </c>
      <c r="Z315" s="168">
        <f>IFERROR('Tabulka 9_4'!$R315+'Tabulka 9_4'!$V315,"")</f>
        <v>0</v>
      </c>
      <c r="AA315" s="170" t="str">
        <f t="shared" si="8"/>
        <v/>
      </c>
      <c r="AB315" s="170" t="str">
        <f t="shared" si="9"/>
        <v/>
      </c>
      <c r="AC315" s="171">
        <f>'Vstupní data 9_4'!$B$1</f>
        <v>0</v>
      </c>
    </row>
    <row r="316" spans="1:29" ht="15">
      <c r="A316" s="172">
        <f>'Vstupní data 9_4'!A321</f>
        <v>0</v>
      </c>
      <c r="B316" s="173">
        <f>'Vstupní data 9_4'!B321</f>
        <v>0</v>
      </c>
      <c r="C316" s="174" t="str">
        <f>'Vstupní data 9_4'!T321</f>
        <v/>
      </c>
      <c r="D316" s="174" t="str">
        <f>'Vstupní data 9_4'!U321</f>
        <v/>
      </c>
      <c r="E316" s="173" t="str">
        <f>'Vstupní data 9_4'!D321</f>
        <v/>
      </c>
      <c r="F316" s="173">
        <f>'Vstupní data 9_4'!C321</f>
        <v>0</v>
      </c>
      <c r="G316" s="173" t="str">
        <f>'Vstupní data 9_4'!F321</f>
        <v/>
      </c>
      <c r="H316" s="175">
        <f>'Vstupní data 9_4'!G321</f>
        <v>0</v>
      </c>
      <c r="I316" s="173" t="str">
        <f>IF('Vstupní data 9_4'!H321=0,"",'Vstupní data 9_4'!H321)</f>
        <v/>
      </c>
      <c r="J316" s="173">
        <f>'Vstupní data 9_4'!E321</f>
        <v>0</v>
      </c>
      <c r="K316" s="181" t="str">
        <f>'Vstupní data 9_4'!S321</f>
        <v/>
      </c>
      <c r="L316" s="174">
        <f>'Vstupní data 9_4'!I321</f>
        <v>0</v>
      </c>
      <c r="M316" s="177">
        <f>'Vstupní data 9_4'!J321</f>
        <v>0</v>
      </c>
      <c r="N316" s="177">
        <f>'Vstupní data 9_4'!K321</f>
        <v>0</v>
      </c>
      <c r="O316" s="177">
        <f>'Vstupní data 9_4'!L321</f>
        <v>0</v>
      </c>
      <c r="P316" s="173">
        <f>'Vstupní data 9_4'!M321</f>
        <v>0</v>
      </c>
      <c r="Q316" s="173">
        <f>'Vstupní data 9_4'!N321</f>
        <v>0</v>
      </c>
      <c r="R316" s="173">
        <f>'Vstupní data 9_4'!O321</f>
        <v>0</v>
      </c>
      <c r="S316" s="176">
        <f>'Tabulka 9_4'!$R316+'Tabulka 9_4'!$Q316+'Tabulka 9_4'!$P316</f>
        <v>0</v>
      </c>
      <c r="T316" s="173">
        <f>'Vstupní data 9_4'!P321</f>
        <v>0</v>
      </c>
      <c r="U316" s="173">
        <f>'Vstupní data 9_4'!Q321</f>
        <v>0</v>
      </c>
      <c r="V316" s="173">
        <f>'Vstupní data 9_4'!R321</f>
        <v>0</v>
      </c>
      <c r="W316" s="176">
        <f>IFERROR('Tabulka 9_4'!$V316+'Tabulka 9_4'!$U316+'Tabulka 9_4'!$T316,"")</f>
        <v>0</v>
      </c>
      <c r="X316" s="176">
        <f>IFERROR('Tabulka 9_4'!$P316+'Tabulka 9_4'!$T316,"")</f>
        <v>0</v>
      </c>
      <c r="Y316" s="176">
        <f>IFERROR('Tabulka 9_4'!$Q316+'Tabulka 9_4'!$U316,"")</f>
        <v>0</v>
      </c>
      <c r="Z316" s="176">
        <f>IFERROR('Tabulka 9_4'!$R316+'Tabulka 9_4'!$V316,"")</f>
        <v>0</v>
      </c>
      <c r="AA316" s="178" t="str">
        <f t="shared" si="8"/>
        <v/>
      </c>
      <c r="AB316" s="178" t="str">
        <f t="shared" si="9"/>
        <v/>
      </c>
      <c r="AC316" s="179">
        <f>'Vstupní data 9_4'!$B$1</f>
        <v>0</v>
      </c>
    </row>
    <row r="317" spans="1:29" ht="15">
      <c r="A317" s="164">
        <f>'Vstupní data 9_4'!A322</f>
        <v>0</v>
      </c>
      <c r="B317" s="165">
        <f>'Vstupní data 9_4'!B322</f>
        <v>0</v>
      </c>
      <c r="C317" s="166" t="str">
        <f>'Vstupní data 9_4'!T322</f>
        <v/>
      </c>
      <c r="D317" s="166" t="str">
        <f>'Vstupní data 9_4'!U322</f>
        <v/>
      </c>
      <c r="E317" s="165" t="str">
        <f>'Vstupní data 9_4'!D322</f>
        <v/>
      </c>
      <c r="F317" s="165">
        <f>'Vstupní data 9_4'!C322</f>
        <v>0</v>
      </c>
      <c r="G317" s="165" t="str">
        <f>'Vstupní data 9_4'!F322</f>
        <v/>
      </c>
      <c r="H317" s="167">
        <f>'Vstupní data 9_4'!G322</f>
        <v>0</v>
      </c>
      <c r="I317" s="165" t="str">
        <f>IF('Vstupní data 9_4'!H322=0,"",'Vstupní data 9_4'!H322)</f>
        <v/>
      </c>
      <c r="J317" s="165">
        <f>'Vstupní data 9_4'!E322</f>
        <v>0</v>
      </c>
      <c r="K317" s="180" t="str">
        <f>'Vstupní data 9_4'!S322</f>
        <v/>
      </c>
      <c r="L317" s="166">
        <f>'Vstupní data 9_4'!I322</f>
        <v>0</v>
      </c>
      <c r="M317" s="169">
        <f>'Vstupní data 9_4'!J322</f>
        <v>0</v>
      </c>
      <c r="N317" s="169">
        <f>'Vstupní data 9_4'!K322</f>
        <v>0</v>
      </c>
      <c r="O317" s="169">
        <f>'Vstupní data 9_4'!L322</f>
        <v>0</v>
      </c>
      <c r="P317" s="165">
        <f>'Vstupní data 9_4'!M322</f>
        <v>0</v>
      </c>
      <c r="Q317" s="165">
        <f>'Vstupní data 9_4'!N322</f>
        <v>0</v>
      </c>
      <c r="R317" s="165">
        <f>'Vstupní data 9_4'!O322</f>
        <v>0</v>
      </c>
      <c r="S317" s="168">
        <f>'Tabulka 9_4'!$R317+'Tabulka 9_4'!$Q317+'Tabulka 9_4'!$P317</f>
        <v>0</v>
      </c>
      <c r="T317" s="165">
        <f>'Vstupní data 9_4'!P322</f>
        <v>0</v>
      </c>
      <c r="U317" s="165">
        <f>'Vstupní data 9_4'!Q322</f>
        <v>0</v>
      </c>
      <c r="V317" s="165">
        <f>'Vstupní data 9_4'!R322</f>
        <v>0</v>
      </c>
      <c r="W317" s="168">
        <f>IFERROR('Tabulka 9_4'!$V317+'Tabulka 9_4'!$U317+'Tabulka 9_4'!$T317,"")</f>
        <v>0</v>
      </c>
      <c r="X317" s="168">
        <f>IFERROR('Tabulka 9_4'!$P317+'Tabulka 9_4'!$T317,"")</f>
        <v>0</v>
      </c>
      <c r="Y317" s="168">
        <f>IFERROR('Tabulka 9_4'!$Q317+'Tabulka 9_4'!$U317,"")</f>
        <v>0</v>
      </c>
      <c r="Z317" s="168">
        <f>IFERROR('Tabulka 9_4'!$R317+'Tabulka 9_4'!$V317,"")</f>
        <v>0</v>
      </c>
      <c r="AA317" s="170" t="str">
        <f t="shared" si="8"/>
        <v/>
      </c>
      <c r="AB317" s="170" t="str">
        <f t="shared" si="9"/>
        <v/>
      </c>
      <c r="AC317" s="171">
        <f>'Vstupní data 9_4'!$B$1</f>
        <v>0</v>
      </c>
    </row>
    <row r="318" spans="1:29" ht="15">
      <c r="A318" s="172">
        <f>'Vstupní data 9_4'!A323</f>
        <v>0</v>
      </c>
      <c r="B318" s="173">
        <f>'Vstupní data 9_4'!B323</f>
        <v>0</v>
      </c>
      <c r="C318" s="174" t="str">
        <f>'Vstupní data 9_4'!T323</f>
        <v/>
      </c>
      <c r="D318" s="174" t="str">
        <f>'Vstupní data 9_4'!U323</f>
        <v/>
      </c>
      <c r="E318" s="173" t="str">
        <f>'Vstupní data 9_4'!D323</f>
        <v/>
      </c>
      <c r="F318" s="173">
        <f>'Vstupní data 9_4'!C323</f>
        <v>0</v>
      </c>
      <c r="G318" s="173" t="str">
        <f>'Vstupní data 9_4'!F323</f>
        <v/>
      </c>
      <c r="H318" s="175">
        <f>'Vstupní data 9_4'!G323</f>
        <v>0</v>
      </c>
      <c r="I318" s="173" t="str">
        <f>IF('Vstupní data 9_4'!H323=0,"",'Vstupní data 9_4'!H323)</f>
        <v/>
      </c>
      <c r="J318" s="173">
        <f>'Vstupní data 9_4'!E323</f>
        <v>0</v>
      </c>
      <c r="K318" s="181" t="str">
        <f>'Vstupní data 9_4'!S323</f>
        <v/>
      </c>
      <c r="L318" s="174">
        <f>'Vstupní data 9_4'!I323</f>
        <v>0</v>
      </c>
      <c r="M318" s="177">
        <f>'Vstupní data 9_4'!J323</f>
        <v>0</v>
      </c>
      <c r="N318" s="177">
        <f>'Vstupní data 9_4'!K323</f>
        <v>0</v>
      </c>
      <c r="O318" s="177">
        <f>'Vstupní data 9_4'!L323</f>
        <v>0</v>
      </c>
      <c r="P318" s="173">
        <f>'Vstupní data 9_4'!M323</f>
        <v>0</v>
      </c>
      <c r="Q318" s="173">
        <f>'Vstupní data 9_4'!N323</f>
        <v>0</v>
      </c>
      <c r="R318" s="173">
        <f>'Vstupní data 9_4'!O323</f>
        <v>0</v>
      </c>
      <c r="S318" s="176">
        <f>'Tabulka 9_4'!$R318+'Tabulka 9_4'!$Q318+'Tabulka 9_4'!$P318</f>
        <v>0</v>
      </c>
      <c r="T318" s="173">
        <f>'Vstupní data 9_4'!P323</f>
        <v>0</v>
      </c>
      <c r="U318" s="173">
        <f>'Vstupní data 9_4'!Q323</f>
        <v>0</v>
      </c>
      <c r="V318" s="173">
        <f>'Vstupní data 9_4'!R323</f>
        <v>0</v>
      </c>
      <c r="W318" s="176">
        <f>IFERROR('Tabulka 9_4'!$V318+'Tabulka 9_4'!$U318+'Tabulka 9_4'!$T318,"")</f>
        <v>0</v>
      </c>
      <c r="X318" s="176">
        <f>IFERROR('Tabulka 9_4'!$P318+'Tabulka 9_4'!$T318,"")</f>
        <v>0</v>
      </c>
      <c r="Y318" s="176">
        <f>IFERROR('Tabulka 9_4'!$Q318+'Tabulka 9_4'!$U318,"")</f>
        <v>0</v>
      </c>
      <c r="Z318" s="176">
        <f>IFERROR('Tabulka 9_4'!$R318+'Tabulka 9_4'!$V318,"")</f>
        <v>0</v>
      </c>
      <c r="AA318" s="178" t="str">
        <f t="shared" si="8"/>
        <v/>
      </c>
      <c r="AB318" s="178" t="str">
        <f t="shared" si="9"/>
        <v/>
      </c>
      <c r="AC318" s="179">
        <f>'Vstupní data 9_4'!$B$1</f>
        <v>0</v>
      </c>
    </row>
    <row r="319" spans="1:29" ht="15">
      <c r="A319" s="164">
        <f>'Vstupní data 9_4'!A324</f>
        <v>0</v>
      </c>
      <c r="B319" s="165">
        <f>'Vstupní data 9_4'!B324</f>
        <v>0</v>
      </c>
      <c r="C319" s="166" t="str">
        <f>'Vstupní data 9_4'!T324</f>
        <v/>
      </c>
      <c r="D319" s="166" t="str">
        <f>'Vstupní data 9_4'!U324</f>
        <v/>
      </c>
      <c r="E319" s="165" t="str">
        <f>'Vstupní data 9_4'!D324</f>
        <v/>
      </c>
      <c r="F319" s="165">
        <f>'Vstupní data 9_4'!C324</f>
        <v>0</v>
      </c>
      <c r="G319" s="165" t="str">
        <f>'Vstupní data 9_4'!F324</f>
        <v/>
      </c>
      <c r="H319" s="167">
        <f>'Vstupní data 9_4'!G324</f>
        <v>0</v>
      </c>
      <c r="I319" s="165" t="str">
        <f>IF('Vstupní data 9_4'!H324=0,"",'Vstupní data 9_4'!H324)</f>
        <v/>
      </c>
      <c r="J319" s="165">
        <f>'Vstupní data 9_4'!E324</f>
        <v>0</v>
      </c>
      <c r="K319" s="180" t="str">
        <f>'Vstupní data 9_4'!S324</f>
        <v/>
      </c>
      <c r="L319" s="166">
        <f>'Vstupní data 9_4'!I324</f>
        <v>0</v>
      </c>
      <c r="M319" s="169">
        <f>'Vstupní data 9_4'!J324</f>
        <v>0</v>
      </c>
      <c r="N319" s="169">
        <f>'Vstupní data 9_4'!K324</f>
        <v>0</v>
      </c>
      <c r="O319" s="169">
        <f>'Vstupní data 9_4'!L324</f>
        <v>0</v>
      </c>
      <c r="P319" s="165">
        <f>'Vstupní data 9_4'!M324</f>
        <v>0</v>
      </c>
      <c r="Q319" s="165">
        <f>'Vstupní data 9_4'!N324</f>
        <v>0</v>
      </c>
      <c r="R319" s="165">
        <f>'Vstupní data 9_4'!O324</f>
        <v>0</v>
      </c>
      <c r="S319" s="168">
        <f>'Tabulka 9_4'!$R319+'Tabulka 9_4'!$Q319+'Tabulka 9_4'!$P319</f>
        <v>0</v>
      </c>
      <c r="T319" s="165">
        <f>'Vstupní data 9_4'!P324</f>
        <v>0</v>
      </c>
      <c r="U319" s="165">
        <f>'Vstupní data 9_4'!Q324</f>
        <v>0</v>
      </c>
      <c r="V319" s="165">
        <f>'Vstupní data 9_4'!R324</f>
        <v>0</v>
      </c>
      <c r="W319" s="168">
        <f>IFERROR('Tabulka 9_4'!$V319+'Tabulka 9_4'!$U319+'Tabulka 9_4'!$T319,"")</f>
        <v>0</v>
      </c>
      <c r="X319" s="168">
        <f>IFERROR('Tabulka 9_4'!$P319+'Tabulka 9_4'!$T319,"")</f>
        <v>0</v>
      </c>
      <c r="Y319" s="168">
        <f>IFERROR('Tabulka 9_4'!$Q319+'Tabulka 9_4'!$U319,"")</f>
        <v>0</v>
      </c>
      <c r="Z319" s="168">
        <f>IFERROR('Tabulka 9_4'!$R319+'Tabulka 9_4'!$V319,"")</f>
        <v>0</v>
      </c>
      <c r="AA319" s="170" t="str">
        <f t="shared" si="8"/>
        <v/>
      </c>
      <c r="AB319" s="170" t="str">
        <f t="shared" si="9"/>
        <v/>
      </c>
      <c r="AC319" s="171">
        <f>'Vstupní data 9_4'!$B$1</f>
        <v>0</v>
      </c>
    </row>
    <row r="320" spans="1:29" ht="15">
      <c r="A320" s="172">
        <f>'Vstupní data 9_4'!A325</f>
        <v>0</v>
      </c>
      <c r="B320" s="173">
        <f>'Vstupní data 9_4'!B325</f>
        <v>0</v>
      </c>
      <c r="C320" s="174" t="str">
        <f>'Vstupní data 9_4'!T325</f>
        <v/>
      </c>
      <c r="D320" s="174" t="str">
        <f>'Vstupní data 9_4'!U325</f>
        <v/>
      </c>
      <c r="E320" s="173" t="str">
        <f>'Vstupní data 9_4'!D325</f>
        <v/>
      </c>
      <c r="F320" s="173">
        <f>'Vstupní data 9_4'!C325</f>
        <v>0</v>
      </c>
      <c r="G320" s="173" t="str">
        <f>'Vstupní data 9_4'!F325</f>
        <v/>
      </c>
      <c r="H320" s="175">
        <f>'Vstupní data 9_4'!G325</f>
        <v>0</v>
      </c>
      <c r="I320" s="173" t="str">
        <f>IF('Vstupní data 9_4'!H325=0,"",'Vstupní data 9_4'!H325)</f>
        <v/>
      </c>
      <c r="J320" s="173">
        <f>'Vstupní data 9_4'!E325</f>
        <v>0</v>
      </c>
      <c r="K320" s="181" t="str">
        <f>'Vstupní data 9_4'!S325</f>
        <v/>
      </c>
      <c r="L320" s="174">
        <f>'Vstupní data 9_4'!I325</f>
        <v>0</v>
      </c>
      <c r="M320" s="177">
        <f>'Vstupní data 9_4'!J325</f>
        <v>0</v>
      </c>
      <c r="N320" s="177">
        <f>'Vstupní data 9_4'!K325</f>
        <v>0</v>
      </c>
      <c r="O320" s="177">
        <f>'Vstupní data 9_4'!L325</f>
        <v>0</v>
      </c>
      <c r="P320" s="173">
        <f>'Vstupní data 9_4'!M325</f>
        <v>0</v>
      </c>
      <c r="Q320" s="173">
        <f>'Vstupní data 9_4'!N325</f>
        <v>0</v>
      </c>
      <c r="R320" s="173">
        <f>'Vstupní data 9_4'!O325</f>
        <v>0</v>
      </c>
      <c r="S320" s="176">
        <f>'Tabulka 9_4'!$R320+'Tabulka 9_4'!$Q320+'Tabulka 9_4'!$P320</f>
        <v>0</v>
      </c>
      <c r="T320" s="173">
        <f>'Vstupní data 9_4'!P325</f>
        <v>0</v>
      </c>
      <c r="U320" s="173">
        <f>'Vstupní data 9_4'!Q325</f>
        <v>0</v>
      </c>
      <c r="V320" s="173">
        <f>'Vstupní data 9_4'!R325</f>
        <v>0</v>
      </c>
      <c r="W320" s="176">
        <f>IFERROR('Tabulka 9_4'!$V320+'Tabulka 9_4'!$U320+'Tabulka 9_4'!$T320,"")</f>
        <v>0</v>
      </c>
      <c r="X320" s="176">
        <f>IFERROR('Tabulka 9_4'!$P320+'Tabulka 9_4'!$T320,"")</f>
        <v>0</v>
      </c>
      <c r="Y320" s="176">
        <f>IFERROR('Tabulka 9_4'!$Q320+'Tabulka 9_4'!$U320,"")</f>
        <v>0</v>
      </c>
      <c r="Z320" s="176">
        <f>IFERROR('Tabulka 9_4'!$R320+'Tabulka 9_4'!$V320,"")</f>
        <v>0</v>
      </c>
      <c r="AA320" s="178" t="str">
        <f t="shared" si="8"/>
        <v/>
      </c>
      <c r="AB320" s="178" t="str">
        <f t="shared" si="9"/>
        <v/>
      </c>
      <c r="AC320" s="179">
        <f>'Vstupní data 9_4'!$B$1</f>
        <v>0</v>
      </c>
    </row>
    <row r="321" spans="1:29" ht="15">
      <c r="A321" s="164">
        <f>'Vstupní data 9_4'!A326</f>
        <v>0</v>
      </c>
      <c r="B321" s="165">
        <f>'Vstupní data 9_4'!B326</f>
        <v>0</v>
      </c>
      <c r="C321" s="166" t="str">
        <f>'Vstupní data 9_4'!T326</f>
        <v/>
      </c>
      <c r="D321" s="166" t="str">
        <f>'Vstupní data 9_4'!U326</f>
        <v/>
      </c>
      <c r="E321" s="165" t="str">
        <f>'Vstupní data 9_4'!D326</f>
        <v/>
      </c>
      <c r="F321" s="165">
        <f>'Vstupní data 9_4'!C326</f>
        <v>0</v>
      </c>
      <c r="G321" s="165" t="str">
        <f>'Vstupní data 9_4'!F326</f>
        <v/>
      </c>
      <c r="H321" s="167">
        <f>'Vstupní data 9_4'!G326</f>
        <v>0</v>
      </c>
      <c r="I321" s="165" t="str">
        <f>IF('Vstupní data 9_4'!H326=0,"",'Vstupní data 9_4'!H326)</f>
        <v/>
      </c>
      <c r="J321" s="165">
        <f>'Vstupní data 9_4'!E326</f>
        <v>0</v>
      </c>
      <c r="K321" s="180" t="str">
        <f>'Vstupní data 9_4'!S326</f>
        <v/>
      </c>
      <c r="L321" s="166">
        <f>'Vstupní data 9_4'!I326</f>
        <v>0</v>
      </c>
      <c r="M321" s="169">
        <f>'Vstupní data 9_4'!J326</f>
        <v>0</v>
      </c>
      <c r="N321" s="169">
        <f>'Vstupní data 9_4'!K326</f>
        <v>0</v>
      </c>
      <c r="O321" s="169">
        <f>'Vstupní data 9_4'!L326</f>
        <v>0</v>
      </c>
      <c r="P321" s="165">
        <f>'Vstupní data 9_4'!M326</f>
        <v>0</v>
      </c>
      <c r="Q321" s="165">
        <f>'Vstupní data 9_4'!N326</f>
        <v>0</v>
      </c>
      <c r="R321" s="165">
        <f>'Vstupní data 9_4'!O326</f>
        <v>0</v>
      </c>
      <c r="S321" s="168">
        <f>'Tabulka 9_4'!$R321+'Tabulka 9_4'!$Q321+'Tabulka 9_4'!$P321</f>
        <v>0</v>
      </c>
      <c r="T321" s="165">
        <f>'Vstupní data 9_4'!P326</f>
        <v>0</v>
      </c>
      <c r="U321" s="165">
        <f>'Vstupní data 9_4'!Q326</f>
        <v>0</v>
      </c>
      <c r="V321" s="165">
        <f>'Vstupní data 9_4'!R326</f>
        <v>0</v>
      </c>
      <c r="W321" s="168">
        <f>IFERROR('Tabulka 9_4'!$V321+'Tabulka 9_4'!$U321+'Tabulka 9_4'!$T321,"")</f>
        <v>0</v>
      </c>
      <c r="X321" s="168">
        <f>IFERROR('Tabulka 9_4'!$P321+'Tabulka 9_4'!$T321,"")</f>
        <v>0</v>
      </c>
      <c r="Y321" s="168">
        <f>IFERROR('Tabulka 9_4'!$Q321+'Tabulka 9_4'!$U321,"")</f>
        <v>0</v>
      </c>
      <c r="Z321" s="168">
        <f>IFERROR('Tabulka 9_4'!$R321+'Tabulka 9_4'!$V321,"")</f>
        <v>0</v>
      </c>
      <c r="AA321" s="170" t="str">
        <f t="shared" si="8"/>
        <v/>
      </c>
      <c r="AB321" s="170" t="str">
        <f t="shared" si="9"/>
        <v/>
      </c>
      <c r="AC321" s="171">
        <f>'Vstupní data 9_4'!$B$1</f>
        <v>0</v>
      </c>
    </row>
    <row r="322" spans="1:29" ht="15">
      <c r="A322" s="172">
        <f>'Vstupní data 9_4'!A327</f>
        <v>0</v>
      </c>
      <c r="B322" s="173">
        <f>'Vstupní data 9_4'!B327</f>
        <v>0</v>
      </c>
      <c r="C322" s="174" t="str">
        <f>'Vstupní data 9_4'!T327</f>
        <v/>
      </c>
      <c r="D322" s="174" t="str">
        <f>'Vstupní data 9_4'!U327</f>
        <v/>
      </c>
      <c r="E322" s="173" t="str">
        <f>'Vstupní data 9_4'!D327</f>
        <v/>
      </c>
      <c r="F322" s="173">
        <f>'Vstupní data 9_4'!C327</f>
        <v>0</v>
      </c>
      <c r="G322" s="173" t="str">
        <f>'Vstupní data 9_4'!F327</f>
        <v/>
      </c>
      <c r="H322" s="175">
        <f>'Vstupní data 9_4'!G327</f>
        <v>0</v>
      </c>
      <c r="I322" s="173" t="str">
        <f>IF('Vstupní data 9_4'!H327=0,"",'Vstupní data 9_4'!H327)</f>
        <v/>
      </c>
      <c r="J322" s="173">
        <f>'Vstupní data 9_4'!E327</f>
        <v>0</v>
      </c>
      <c r="K322" s="181" t="str">
        <f>'Vstupní data 9_4'!S327</f>
        <v/>
      </c>
      <c r="L322" s="174">
        <f>'Vstupní data 9_4'!I327</f>
        <v>0</v>
      </c>
      <c r="M322" s="177">
        <f>'Vstupní data 9_4'!J327</f>
        <v>0</v>
      </c>
      <c r="N322" s="177">
        <f>'Vstupní data 9_4'!K327</f>
        <v>0</v>
      </c>
      <c r="O322" s="177">
        <f>'Vstupní data 9_4'!L327</f>
        <v>0</v>
      </c>
      <c r="P322" s="173">
        <f>'Vstupní data 9_4'!M327</f>
        <v>0</v>
      </c>
      <c r="Q322" s="173">
        <f>'Vstupní data 9_4'!N327</f>
        <v>0</v>
      </c>
      <c r="R322" s="173">
        <f>'Vstupní data 9_4'!O327</f>
        <v>0</v>
      </c>
      <c r="S322" s="176">
        <f>'Tabulka 9_4'!$R322+'Tabulka 9_4'!$Q322+'Tabulka 9_4'!$P322</f>
        <v>0</v>
      </c>
      <c r="T322" s="173">
        <f>'Vstupní data 9_4'!P327</f>
        <v>0</v>
      </c>
      <c r="U322" s="173">
        <f>'Vstupní data 9_4'!Q327</f>
        <v>0</v>
      </c>
      <c r="V322" s="173">
        <f>'Vstupní data 9_4'!R327</f>
        <v>0</v>
      </c>
      <c r="W322" s="176">
        <f>IFERROR('Tabulka 9_4'!$V322+'Tabulka 9_4'!$U322+'Tabulka 9_4'!$T322,"")</f>
        <v>0</v>
      </c>
      <c r="X322" s="176">
        <f>IFERROR('Tabulka 9_4'!$P322+'Tabulka 9_4'!$T322,"")</f>
        <v>0</v>
      </c>
      <c r="Y322" s="176">
        <f>IFERROR('Tabulka 9_4'!$Q322+'Tabulka 9_4'!$U322,"")</f>
        <v>0</v>
      </c>
      <c r="Z322" s="176">
        <f>IFERROR('Tabulka 9_4'!$R322+'Tabulka 9_4'!$V322,"")</f>
        <v>0</v>
      </c>
      <c r="AA322" s="178" t="str">
        <f t="shared" si="10" ref="AA322:AA385">IFERROR(P322/X322,"")</f>
        <v/>
      </c>
      <c r="AB322" s="178" t="str">
        <f t="shared" si="11" ref="AB322:AB385">IFERROR(T322/X322,"")</f>
        <v/>
      </c>
      <c r="AC322" s="179">
        <f>'Vstupní data 9_4'!$B$1</f>
        <v>0</v>
      </c>
    </row>
    <row r="323" spans="1:29" ht="15">
      <c r="A323" s="164">
        <f>'Vstupní data 9_4'!A328</f>
        <v>0</v>
      </c>
      <c r="B323" s="165">
        <f>'Vstupní data 9_4'!B328</f>
        <v>0</v>
      </c>
      <c r="C323" s="166" t="str">
        <f>'Vstupní data 9_4'!T328</f>
        <v/>
      </c>
      <c r="D323" s="166" t="str">
        <f>'Vstupní data 9_4'!U328</f>
        <v/>
      </c>
      <c r="E323" s="165" t="str">
        <f>'Vstupní data 9_4'!D328</f>
        <v/>
      </c>
      <c r="F323" s="165">
        <f>'Vstupní data 9_4'!C328</f>
        <v>0</v>
      </c>
      <c r="G323" s="165" t="str">
        <f>'Vstupní data 9_4'!F328</f>
        <v/>
      </c>
      <c r="H323" s="167">
        <f>'Vstupní data 9_4'!G328</f>
        <v>0</v>
      </c>
      <c r="I323" s="165" t="str">
        <f>IF('Vstupní data 9_4'!H328=0,"",'Vstupní data 9_4'!H328)</f>
        <v/>
      </c>
      <c r="J323" s="165">
        <f>'Vstupní data 9_4'!E328</f>
        <v>0</v>
      </c>
      <c r="K323" s="180" t="str">
        <f>'Vstupní data 9_4'!S328</f>
        <v/>
      </c>
      <c r="L323" s="166">
        <f>'Vstupní data 9_4'!I328</f>
        <v>0</v>
      </c>
      <c r="M323" s="169">
        <f>'Vstupní data 9_4'!J328</f>
        <v>0</v>
      </c>
      <c r="N323" s="169">
        <f>'Vstupní data 9_4'!K328</f>
        <v>0</v>
      </c>
      <c r="O323" s="169">
        <f>'Vstupní data 9_4'!L328</f>
        <v>0</v>
      </c>
      <c r="P323" s="165">
        <f>'Vstupní data 9_4'!M328</f>
        <v>0</v>
      </c>
      <c r="Q323" s="165">
        <f>'Vstupní data 9_4'!N328</f>
        <v>0</v>
      </c>
      <c r="R323" s="165">
        <f>'Vstupní data 9_4'!O328</f>
        <v>0</v>
      </c>
      <c r="S323" s="168">
        <f>'Tabulka 9_4'!$R323+'Tabulka 9_4'!$Q323+'Tabulka 9_4'!$P323</f>
        <v>0</v>
      </c>
      <c r="T323" s="165">
        <f>'Vstupní data 9_4'!P328</f>
        <v>0</v>
      </c>
      <c r="U323" s="165">
        <f>'Vstupní data 9_4'!Q328</f>
        <v>0</v>
      </c>
      <c r="V323" s="165">
        <f>'Vstupní data 9_4'!R328</f>
        <v>0</v>
      </c>
      <c r="W323" s="168">
        <f>IFERROR('Tabulka 9_4'!$V323+'Tabulka 9_4'!$U323+'Tabulka 9_4'!$T323,"")</f>
        <v>0</v>
      </c>
      <c r="X323" s="168">
        <f>IFERROR('Tabulka 9_4'!$P323+'Tabulka 9_4'!$T323,"")</f>
        <v>0</v>
      </c>
      <c r="Y323" s="168">
        <f>IFERROR('Tabulka 9_4'!$Q323+'Tabulka 9_4'!$U323,"")</f>
        <v>0</v>
      </c>
      <c r="Z323" s="168">
        <f>IFERROR('Tabulka 9_4'!$R323+'Tabulka 9_4'!$V323,"")</f>
        <v>0</v>
      </c>
      <c r="AA323" s="170" t="str">
        <f t="shared" si="10"/>
        <v/>
      </c>
      <c r="AB323" s="170" t="str">
        <f t="shared" si="11"/>
        <v/>
      </c>
      <c r="AC323" s="171">
        <f>'Vstupní data 9_4'!$B$1</f>
        <v>0</v>
      </c>
    </row>
    <row r="324" spans="1:29" ht="15">
      <c r="A324" s="172">
        <f>'Vstupní data 9_4'!A329</f>
        <v>0</v>
      </c>
      <c r="B324" s="173">
        <f>'Vstupní data 9_4'!B329</f>
        <v>0</v>
      </c>
      <c r="C324" s="174" t="str">
        <f>'Vstupní data 9_4'!T329</f>
        <v/>
      </c>
      <c r="D324" s="174" t="str">
        <f>'Vstupní data 9_4'!U329</f>
        <v/>
      </c>
      <c r="E324" s="173" t="str">
        <f>'Vstupní data 9_4'!D329</f>
        <v/>
      </c>
      <c r="F324" s="173">
        <f>'Vstupní data 9_4'!C329</f>
        <v>0</v>
      </c>
      <c r="G324" s="173" t="str">
        <f>'Vstupní data 9_4'!F329</f>
        <v/>
      </c>
      <c r="H324" s="175">
        <f>'Vstupní data 9_4'!G329</f>
        <v>0</v>
      </c>
      <c r="I324" s="173" t="str">
        <f>IF('Vstupní data 9_4'!H329=0,"",'Vstupní data 9_4'!H329)</f>
        <v/>
      </c>
      <c r="J324" s="173">
        <f>'Vstupní data 9_4'!E329</f>
        <v>0</v>
      </c>
      <c r="K324" s="181" t="str">
        <f>'Vstupní data 9_4'!S329</f>
        <v/>
      </c>
      <c r="L324" s="174">
        <f>'Vstupní data 9_4'!I329</f>
        <v>0</v>
      </c>
      <c r="M324" s="177">
        <f>'Vstupní data 9_4'!J329</f>
        <v>0</v>
      </c>
      <c r="N324" s="177">
        <f>'Vstupní data 9_4'!K329</f>
        <v>0</v>
      </c>
      <c r="O324" s="177">
        <f>'Vstupní data 9_4'!L329</f>
        <v>0</v>
      </c>
      <c r="P324" s="173">
        <f>'Vstupní data 9_4'!M329</f>
        <v>0</v>
      </c>
      <c r="Q324" s="173">
        <f>'Vstupní data 9_4'!N329</f>
        <v>0</v>
      </c>
      <c r="R324" s="173">
        <f>'Vstupní data 9_4'!O329</f>
        <v>0</v>
      </c>
      <c r="S324" s="176">
        <f>'Tabulka 9_4'!$R324+'Tabulka 9_4'!$Q324+'Tabulka 9_4'!$P324</f>
        <v>0</v>
      </c>
      <c r="T324" s="173">
        <f>'Vstupní data 9_4'!P329</f>
        <v>0</v>
      </c>
      <c r="U324" s="173">
        <f>'Vstupní data 9_4'!Q329</f>
        <v>0</v>
      </c>
      <c r="V324" s="173">
        <f>'Vstupní data 9_4'!R329</f>
        <v>0</v>
      </c>
      <c r="W324" s="176">
        <f>IFERROR('Tabulka 9_4'!$V324+'Tabulka 9_4'!$U324+'Tabulka 9_4'!$T324,"")</f>
        <v>0</v>
      </c>
      <c r="X324" s="176">
        <f>IFERROR('Tabulka 9_4'!$P324+'Tabulka 9_4'!$T324,"")</f>
        <v>0</v>
      </c>
      <c r="Y324" s="176">
        <f>IFERROR('Tabulka 9_4'!$Q324+'Tabulka 9_4'!$U324,"")</f>
        <v>0</v>
      </c>
      <c r="Z324" s="176">
        <f>IFERROR('Tabulka 9_4'!$R324+'Tabulka 9_4'!$V324,"")</f>
        <v>0</v>
      </c>
      <c r="AA324" s="178" t="str">
        <f t="shared" si="10"/>
        <v/>
      </c>
      <c r="AB324" s="178" t="str">
        <f t="shared" si="11"/>
        <v/>
      </c>
      <c r="AC324" s="179">
        <f>'Vstupní data 9_4'!$B$1</f>
        <v>0</v>
      </c>
    </row>
    <row r="325" spans="1:29" ht="15">
      <c r="A325" s="164">
        <f>'Vstupní data 9_4'!A330</f>
        <v>0</v>
      </c>
      <c r="B325" s="165">
        <f>'Vstupní data 9_4'!B330</f>
        <v>0</v>
      </c>
      <c r="C325" s="166" t="str">
        <f>'Vstupní data 9_4'!T330</f>
        <v/>
      </c>
      <c r="D325" s="166" t="str">
        <f>'Vstupní data 9_4'!U330</f>
        <v/>
      </c>
      <c r="E325" s="165" t="str">
        <f>'Vstupní data 9_4'!D330</f>
        <v/>
      </c>
      <c r="F325" s="165">
        <f>'Vstupní data 9_4'!C330</f>
        <v>0</v>
      </c>
      <c r="G325" s="165" t="str">
        <f>'Vstupní data 9_4'!F330</f>
        <v/>
      </c>
      <c r="H325" s="167">
        <f>'Vstupní data 9_4'!G330</f>
        <v>0</v>
      </c>
      <c r="I325" s="165" t="str">
        <f>IF('Vstupní data 9_4'!H330=0,"",'Vstupní data 9_4'!H330)</f>
        <v/>
      </c>
      <c r="J325" s="165">
        <f>'Vstupní data 9_4'!E330</f>
        <v>0</v>
      </c>
      <c r="K325" s="180" t="str">
        <f>'Vstupní data 9_4'!S330</f>
        <v/>
      </c>
      <c r="L325" s="166">
        <f>'Vstupní data 9_4'!I330</f>
        <v>0</v>
      </c>
      <c r="M325" s="169">
        <f>'Vstupní data 9_4'!J330</f>
        <v>0</v>
      </c>
      <c r="N325" s="169">
        <f>'Vstupní data 9_4'!K330</f>
        <v>0</v>
      </c>
      <c r="O325" s="169">
        <f>'Vstupní data 9_4'!L330</f>
        <v>0</v>
      </c>
      <c r="P325" s="165">
        <f>'Vstupní data 9_4'!M330</f>
        <v>0</v>
      </c>
      <c r="Q325" s="165">
        <f>'Vstupní data 9_4'!N330</f>
        <v>0</v>
      </c>
      <c r="R325" s="165">
        <f>'Vstupní data 9_4'!O330</f>
        <v>0</v>
      </c>
      <c r="S325" s="168">
        <f>'Tabulka 9_4'!$R325+'Tabulka 9_4'!$Q325+'Tabulka 9_4'!$P325</f>
        <v>0</v>
      </c>
      <c r="T325" s="165">
        <f>'Vstupní data 9_4'!P330</f>
        <v>0</v>
      </c>
      <c r="U325" s="165">
        <f>'Vstupní data 9_4'!Q330</f>
        <v>0</v>
      </c>
      <c r="V325" s="165">
        <f>'Vstupní data 9_4'!R330</f>
        <v>0</v>
      </c>
      <c r="W325" s="168">
        <f>IFERROR('Tabulka 9_4'!$V325+'Tabulka 9_4'!$U325+'Tabulka 9_4'!$T325,"")</f>
        <v>0</v>
      </c>
      <c r="X325" s="168">
        <f>IFERROR('Tabulka 9_4'!$P325+'Tabulka 9_4'!$T325,"")</f>
        <v>0</v>
      </c>
      <c r="Y325" s="168">
        <f>IFERROR('Tabulka 9_4'!$Q325+'Tabulka 9_4'!$U325,"")</f>
        <v>0</v>
      </c>
      <c r="Z325" s="168">
        <f>IFERROR('Tabulka 9_4'!$R325+'Tabulka 9_4'!$V325,"")</f>
        <v>0</v>
      </c>
      <c r="AA325" s="170" t="str">
        <f t="shared" si="10"/>
        <v/>
      </c>
      <c r="AB325" s="170" t="str">
        <f t="shared" si="11"/>
        <v/>
      </c>
      <c r="AC325" s="171">
        <f>'Vstupní data 9_4'!$B$1</f>
        <v>0</v>
      </c>
    </row>
    <row r="326" spans="1:29" ht="15">
      <c r="A326" s="172">
        <f>'Vstupní data 9_4'!A331</f>
        <v>0</v>
      </c>
      <c r="B326" s="173">
        <f>'Vstupní data 9_4'!B331</f>
        <v>0</v>
      </c>
      <c r="C326" s="174" t="str">
        <f>'Vstupní data 9_4'!T331</f>
        <v/>
      </c>
      <c r="D326" s="174" t="str">
        <f>'Vstupní data 9_4'!U331</f>
        <v/>
      </c>
      <c r="E326" s="173" t="str">
        <f>'Vstupní data 9_4'!D331</f>
        <v/>
      </c>
      <c r="F326" s="173">
        <f>'Vstupní data 9_4'!C331</f>
        <v>0</v>
      </c>
      <c r="G326" s="173" t="str">
        <f>'Vstupní data 9_4'!F331</f>
        <v/>
      </c>
      <c r="H326" s="175">
        <f>'Vstupní data 9_4'!G331</f>
        <v>0</v>
      </c>
      <c r="I326" s="173" t="str">
        <f>IF('Vstupní data 9_4'!H331=0,"",'Vstupní data 9_4'!H331)</f>
        <v/>
      </c>
      <c r="J326" s="173">
        <f>'Vstupní data 9_4'!E331</f>
        <v>0</v>
      </c>
      <c r="K326" s="181" t="str">
        <f>'Vstupní data 9_4'!S331</f>
        <v/>
      </c>
      <c r="L326" s="174">
        <f>'Vstupní data 9_4'!I331</f>
        <v>0</v>
      </c>
      <c r="M326" s="177">
        <f>'Vstupní data 9_4'!J331</f>
        <v>0</v>
      </c>
      <c r="N326" s="177">
        <f>'Vstupní data 9_4'!K331</f>
        <v>0</v>
      </c>
      <c r="O326" s="177">
        <f>'Vstupní data 9_4'!L331</f>
        <v>0</v>
      </c>
      <c r="P326" s="173">
        <f>'Vstupní data 9_4'!M331</f>
        <v>0</v>
      </c>
      <c r="Q326" s="173">
        <f>'Vstupní data 9_4'!N331</f>
        <v>0</v>
      </c>
      <c r="R326" s="173">
        <f>'Vstupní data 9_4'!O331</f>
        <v>0</v>
      </c>
      <c r="S326" s="176">
        <f>'Tabulka 9_4'!$R326+'Tabulka 9_4'!$Q326+'Tabulka 9_4'!$P326</f>
        <v>0</v>
      </c>
      <c r="T326" s="173">
        <f>'Vstupní data 9_4'!P331</f>
        <v>0</v>
      </c>
      <c r="U326" s="173">
        <f>'Vstupní data 9_4'!Q331</f>
        <v>0</v>
      </c>
      <c r="V326" s="173">
        <f>'Vstupní data 9_4'!R331</f>
        <v>0</v>
      </c>
      <c r="W326" s="176">
        <f>IFERROR('Tabulka 9_4'!$V326+'Tabulka 9_4'!$U326+'Tabulka 9_4'!$T326,"")</f>
        <v>0</v>
      </c>
      <c r="X326" s="176">
        <f>IFERROR('Tabulka 9_4'!$P326+'Tabulka 9_4'!$T326,"")</f>
        <v>0</v>
      </c>
      <c r="Y326" s="176">
        <f>IFERROR('Tabulka 9_4'!$Q326+'Tabulka 9_4'!$U326,"")</f>
        <v>0</v>
      </c>
      <c r="Z326" s="176">
        <f>IFERROR('Tabulka 9_4'!$R326+'Tabulka 9_4'!$V326,"")</f>
        <v>0</v>
      </c>
      <c r="AA326" s="178" t="str">
        <f t="shared" si="10"/>
        <v/>
      </c>
      <c r="AB326" s="178" t="str">
        <f t="shared" si="11"/>
        <v/>
      </c>
      <c r="AC326" s="179">
        <f>'Vstupní data 9_4'!$B$1</f>
        <v>0</v>
      </c>
    </row>
    <row r="327" spans="1:29" ht="15">
      <c r="A327" s="164">
        <f>'Vstupní data 9_4'!A332</f>
        <v>0</v>
      </c>
      <c r="B327" s="165">
        <f>'Vstupní data 9_4'!B332</f>
        <v>0</v>
      </c>
      <c r="C327" s="166" t="str">
        <f>'Vstupní data 9_4'!T332</f>
        <v/>
      </c>
      <c r="D327" s="166" t="str">
        <f>'Vstupní data 9_4'!U332</f>
        <v/>
      </c>
      <c r="E327" s="165" t="str">
        <f>'Vstupní data 9_4'!D332</f>
        <v/>
      </c>
      <c r="F327" s="165">
        <f>'Vstupní data 9_4'!C332</f>
        <v>0</v>
      </c>
      <c r="G327" s="165" t="str">
        <f>'Vstupní data 9_4'!F332</f>
        <v/>
      </c>
      <c r="H327" s="167">
        <f>'Vstupní data 9_4'!G332</f>
        <v>0</v>
      </c>
      <c r="I327" s="165" t="str">
        <f>IF('Vstupní data 9_4'!H332=0,"",'Vstupní data 9_4'!H332)</f>
        <v/>
      </c>
      <c r="J327" s="165">
        <f>'Vstupní data 9_4'!E332</f>
        <v>0</v>
      </c>
      <c r="K327" s="180" t="str">
        <f>'Vstupní data 9_4'!S332</f>
        <v/>
      </c>
      <c r="L327" s="166">
        <f>'Vstupní data 9_4'!I332</f>
        <v>0</v>
      </c>
      <c r="M327" s="169">
        <f>'Vstupní data 9_4'!J332</f>
        <v>0</v>
      </c>
      <c r="N327" s="169">
        <f>'Vstupní data 9_4'!K332</f>
        <v>0</v>
      </c>
      <c r="O327" s="169">
        <f>'Vstupní data 9_4'!L332</f>
        <v>0</v>
      </c>
      <c r="P327" s="165">
        <f>'Vstupní data 9_4'!M332</f>
        <v>0</v>
      </c>
      <c r="Q327" s="165">
        <f>'Vstupní data 9_4'!N332</f>
        <v>0</v>
      </c>
      <c r="R327" s="165">
        <f>'Vstupní data 9_4'!O332</f>
        <v>0</v>
      </c>
      <c r="S327" s="168">
        <f>'Tabulka 9_4'!$R327+'Tabulka 9_4'!$Q327+'Tabulka 9_4'!$P327</f>
        <v>0</v>
      </c>
      <c r="T327" s="165">
        <f>'Vstupní data 9_4'!P332</f>
        <v>0</v>
      </c>
      <c r="U327" s="165">
        <f>'Vstupní data 9_4'!Q332</f>
        <v>0</v>
      </c>
      <c r="V327" s="165">
        <f>'Vstupní data 9_4'!R332</f>
        <v>0</v>
      </c>
      <c r="W327" s="168">
        <f>IFERROR('Tabulka 9_4'!$V327+'Tabulka 9_4'!$U327+'Tabulka 9_4'!$T327,"")</f>
        <v>0</v>
      </c>
      <c r="X327" s="168">
        <f>IFERROR('Tabulka 9_4'!$P327+'Tabulka 9_4'!$T327,"")</f>
        <v>0</v>
      </c>
      <c r="Y327" s="168">
        <f>IFERROR('Tabulka 9_4'!$Q327+'Tabulka 9_4'!$U327,"")</f>
        <v>0</v>
      </c>
      <c r="Z327" s="168">
        <f>IFERROR('Tabulka 9_4'!$R327+'Tabulka 9_4'!$V327,"")</f>
        <v>0</v>
      </c>
      <c r="AA327" s="170" t="str">
        <f t="shared" si="10"/>
        <v/>
      </c>
      <c r="AB327" s="170" t="str">
        <f t="shared" si="11"/>
        <v/>
      </c>
      <c r="AC327" s="171">
        <f>'Vstupní data 9_4'!$B$1</f>
        <v>0</v>
      </c>
    </row>
    <row r="328" spans="1:29" ht="15">
      <c r="A328" s="172">
        <f>'Vstupní data 9_4'!A333</f>
        <v>0</v>
      </c>
      <c r="B328" s="173">
        <f>'Vstupní data 9_4'!B333</f>
        <v>0</v>
      </c>
      <c r="C328" s="174" t="str">
        <f>'Vstupní data 9_4'!T333</f>
        <v/>
      </c>
      <c r="D328" s="174" t="str">
        <f>'Vstupní data 9_4'!U333</f>
        <v/>
      </c>
      <c r="E328" s="173" t="str">
        <f>'Vstupní data 9_4'!D333</f>
        <v/>
      </c>
      <c r="F328" s="173">
        <f>'Vstupní data 9_4'!C333</f>
        <v>0</v>
      </c>
      <c r="G328" s="173" t="str">
        <f>'Vstupní data 9_4'!F333</f>
        <v/>
      </c>
      <c r="H328" s="175">
        <f>'Vstupní data 9_4'!G333</f>
        <v>0</v>
      </c>
      <c r="I328" s="173" t="str">
        <f>IF('Vstupní data 9_4'!H333=0,"",'Vstupní data 9_4'!H333)</f>
        <v/>
      </c>
      <c r="J328" s="173">
        <f>'Vstupní data 9_4'!E333</f>
        <v>0</v>
      </c>
      <c r="K328" s="181" t="str">
        <f>'Vstupní data 9_4'!S333</f>
        <v/>
      </c>
      <c r="L328" s="174">
        <f>'Vstupní data 9_4'!I333</f>
        <v>0</v>
      </c>
      <c r="M328" s="177">
        <f>'Vstupní data 9_4'!J333</f>
        <v>0</v>
      </c>
      <c r="N328" s="177">
        <f>'Vstupní data 9_4'!K333</f>
        <v>0</v>
      </c>
      <c r="O328" s="177">
        <f>'Vstupní data 9_4'!L333</f>
        <v>0</v>
      </c>
      <c r="P328" s="173">
        <f>'Vstupní data 9_4'!M333</f>
        <v>0</v>
      </c>
      <c r="Q328" s="173">
        <f>'Vstupní data 9_4'!N333</f>
        <v>0</v>
      </c>
      <c r="R328" s="173">
        <f>'Vstupní data 9_4'!O333</f>
        <v>0</v>
      </c>
      <c r="S328" s="176">
        <f>'Tabulka 9_4'!$R328+'Tabulka 9_4'!$Q328+'Tabulka 9_4'!$P328</f>
        <v>0</v>
      </c>
      <c r="T328" s="173">
        <f>'Vstupní data 9_4'!P333</f>
        <v>0</v>
      </c>
      <c r="U328" s="173">
        <f>'Vstupní data 9_4'!Q333</f>
        <v>0</v>
      </c>
      <c r="V328" s="173">
        <f>'Vstupní data 9_4'!R333</f>
        <v>0</v>
      </c>
      <c r="W328" s="176">
        <f>IFERROR('Tabulka 9_4'!$V328+'Tabulka 9_4'!$U328+'Tabulka 9_4'!$T328,"")</f>
        <v>0</v>
      </c>
      <c r="X328" s="176">
        <f>IFERROR('Tabulka 9_4'!$P328+'Tabulka 9_4'!$T328,"")</f>
        <v>0</v>
      </c>
      <c r="Y328" s="176">
        <f>IFERROR('Tabulka 9_4'!$Q328+'Tabulka 9_4'!$U328,"")</f>
        <v>0</v>
      </c>
      <c r="Z328" s="176">
        <f>IFERROR('Tabulka 9_4'!$R328+'Tabulka 9_4'!$V328,"")</f>
        <v>0</v>
      </c>
      <c r="AA328" s="178" t="str">
        <f t="shared" si="10"/>
        <v/>
      </c>
      <c r="AB328" s="178" t="str">
        <f t="shared" si="11"/>
        <v/>
      </c>
      <c r="AC328" s="179">
        <f>'Vstupní data 9_4'!$B$1</f>
        <v>0</v>
      </c>
    </row>
    <row r="329" spans="1:29" ht="15">
      <c r="A329" s="164">
        <f>'Vstupní data 9_4'!A334</f>
        <v>0</v>
      </c>
      <c r="B329" s="165">
        <f>'Vstupní data 9_4'!B334</f>
        <v>0</v>
      </c>
      <c r="C329" s="166" t="str">
        <f>'Vstupní data 9_4'!T334</f>
        <v/>
      </c>
      <c r="D329" s="166" t="str">
        <f>'Vstupní data 9_4'!U334</f>
        <v/>
      </c>
      <c r="E329" s="165" t="str">
        <f>'Vstupní data 9_4'!D334</f>
        <v/>
      </c>
      <c r="F329" s="165">
        <f>'Vstupní data 9_4'!C334</f>
        <v>0</v>
      </c>
      <c r="G329" s="165" t="str">
        <f>'Vstupní data 9_4'!F334</f>
        <v/>
      </c>
      <c r="H329" s="167">
        <f>'Vstupní data 9_4'!G334</f>
        <v>0</v>
      </c>
      <c r="I329" s="165" t="str">
        <f>IF('Vstupní data 9_4'!H334=0,"",'Vstupní data 9_4'!H334)</f>
        <v/>
      </c>
      <c r="J329" s="165">
        <f>'Vstupní data 9_4'!E334</f>
        <v>0</v>
      </c>
      <c r="K329" s="180" t="str">
        <f>'Vstupní data 9_4'!S334</f>
        <v/>
      </c>
      <c r="L329" s="166">
        <f>'Vstupní data 9_4'!I334</f>
        <v>0</v>
      </c>
      <c r="M329" s="169">
        <f>'Vstupní data 9_4'!J334</f>
        <v>0</v>
      </c>
      <c r="N329" s="169">
        <f>'Vstupní data 9_4'!K334</f>
        <v>0</v>
      </c>
      <c r="O329" s="169">
        <f>'Vstupní data 9_4'!L334</f>
        <v>0</v>
      </c>
      <c r="P329" s="165">
        <f>'Vstupní data 9_4'!M334</f>
        <v>0</v>
      </c>
      <c r="Q329" s="165">
        <f>'Vstupní data 9_4'!N334</f>
        <v>0</v>
      </c>
      <c r="R329" s="165">
        <f>'Vstupní data 9_4'!O334</f>
        <v>0</v>
      </c>
      <c r="S329" s="168">
        <f>'Tabulka 9_4'!$R329+'Tabulka 9_4'!$Q329+'Tabulka 9_4'!$P329</f>
        <v>0</v>
      </c>
      <c r="T329" s="165">
        <f>'Vstupní data 9_4'!P334</f>
        <v>0</v>
      </c>
      <c r="U329" s="165">
        <f>'Vstupní data 9_4'!Q334</f>
        <v>0</v>
      </c>
      <c r="V329" s="165">
        <f>'Vstupní data 9_4'!R334</f>
        <v>0</v>
      </c>
      <c r="W329" s="168">
        <f>IFERROR('Tabulka 9_4'!$V329+'Tabulka 9_4'!$U329+'Tabulka 9_4'!$T329,"")</f>
        <v>0</v>
      </c>
      <c r="X329" s="168">
        <f>IFERROR('Tabulka 9_4'!$P329+'Tabulka 9_4'!$T329,"")</f>
        <v>0</v>
      </c>
      <c r="Y329" s="168">
        <f>IFERROR('Tabulka 9_4'!$Q329+'Tabulka 9_4'!$U329,"")</f>
        <v>0</v>
      </c>
      <c r="Z329" s="168">
        <f>IFERROR('Tabulka 9_4'!$R329+'Tabulka 9_4'!$V329,"")</f>
        <v>0</v>
      </c>
      <c r="AA329" s="170" t="str">
        <f t="shared" si="10"/>
        <v/>
      </c>
      <c r="AB329" s="170" t="str">
        <f t="shared" si="11"/>
        <v/>
      </c>
      <c r="AC329" s="171">
        <f>'Vstupní data 9_4'!$B$1</f>
        <v>0</v>
      </c>
    </row>
    <row r="330" spans="1:29" ht="15">
      <c r="A330" s="172">
        <f>'Vstupní data 9_4'!A335</f>
        <v>0</v>
      </c>
      <c r="B330" s="173">
        <f>'Vstupní data 9_4'!B335</f>
        <v>0</v>
      </c>
      <c r="C330" s="174" t="str">
        <f>'Vstupní data 9_4'!T335</f>
        <v/>
      </c>
      <c r="D330" s="174" t="str">
        <f>'Vstupní data 9_4'!U335</f>
        <v/>
      </c>
      <c r="E330" s="173" t="str">
        <f>'Vstupní data 9_4'!D335</f>
        <v/>
      </c>
      <c r="F330" s="173">
        <f>'Vstupní data 9_4'!C335</f>
        <v>0</v>
      </c>
      <c r="G330" s="173" t="str">
        <f>'Vstupní data 9_4'!F335</f>
        <v/>
      </c>
      <c r="H330" s="175">
        <f>'Vstupní data 9_4'!G335</f>
        <v>0</v>
      </c>
      <c r="I330" s="173" t="str">
        <f>IF('Vstupní data 9_4'!H335=0,"",'Vstupní data 9_4'!H335)</f>
        <v/>
      </c>
      <c r="J330" s="173">
        <f>'Vstupní data 9_4'!E335</f>
        <v>0</v>
      </c>
      <c r="K330" s="181" t="str">
        <f>'Vstupní data 9_4'!S335</f>
        <v/>
      </c>
      <c r="L330" s="174">
        <f>'Vstupní data 9_4'!I335</f>
        <v>0</v>
      </c>
      <c r="M330" s="177">
        <f>'Vstupní data 9_4'!J335</f>
        <v>0</v>
      </c>
      <c r="N330" s="177">
        <f>'Vstupní data 9_4'!K335</f>
        <v>0</v>
      </c>
      <c r="O330" s="177">
        <f>'Vstupní data 9_4'!L335</f>
        <v>0</v>
      </c>
      <c r="P330" s="173">
        <f>'Vstupní data 9_4'!M335</f>
        <v>0</v>
      </c>
      <c r="Q330" s="173">
        <f>'Vstupní data 9_4'!N335</f>
        <v>0</v>
      </c>
      <c r="R330" s="173">
        <f>'Vstupní data 9_4'!O335</f>
        <v>0</v>
      </c>
      <c r="S330" s="176">
        <f>'Tabulka 9_4'!$R330+'Tabulka 9_4'!$Q330+'Tabulka 9_4'!$P330</f>
        <v>0</v>
      </c>
      <c r="T330" s="173">
        <f>'Vstupní data 9_4'!P335</f>
        <v>0</v>
      </c>
      <c r="U330" s="173">
        <f>'Vstupní data 9_4'!Q335</f>
        <v>0</v>
      </c>
      <c r="V330" s="173">
        <f>'Vstupní data 9_4'!R335</f>
        <v>0</v>
      </c>
      <c r="W330" s="176">
        <f>IFERROR('Tabulka 9_4'!$V330+'Tabulka 9_4'!$U330+'Tabulka 9_4'!$T330,"")</f>
        <v>0</v>
      </c>
      <c r="X330" s="176">
        <f>IFERROR('Tabulka 9_4'!$P330+'Tabulka 9_4'!$T330,"")</f>
        <v>0</v>
      </c>
      <c r="Y330" s="176">
        <f>IFERROR('Tabulka 9_4'!$Q330+'Tabulka 9_4'!$U330,"")</f>
        <v>0</v>
      </c>
      <c r="Z330" s="176">
        <f>IFERROR('Tabulka 9_4'!$R330+'Tabulka 9_4'!$V330,"")</f>
        <v>0</v>
      </c>
      <c r="AA330" s="178" t="str">
        <f t="shared" si="10"/>
        <v/>
      </c>
      <c r="AB330" s="178" t="str">
        <f t="shared" si="11"/>
        <v/>
      </c>
      <c r="AC330" s="179">
        <f>'Vstupní data 9_4'!$B$1</f>
        <v>0</v>
      </c>
    </row>
    <row r="331" spans="1:29" ht="15">
      <c r="A331" s="164">
        <f>'Vstupní data 9_4'!A336</f>
        <v>0</v>
      </c>
      <c r="B331" s="165">
        <f>'Vstupní data 9_4'!B336</f>
        <v>0</v>
      </c>
      <c r="C331" s="166" t="str">
        <f>'Vstupní data 9_4'!T336</f>
        <v/>
      </c>
      <c r="D331" s="166" t="str">
        <f>'Vstupní data 9_4'!U336</f>
        <v/>
      </c>
      <c r="E331" s="165" t="str">
        <f>'Vstupní data 9_4'!D336</f>
        <v/>
      </c>
      <c r="F331" s="165">
        <f>'Vstupní data 9_4'!C336</f>
        <v>0</v>
      </c>
      <c r="G331" s="165" t="str">
        <f>'Vstupní data 9_4'!F336</f>
        <v/>
      </c>
      <c r="H331" s="167">
        <f>'Vstupní data 9_4'!G336</f>
        <v>0</v>
      </c>
      <c r="I331" s="165" t="str">
        <f>IF('Vstupní data 9_4'!H336=0,"",'Vstupní data 9_4'!H336)</f>
        <v/>
      </c>
      <c r="J331" s="165">
        <f>'Vstupní data 9_4'!E336</f>
        <v>0</v>
      </c>
      <c r="K331" s="180" t="str">
        <f>'Vstupní data 9_4'!S336</f>
        <v/>
      </c>
      <c r="L331" s="166">
        <f>'Vstupní data 9_4'!I336</f>
        <v>0</v>
      </c>
      <c r="M331" s="169">
        <f>'Vstupní data 9_4'!J336</f>
        <v>0</v>
      </c>
      <c r="N331" s="169">
        <f>'Vstupní data 9_4'!K336</f>
        <v>0</v>
      </c>
      <c r="O331" s="169">
        <f>'Vstupní data 9_4'!L336</f>
        <v>0</v>
      </c>
      <c r="P331" s="165">
        <f>'Vstupní data 9_4'!M336</f>
        <v>0</v>
      </c>
      <c r="Q331" s="165">
        <f>'Vstupní data 9_4'!N336</f>
        <v>0</v>
      </c>
      <c r="R331" s="165">
        <f>'Vstupní data 9_4'!O336</f>
        <v>0</v>
      </c>
      <c r="S331" s="168">
        <f>'Tabulka 9_4'!$R331+'Tabulka 9_4'!$Q331+'Tabulka 9_4'!$P331</f>
        <v>0</v>
      </c>
      <c r="T331" s="165">
        <f>'Vstupní data 9_4'!P336</f>
        <v>0</v>
      </c>
      <c r="U331" s="165">
        <f>'Vstupní data 9_4'!Q336</f>
        <v>0</v>
      </c>
      <c r="V331" s="165">
        <f>'Vstupní data 9_4'!R336</f>
        <v>0</v>
      </c>
      <c r="W331" s="168">
        <f>IFERROR('Tabulka 9_4'!$V331+'Tabulka 9_4'!$U331+'Tabulka 9_4'!$T331,"")</f>
        <v>0</v>
      </c>
      <c r="X331" s="168">
        <f>IFERROR('Tabulka 9_4'!$P331+'Tabulka 9_4'!$T331,"")</f>
        <v>0</v>
      </c>
      <c r="Y331" s="168">
        <f>IFERROR('Tabulka 9_4'!$Q331+'Tabulka 9_4'!$U331,"")</f>
        <v>0</v>
      </c>
      <c r="Z331" s="168">
        <f>IFERROR('Tabulka 9_4'!$R331+'Tabulka 9_4'!$V331,"")</f>
        <v>0</v>
      </c>
      <c r="AA331" s="170" t="str">
        <f t="shared" si="10"/>
        <v/>
      </c>
      <c r="AB331" s="170" t="str">
        <f t="shared" si="11"/>
        <v/>
      </c>
      <c r="AC331" s="171">
        <f>'Vstupní data 9_4'!$B$1</f>
        <v>0</v>
      </c>
    </row>
    <row r="332" spans="1:29" ht="15">
      <c r="A332" s="172">
        <f>'Vstupní data 9_4'!A337</f>
        <v>0</v>
      </c>
      <c r="B332" s="173">
        <f>'Vstupní data 9_4'!B337</f>
        <v>0</v>
      </c>
      <c r="C332" s="174" t="str">
        <f>'Vstupní data 9_4'!T337</f>
        <v/>
      </c>
      <c r="D332" s="174" t="str">
        <f>'Vstupní data 9_4'!U337</f>
        <v/>
      </c>
      <c r="E332" s="173" t="str">
        <f>'Vstupní data 9_4'!D337</f>
        <v/>
      </c>
      <c r="F332" s="173">
        <f>'Vstupní data 9_4'!C337</f>
        <v>0</v>
      </c>
      <c r="G332" s="173" t="str">
        <f>'Vstupní data 9_4'!F337</f>
        <v/>
      </c>
      <c r="H332" s="175">
        <f>'Vstupní data 9_4'!G337</f>
        <v>0</v>
      </c>
      <c r="I332" s="173" t="str">
        <f>IF('Vstupní data 9_4'!H337=0,"",'Vstupní data 9_4'!H337)</f>
        <v/>
      </c>
      <c r="J332" s="173">
        <f>'Vstupní data 9_4'!E337</f>
        <v>0</v>
      </c>
      <c r="K332" s="181" t="str">
        <f>'Vstupní data 9_4'!S337</f>
        <v/>
      </c>
      <c r="L332" s="174">
        <f>'Vstupní data 9_4'!I337</f>
        <v>0</v>
      </c>
      <c r="M332" s="177">
        <f>'Vstupní data 9_4'!J337</f>
        <v>0</v>
      </c>
      <c r="N332" s="177">
        <f>'Vstupní data 9_4'!K337</f>
        <v>0</v>
      </c>
      <c r="O332" s="177">
        <f>'Vstupní data 9_4'!L337</f>
        <v>0</v>
      </c>
      <c r="P332" s="173">
        <f>'Vstupní data 9_4'!M337</f>
        <v>0</v>
      </c>
      <c r="Q332" s="173">
        <f>'Vstupní data 9_4'!N337</f>
        <v>0</v>
      </c>
      <c r="R332" s="173">
        <f>'Vstupní data 9_4'!O337</f>
        <v>0</v>
      </c>
      <c r="S332" s="176">
        <f>'Tabulka 9_4'!$R332+'Tabulka 9_4'!$Q332+'Tabulka 9_4'!$P332</f>
        <v>0</v>
      </c>
      <c r="T332" s="173">
        <f>'Vstupní data 9_4'!P337</f>
        <v>0</v>
      </c>
      <c r="U332" s="173">
        <f>'Vstupní data 9_4'!Q337</f>
        <v>0</v>
      </c>
      <c r="V332" s="173">
        <f>'Vstupní data 9_4'!R337</f>
        <v>0</v>
      </c>
      <c r="W332" s="176">
        <f>IFERROR('Tabulka 9_4'!$V332+'Tabulka 9_4'!$U332+'Tabulka 9_4'!$T332,"")</f>
        <v>0</v>
      </c>
      <c r="X332" s="176">
        <f>IFERROR('Tabulka 9_4'!$P332+'Tabulka 9_4'!$T332,"")</f>
        <v>0</v>
      </c>
      <c r="Y332" s="176">
        <f>IFERROR('Tabulka 9_4'!$Q332+'Tabulka 9_4'!$U332,"")</f>
        <v>0</v>
      </c>
      <c r="Z332" s="176">
        <f>IFERROR('Tabulka 9_4'!$R332+'Tabulka 9_4'!$V332,"")</f>
        <v>0</v>
      </c>
      <c r="AA332" s="178" t="str">
        <f t="shared" si="10"/>
        <v/>
      </c>
      <c r="AB332" s="178" t="str">
        <f t="shared" si="11"/>
        <v/>
      </c>
      <c r="AC332" s="179">
        <f>'Vstupní data 9_4'!$B$1</f>
        <v>0</v>
      </c>
    </row>
    <row r="333" spans="1:29" ht="15">
      <c r="A333" s="164">
        <f>'Vstupní data 9_4'!A338</f>
        <v>0</v>
      </c>
      <c r="B333" s="165">
        <f>'Vstupní data 9_4'!B338</f>
        <v>0</v>
      </c>
      <c r="C333" s="166" t="str">
        <f>'Vstupní data 9_4'!T338</f>
        <v/>
      </c>
      <c r="D333" s="166" t="str">
        <f>'Vstupní data 9_4'!U338</f>
        <v/>
      </c>
      <c r="E333" s="165" t="str">
        <f>'Vstupní data 9_4'!D338</f>
        <v/>
      </c>
      <c r="F333" s="165">
        <f>'Vstupní data 9_4'!C338</f>
        <v>0</v>
      </c>
      <c r="G333" s="165" t="str">
        <f>'Vstupní data 9_4'!F338</f>
        <v/>
      </c>
      <c r="H333" s="167">
        <f>'Vstupní data 9_4'!G338</f>
        <v>0</v>
      </c>
      <c r="I333" s="165" t="str">
        <f>IF('Vstupní data 9_4'!H338=0,"",'Vstupní data 9_4'!H338)</f>
        <v/>
      </c>
      <c r="J333" s="165">
        <f>'Vstupní data 9_4'!E338</f>
        <v>0</v>
      </c>
      <c r="K333" s="180" t="str">
        <f>'Vstupní data 9_4'!S338</f>
        <v/>
      </c>
      <c r="L333" s="166">
        <f>'Vstupní data 9_4'!I338</f>
        <v>0</v>
      </c>
      <c r="M333" s="169">
        <f>'Vstupní data 9_4'!J338</f>
        <v>0</v>
      </c>
      <c r="N333" s="169">
        <f>'Vstupní data 9_4'!K338</f>
        <v>0</v>
      </c>
      <c r="O333" s="169">
        <f>'Vstupní data 9_4'!L338</f>
        <v>0</v>
      </c>
      <c r="P333" s="165">
        <f>'Vstupní data 9_4'!M338</f>
        <v>0</v>
      </c>
      <c r="Q333" s="165">
        <f>'Vstupní data 9_4'!N338</f>
        <v>0</v>
      </c>
      <c r="R333" s="165">
        <f>'Vstupní data 9_4'!O338</f>
        <v>0</v>
      </c>
      <c r="S333" s="168">
        <f>'Tabulka 9_4'!$R333+'Tabulka 9_4'!$Q333+'Tabulka 9_4'!$P333</f>
        <v>0</v>
      </c>
      <c r="T333" s="165">
        <f>'Vstupní data 9_4'!P338</f>
        <v>0</v>
      </c>
      <c r="U333" s="165">
        <f>'Vstupní data 9_4'!Q338</f>
        <v>0</v>
      </c>
      <c r="V333" s="165">
        <f>'Vstupní data 9_4'!R338</f>
        <v>0</v>
      </c>
      <c r="W333" s="168">
        <f>IFERROR('Tabulka 9_4'!$V333+'Tabulka 9_4'!$U333+'Tabulka 9_4'!$T333,"")</f>
        <v>0</v>
      </c>
      <c r="X333" s="168">
        <f>IFERROR('Tabulka 9_4'!$P333+'Tabulka 9_4'!$T333,"")</f>
        <v>0</v>
      </c>
      <c r="Y333" s="168">
        <f>IFERROR('Tabulka 9_4'!$Q333+'Tabulka 9_4'!$U333,"")</f>
        <v>0</v>
      </c>
      <c r="Z333" s="168">
        <f>IFERROR('Tabulka 9_4'!$R333+'Tabulka 9_4'!$V333,"")</f>
        <v>0</v>
      </c>
      <c r="AA333" s="170" t="str">
        <f t="shared" si="10"/>
        <v/>
      </c>
      <c r="AB333" s="170" t="str">
        <f t="shared" si="11"/>
        <v/>
      </c>
      <c r="AC333" s="171">
        <f>'Vstupní data 9_4'!$B$1</f>
        <v>0</v>
      </c>
    </row>
    <row r="334" spans="1:29" ht="15">
      <c r="A334" s="172">
        <f>'Vstupní data 9_4'!A339</f>
        <v>0</v>
      </c>
      <c r="B334" s="173">
        <f>'Vstupní data 9_4'!B339</f>
        <v>0</v>
      </c>
      <c r="C334" s="174" t="str">
        <f>'Vstupní data 9_4'!T339</f>
        <v/>
      </c>
      <c r="D334" s="174" t="str">
        <f>'Vstupní data 9_4'!U339</f>
        <v/>
      </c>
      <c r="E334" s="173" t="str">
        <f>'Vstupní data 9_4'!D339</f>
        <v/>
      </c>
      <c r="F334" s="173">
        <f>'Vstupní data 9_4'!C339</f>
        <v>0</v>
      </c>
      <c r="G334" s="173" t="str">
        <f>'Vstupní data 9_4'!F339</f>
        <v/>
      </c>
      <c r="H334" s="175">
        <f>'Vstupní data 9_4'!G339</f>
        <v>0</v>
      </c>
      <c r="I334" s="173" t="str">
        <f>IF('Vstupní data 9_4'!H339=0,"",'Vstupní data 9_4'!H339)</f>
        <v/>
      </c>
      <c r="J334" s="173">
        <f>'Vstupní data 9_4'!E339</f>
        <v>0</v>
      </c>
      <c r="K334" s="181" t="str">
        <f>'Vstupní data 9_4'!S339</f>
        <v/>
      </c>
      <c r="L334" s="174">
        <f>'Vstupní data 9_4'!I339</f>
        <v>0</v>
      </c>
      <c r="M334" s="177">
        <f>'Vstupní data 9_4'!J339</f>
        <v>0</v>
      </c>
      <c r="N334" s="177">
        <f>'Vstupní data 9_4'!K339</f>
        <v>0</v>
      </c>
      <c r="O334" s="177">
        <f>'Vstupní data 9_4'!L339</f>
        <v>0</v>
      </c>
      <c r="P334" s="173">
        <f>'Vstupní data 9_4'!M339</f>
        <v>0</v>
      </c>
      <c r="Q334" s="173">
        <f>'Vstupní data 9_4'!N339</f>
        <v>0</v>
      </c>
      <c r="R334" s="173">
        <f>'Vstupní data 9_4'!O339</f>
        <v>0</v>
      </c>
      <c r="S334" s="176">
        <f>'Tabulka 9_4'!$R334+'Tabulka 9_4'!$Q334+'Tabulka 9_4'!$P334</f>
        <v>0</v>
      </c>
      <c r="T334" s="173">
        <f>'Vstupní data 9_4'!P339</f>
        <v>0</v>
      </c>
      <c r="U334" s="173">
        <f>'Vstupní data 9_4'!Q339</f>
        <v>0</v>
      </c>
      <c r="V334" s="173">
        <f>'Vstupní data 9_4'!R339</f>
        <v>0</v>
      </c>
      <c r="W334" s="176">
        <f>IFERROR('Tabulka 9_4'!$V334+'Tabulka 9_4'!$U334+'Tabulka 9_4'!$T334,"")</f>
        <v>0</v>
      </c>
      <c r="X334" s="176">
        <f>IFERROR('Tabulka 9_4'!$P334+'Tabulka 9_4'!$T334,"")</f>
        <v>0</v>
      </c>
      <c r="Y334" s="176">
        <f>IFERROR('Tabulka 9_4'!$Q334+'Tabulka 9_4'!$U334,"")</f>
        <v>0</v>
      </c>
      <c r="Z334" s="176">
        <f>IFERROR('Tabulka 9_4'!$R334+'Tabulka 9_4'!$V334,"")</f>
        <v>0</v>
      </c>
      <c r="AA334" s="178" t="str">
        <f t="shared" si="10"/>
        <v/>
      </c>
      <c r="AB334" s="178" t="str">
        <f t="shared" si="11"/>
        <v/>
      </c>
      <c r="AC334" s="179">
        <f>'Vstupní data 9_4'!$B$1</f>
        <v>0</v>
      </c>
    </row>
    <row r="335" spans="1:29" ht="15">
      <c r="A335" s="164">
        <f>'Vstupní data 9_4'!A340</f>
        <v>0</v>
      </c>
      <c r="B335" s="165">
        <f>'Vstupní data 9_4'!B340</f>
        <v>0</v>
      </c>
      <c r="C335" s="166" t="str">
        <f>'Vstupní data 9_4'!T340</f>
        <v/>
      </c>
      <c r="D335" s="166" t="str">
        <f>'Vstupní data 9_4'!U340</f>
        <v/>
      </c>
      <c r="E335" s="165" t="str">
        <f>'Vstupní data 9_4'!D340</f>
        <v/>
      </c>
      <c r="F335" s="165">
        <f>'Vstupní data 9_4'!C340</f>
        <v>0</v>
      </c>
      <c r="G335" s="165" t="str">
        <f>'Vstupní data 9_4'!F340</f>
        <v/>
      </c>
      <c r="H335" s="167">
        <f>'Vstupní data 9_4'!G340</f>
        <v>0</v>
      </c>
      <c r="I335" s="165" t="str">
        <f>IF('Vstupní data 9_4'!H340=0,"",'Vstupní data 9_4'!H340)</f>
        <v/>
      </c>
      <c r="J335" s="165">
        <f>'Vstupní data 9_4'!E340</f>
        <v>0</v>
      </c>
      <c r="K335" s="180" t="str">
        <f>'Vstupní data 9_4'!S340</f>
        <v/>
      </c>
      <c r="L335" s="166">
        <f>'Vstupní data 9_4'!I340</f>
        <v>0</v>
      </c>
      <c r="M335" s="169">
        <f>'Vstupní data 9_4'!J340</f>
        <v>0</v>
      </c>
      <c r="N335" s="169">
        <f>'Vstupní data 9_4'!K340</f>
        <v>0</v>
      </c>
      <c r="O335" s="169">
        <f>'Vstupní data 9_4'!L340</f>
        <v>0</v>
      </c>
      <c r="P335" s="165">
        <f>'Vstupní data 9_4'!M340</f>
        <v>0</v>
      </c>
      <c r="Q335" s="165">
        <f>'Vstupní data 9_4'!N340</f>
        <v>0</v>
      </c>
      <c r="R335" s="165">
        <f>'Vstupní data 9_4'!O340</f>
        <v>0</v>
      </c>
      <c r="S335" s="168">
        <f>'Tabulka 9_4'!$R335+'Tabulka 9_4'!$Q335+'Tabulka 9_4'!$P335</f>
        <v>0</v>
      </c>
      <c r="T335" s="165">
        <f>'Vstupní data 9_4'!P340</f>
        <v>0</v>
      </c>
      <c r="U335" s="165">
        <f>'Vstupní data 9_4'!Q340</f>
        <v>0</v>
      </c>
      <c r="V335" s="165">
        <f>'Vstupní data 9_4'!R340</f>
        <v>0</v>
      </c>
      <c r="W335" s="168">
        <f>IFERROR('Tabulka 9_4'!$V335+'Tabulka 9_4'!$U335+'Tabulka 9_4'!$T335,"")</f>
        <v>0</v>
      </c>
      <c r="X335" s="168">
        <f>IFERROR('Tabulka 9_4'!$P335+'Tabulka 9_4'!$T335,"")</f>
        <v>0</v>
      </c>
      <c r="Y335" s="168">
        <f>IFERROR('Tabulka 9_4'!$Q335+'Tabulka 9_4'!$U335,"")</f>
        <v>0</v>
      </c>
      <c r="Z335" s="168">
        <f>IFERROR('Tabulka 9_4'!$R335+'Tabulka 9_4'!$V335,"")</f>
        <v>0</v>
      </c>
      <c r="AA335" s="170" t="str">
        <f t="shared" si="10"/>
        <v/>
      </c>
      <c r="AB335" s="170" t="str">
        <f t="shared" si="11"/>
        <v/>
      </c>
      <c r="AC335" s="171">
        <f>'Vstupní data 9_4'!$B$1</f>
        <v>0</v>
      </c>
    </row>
    <row r="336" spans="1:29" ht="15">
      <c r="A336" s="172">
        <f>'Vstupní data 9_4'!A341</f>
        <v>0</v>
      </c>
      <c r="B336" s="173">
        <f>'Vstupní data 9_4'!B341</f>
        <v>0</v>
      </c>
      <c r="C336" s="174" t="str">
        <f>'Vstupní data 9_4'!T341</f>
        <v/>
      </c>
      <c r="D336" s="174" t="str">
        <f>'Vstupní data 9_4'!U341</f>
        <v/>
      </c>
      <c r="E336" s="173" t="str">
        <f>'Vstupní data 9_4'!D341</f>
        <v/>
      </c>
      <c r="F336" s="173">
        <f>'Vstupní data 9_4'!C341</f>
        <v>0</v>
      </c>
      <c r="G336" s="173" t="str">
        <f>'Vstupní data 9_4'!F341</f>
        <v/>
      </c>
      <c r="H336" s="175">
        <f>'Vstupní data 9_4'!G341</f>
        <v>0</v>
      </c>
      <c r="I336" s="173" t="str">
        <f>IF('Vstupní data 9_4'!H341=0,"",'Vstupní data 9_4'!H341)</f>
        <v/>
      </c>
      <c r="J336" s="173">
        <f>'Vstupní data 9_4'!E341</f>
        <v>0</v>
      </c>
      <c r="K336" s="181" t="str">
        <f>'Vstupní data 9_4'!S341</f>
        <v/>
      </c>
      <c r="L336" s="174">
        <f>'Vstupní data 9_4'!I341</f>
        <v>0</v>
      </c>
      <c r="M336" s="177">
        <f>'Vstupní data 9_4'!J341</f>
        <v>0</v>
      </c>
      <c r="N336" s="177">
        <f>'Vstupní data 9_4'!K341</f>
        <v>0</v>
      </c>
      <c r="O336" s="177">
        <f>'Vstupní data 9_4'!L341</f>
        <v>0</v>
      </c>
      <c r="P336" s="173">
        <f>'Vstupní data 9_4'!M341</f>
        <v>0</v>
      </c>
      <c r="Q336" s="173">
        <f>'Vstupní data 9_4'!N341</f>
        <v>0</v>
      </c>
      <c r="R336" s="173">
        <f>'Vstupní data 9_4'!O341</f>
        <v>0</v>
      </c>
      <c r="S336" s="176">
        <f>'Tabulka 9_4'!$R336+'Tabulka 9_4'!$Q336+'Tabulka 9_4'!$P336</f>
        <v>0</v>
      </c>
      <c r="T336" s="173">
        <f>'Vstupní data 9_4'!P341</f>
        <v>0</v>
      </c>
      <c r="U336" s="173">
        <f>'Vstupní data 9_4'!Q341</f>
        <v>0</v>
      </c>
      <c r="V336" s="173">
        <f>'Vstupní data 9_4'!R341</f>
        <v>0</v>
      </c>
      <c r="W336" s="176">
        <f>IFERROR('Tabulka 9_4'!$V336+'Tabulka 9_4'!$U336+'Tabulka 9_4'!$T336,"")</f>
        <v>0</v>
      </c>
      <c r="X336" s="176">
        <f>IFERROR('Tabulka 9_4'!$P336+'Tabulka 9_4'!$T336,"")</f>
        <v>0</v>
      </c>
      <c r="Y336" s="176">
        <f>IFERROR('Tabulka 9_4'!$Q336+'Tabulka 9_4'!$U336,"")</f>
        <v>0</v>
      </c>
      <c r="Z336" s="176">
        <f>IFERROR('Tabulka 9_4'!$R336+'Tabulka 9_4'!$V336,"")</f>
        <v>0</v>
      </c>
      <c r="AA336" s="178" t="str">
        <f t="shared" si="10"/>
        <v/>
      </c>
      <c r="AB336" s="178" t="str">
        <f t="shared" si="11"/>
        <v/>
      </c>
      <c r="AC336" s="179">
        <f>'Vstupní data 9_4'!$B$1</f>
        <v>0</v>
      </c>
    </row>
    <row r="337" spans="1:29" ht="15">
      <c r="A337" s="164">
        <f>'Vstupní data 9_4'!A342</f>
        <v>0</v>
      </c>
      <c r="B337" s="165">
        <f>'Vstupní data 9_4'!B342</f>
        <v>0</v>
      </c>
      <c r="C337" s="166" t="str">
        <f>'Vstupní data 9_4'!T342</f>
        <v/>
      </c>
      <c r="D337" s="166" t="str">
        <f>'Vstupní data 9_4'!U342</f>
        <v/>
      </c>
      <c r="E337" s="165" t="str">
        <f>'Vstupní data 9_4'!D342</f>
        <v/>
      </c>
      <c r="F337" s="165">
        <f>'Vstupní data 9_4'!C342</f>
        <v>0</v>
      </c>
      <c r="G337" s="165" t="str">
        <f>'Vstupní data 9_4'!F342</f>
        <v/>
      </c>
      <c r="H337" s="167">
        <f>'Vstupní data 9_4'!G342</f>
        <v>0</v>
      </c>
      <c r="I337" s="165" t="str">
        <f>IF('Vstupní data 9_4'!H342=0,"",'Vstupní data 9_4'!H342)</f>
        <v/>
      </c>
      <c r="J337" s="165">
        <f>'Vstupní data 9_4'!E342</f>
        <v>0</v>
      </c>
      <c r="K337" s="180" t="str">
        <f>'Vstupní data 9_4'!S342</f>
        <v/>
      </c>
      <c r="L337" s="166">
        <f>'Vstupní data 9_4'!I342</f>
        <v>0</v>
      </c>
      <c r="M337" s="169">
        <f>'Vstupní data 9_4'!J342</f>
        <v>0</v>
      </c>
      <c r="N337" s="169">
        <f>'Vstupní data 9_4'!K342</f>
        <v>0</v>
      </c>
      <c r="O337" s="169">
        <f>'Vstupní data 9_4'!L342</f>
        <v>0</v>
      </c>
      <c r="P337" s="165">
        <f>'Vstupní data 9_4'!M342</f>
        <v>0</v>
      </c>
      <c r="Q337" s="165">
        <f>'Vstupní data 9_4'!N342</f>
        <v>0</v>
      </c>
      <c r="R337" s="165">
        <f>'Vstupní data 9_4'!O342</f>
        <v>0</v>
      </c>
      <c r="S337" s="168">
        <f>'Tabulka 9_4'!$R337+'Tabulka 9_4'!$Q337+'Tabulka 9_4'!$P337</f>
        <v>0</v>
      </c>
      <c r="T337" s="165">
        <f>'Vstupní data 9_4'!P342</f>
        <v>0</v>
      </c>
      <c r="U337" s="165">
        <f>'Vstupní data 9_4'!Q342</f>
        <v>0</v>
      </c>
      <c r="V337" s="165">
        <f>'Vstupní data 9_4'!R342</f>
        <v>0</v>
      </c>
      <c r="W337" s="168">
        <f>IFERROR('Tabulka 9_4'!$V337+'Tabulka 9_4'!$U337+'Tabulka 9_4'!$T337,"")</f>
        <v>0</v>
      </c>
      <c r="X337" s="168">
        <f>IFERROR('Tabulka 9_4'!$P337+'Tabulka 9_4'!$T337,"")</f>
        <v>0</v>
      </c>
      <c r="Y337" s="168">
        <f>IFERROR('Tabulka 9_4'!$Q337+'Tabulka 9_4'!$U337,"")</f>
        <v>0</v>
      </c>
      <c r="Z337" s="168">
        <f>IFERROR('Tabulka 9_4'!$R337+'Tabulka 9_4'!$V337,"")</f>
        <v>0</v>
      </c>
      <c r="AA337" s="170" t="str">
        <f t="shared" si="10"/>
        <v/>
      </c>
      <c r="AB337" s="170" t="str">
        <f t="shared" si="11"/>
        <v/>
      </c>
      <c r="AC337" s="171">
        <f>'Vstupní data 9_4'!$B$1</f>
        <v>0</v>
      </c>
    </row>
    <row r="338" spans="1:29" ht="15">
      <c r="A338" s="172">
        <f>'Vstupní data 9_4'!A343</f>
        <v>0</v>
      </c>
      <c r="B338" s="173">
        <f>'Vstupní data 9_4'!B343</f>
        <v>0</v>
      </c>
      <c r="C338" s="174" t="str">
        <f>'Vstupní data 9_4'!T343</f>
        <v/>
      </c>
      <c r="D338" s="174" t="str">
        <f>'Vstupní data 9_4'!U343</f>
        <v/>
      </c>
      <c r="E338" s="173" t="str">
        <f>'Vstupní data 9_4'!D343</f>
        <v/>
      </c>
      <c r="F338" s="173">
        <f>'Vstupní data 9_4'!C343</f>
        <v>0</v>
      </c>
      <c r="G338" s="173" t="str">
        <f>'Vstupní data 9_4'!F343</f>
        <v/>
      </c>
      <c r="H338" s="175">
        <f>'Vstupní data 9_4'!G343</f>
        <v>0</v>
      </c>
      <c r="I338" s="173" t="str">
        <f>IF('Vstupní data 9_4'!H343=0,"",'Vstupní data 9_4'!H343)</f>
        <v/>
      </c>
      <c r="J338" s="173">
        <f>'Vstupní data 9_4'!E343</f>
        <v>0</v>
      </c>
      <c r="K338" s="181" t="str">
        <f>'Vstupní data 9_4'!S343</f>
        <v/>
      </c>
      <c r="L338" s="174">
        <f>'Vstupní data 9_4'!I343</f>
        <v>0</v>
      </c>
      <c r="M338" s="177">
        <f>'Vstupní data 9_4'!J343</f>
        <v>0</v>
      </c>
      <c r="N338" s="177">
        <f>'Vstupní data 9_4'!K343</f>
        <v>0</v>
      </c>
      <c r="O338" s="177">
        <f>'Vstupní data 9_4'!L343</f>
        <v>0</v>
      </c>
      <c r="P338" s="173">
        <f>'Vstupní data 9_4'!M343</f>
        <v>0</v>
      </c>
      <c r="Q338" s="173">
        <f>'Vstupní data 9_4'!N343</f>
        <v>0</v>
      </c>
      <c r="R338" s="173">
        <f>'Vstupní data 9_4'!O343</f>
        <v>0</v>
      </c>
      <c r="S338" s="176">
        <f>'Tabulka 9_4'!$R338+'Tabulka 9_4'!$Q338+'Tabulka 9_4'!$P338</f>
        <v>0</v>
      </c>
      <c r="T338" s="173">
        <f>'Vstupní data 9_4'!P343</f>
        <v>0</v>
      </c>
      <c r="U338" s="173">
        <f>'Vstupní data 9_4'!Q343</f>
        <v>0</v>
      </c>
      <c r="V338" s="173">
        <f>'Vstupní data 9_4'!R343</f>
        <v>0</v>
      </c>
      <c r="W338" s="176">
        <f>IFERROR('Tabulka 9_4'!$V338+'Tabulka 9_4'!$U338+'Tabulka 9_4'!$T338,"")</f>
        <v>0</v>
      </c>
      <c r="X338" s="176">
        <f>IFERROR('Tabulka 9_4'!$P338+'Tabulka 9_4'!$T338,"")</f>
        <v>0</v>
      </c>
      <c r="Y338" s="176">
        <f>IFERROR('Tabulka 9_4'!$Q338+'Tabulka 9_4'!$U338,"")</f>
        <v>0</v>
      </c>
      <c r="Z338" s="176">
        <f>IFERROR('Tabulka 9_4'!$R338+'Tabulka 9_4'!$V338,"")</f>
        <v>0</v>
      </c>
      <c r="AA338" s="178" t="str">
        <f t="shared" si="10"/>
        <v/>
      </c>
      <c r="AB338" s="178" t="str">
        <f t="shared" si="11"/>
        <v/>
      </c>
      <c r="AC338" s="179">
        <f>'Vstupní data 9_4'!$B$1</f>
        <v>0</v>
      </c>
    </row>
    <row r="339" spans="1:29" ht="15">
      <c r="A339" s="164">
        <f>'Vstupní data 9_4'!A344</f>
        <v>0</v>
      </c>
      <c r="B339" s="165">
        <f>'Vstupní data 9_4'!B344</f>
        <v>0</v>
      </c>
      <c r="C339" s="166" t="str">
        <f>'Vstupní data 9_4'!T344</f>
        <v/>
      </c>
      <c r="D339" s="166" t="str">
        <f>'Vstupní data 9_4'!U344</f>
        <v/>
      </c>
      <c r="E339" s="165" t="str">
        <f>'Vstupní data 9_4'!D344</f>
        <v/>
      </c>
      <c r="F339" s="165">
        <f>'Vstupní data 9_4'!C344</f>
        <v>0</v>
      </c>
      <c r="G339" s="165" t="str">
        <f>'Vstupní data 9_4'!F344</f>
        <v/>
      </c>
      <c r="H339" s="167">
        <f>'Vstupní data 9_4'!G344</f>
        <v>0</v>
      </c>
      <c r="I339" s="165" t="str">
        <f>IF('Vstupní data 9_4'!H344=0,"",'Vstupní data 9_4'!H344)</f>
        <v/>
      </c>
      <c r="J339" s="165">
        <f>'Vstupní data 9_4'!E344</f>
        <v>0</v>
      </c>
      <c r="K339" s="180" t="str">
        <f>'Vstupní data 9_4'!S344</f>
        <v/>
      </c>
      <c r="L339" s="166">
        <f>'Vstupní data 9_4'!I344</f>
        <v>0</v>
      </c>
      <c r="M339" s="169">
        <f>'Vstupní data 9_4'!J344</f>
        <v>0</v>
      </c>
      <c r="N339" s="169">
        <f>'Vstupní data 9_4'!K344</f>
        <v>0</v>
      </c>
      <c r="O339" s="169">
        <f>'Vstupní data 9_4'!L344</f>
        <v>0</v>
      </c>
      <c r="P339" s="165">
        <f>'Vstupní data 9_4'!M344</f>
        <v>0</v>
      </c>
      <c r="Q339" s="165">
        <f>'Vstupní data 9_4'!N344</f>
        <v>0</v>
      </c>
      <c r="R339" s="165">
        <f>'Vstupní data 9_4'!O344</f>
        <v>0</v>
      </c>
      <c r="S339" s="168">
        <f>'Tabulka 9_4'!$R339+'Tabulka 9_4'!$Q339+'Tabulka 9_4'!$P339</f>
        <v>0</v>
      </c>
      <c r="T339" s="165">
        <f>'Vstupní data 9_4'!P344</f>
        <v>0</v>
      </c>
      <c r="U339" s="165">
        <f>'Vstupní data 9_4'!Q344</f>
        <v>0</v>
      </c>
      <c r="V339" s="165">
        <f>'Vstupní data 9_4'!R344</f>
        <v>0</v>
      </c>
      <c r="W339" s="168">
        <f>IFERROR('Tabulka 9_4'!$V339+'Tabulka 9_4'!$U339+'Tabulka 9_4'!$T339,"")</f>
        <v>0</v>
      </c>
      <c r="X339" s="168">
        <f>IFERROR('Tabulka 9_4'!$P339+'Tabulka 9_4'!$T339,"")</f>
        <v>0</v>
      </c>
      <c r="Y339" s="168">
        <f>IFERROR('Tabulka 9_4'!$Q339+'Tabulka 9_4'!$U339,"")</f>
        <v>0</v>
      </c>
      <c r="Z339" s="168">
        <f>IFERROR('Tabulka 9_4'!$R339+'Tabulka 9_4'!$V339,"")</f>
        <v>0</v>
      </c>
      <c r="AA339" s="170" t="str">
        <f t="shared" si="10"/>
        <v/>
      </c>
      <c r="AB339" s="170" t="str">
        <f t="shared" si="11"/>
        <v/>
      </c>
      <c r="AC339" s="171">
        <f>'Vstupní data 9_4'!$B$1</f>
        <v>0</v>
      </c>
    </row>
    <row r="340" spans="1:29" ht="15">
      <c r="A340" s="172">
        <f>'Vstupní data 9_4'!A345</f>
        <v>0</v>
      </c>
      <c r="B340" s="173">
        <f>'Vstupní data 9_4'!B345</f>
        <v>0</v>
      </c>
      <c r="C340" s="174" t="str">
        <f>'Vstupní data 9_4'!T345</f>
        <v/>
      </c>
      <c r="D340" s="174" t="str">
        <f>'Vstupní data 9_4'!U345</f>
        <v/>
      </c>
      <c r="E340" s="173" t="str">
        <f>'Vstupní data 9_4'!D345</f>
        <v/>
      </c>
      <c r="F340" s="173">
        <f>'Vstupní data 9_4'!C345</f>
        <v>0</v>
      </c>
      <c r="G340" s="173" t="str">
        <f>'Vstupní data 9_4'!F345</f>
        <v/>
      </c>
      <c r="H340" s="175">
        <f>'Vstupní data 9_4'!G345</f>
        <v>0</v>
      </c>
      <c r="I340" s="173" t="str">
        <f>IF('Vstupní data 9_4'!H345=0,"",'Vstupní data 9_4'!H345)</f>
        <v/>
      </c>
      <c r="J340" s="173">
        <f>'Vstupní data 9_4'!E345</f>
        <v>0</v>
      </c>
      <c r="K340" s="181" t="str">
        <f>'Vstupní data 9_4'!S345</f>
        <v/>
      </c>
      <c r="L340" s="174">
        <f>'Vstupní data 9_4'!I345</f>
        <v>0</v>
      </c>
      <c r="M340" s="177">
        <f>'Vstupní data 9_4'!J345</f>
        <v>0</v>
      </c>
      <c r="N340" s="177">
        <f>'Vstupní data 9_4'!K345</f>
        <v>0</v>
      </c>
      <c r="O340" s="177">
        <f>'Vstupní data 9_4'!L345</f>
        <v>0</v>
      </c>
      <c r="P340" s="173">
        <f>'Vstupní data 9_4'!M345</f>
        <v>0</v>
      </c>
      <c r="Q340" s="173">
        <f>'Vstupní data 9_4'!N345</f>
        <v>0</v>
      </c>
      <c r="R340" s="173">
        <f>'Vstupní data 9_4'!O345</f>
        <v>0</v>
      </c>
      <c r="S340" s="176">
        <f>'Tabulka 9_4'!$R340+'Tabulka 9_4'!$Q340+'Tabulka 9_4'!$P340</f>
        <v>0</v>
      </c>
      <c r="T340" s="173">
        <f>'Vstupní data 9_4'!P345</f>
        <v>0</v>
      </c>
      <c r="U340" s="173">
        <f>'Vstupní data 9_4'!Q345</f>
        <v>0</v>
      </c>
      <c r="V340" s="173">
        <f>'Vstupní data 9_4'!R345</f>
        <v>0</v>
      </c>
      <c r="W340" s="176">
        <f>IFERROR('Tabulka 9_4'!$V340+'Tabulka 9_4'!$U340+'Tabulka 9_4'!$T340,"")</f>
        <v>0</v>
      </c>
      <c r="X340" s="176">
        <f>IFERROR('Tabulka 9_4'!$P340+'Tabulka 9_4'!$T340,"")</f>
        <v>0</v>
      </c>
      <c r="Y340" s="176">
        <f>IFERROR('Tabulka 9_4'!$Q340+'Tabulka 9_4'!$U340,"")</f>
        <v>0</v>
      </c>
      <c r="Z340" s="176">
        <f>IFERROR('Tabulka 9_4'!$R340+'Tabulka 9_4'!$V340,"")</f>
        <v>0</v>
      </c>
      <c r="AA340" s="178" t="str">
        <f t="shared" si="10"/>
        <v/>
      </c>
      <c r="AB340" s="178" t="str">
        <f t="shared" si="11"/>
        <v/>
      </c>
      <c r="AC340" s="179">
        <f>'Vstupní data 9_4'!$B$1</f>
        <v>0</v>
      </c>
    </row>
    <row r="341" spans="1:29" ht="15">
      <c r="A341" s="164">
        <f>'Vstupní data 9_4'!A346</f>
        <v>0</v>
      </c>
      <c r="B341" s="165">
        <f>'Vstupní data 9_4'!B346</f>
        <v>0</v>
      </c>
      <c r="C341" s="166" t="str">
        <f>'Vstupní data 9_4'!T346</f>
        <v/>
      </c>
      <c r="D341" s="166" t="str">
        <f>'Vstupní data 9_4'!U346</f>
        <v/>
      </c>
      <c r="E341" s="165" t="str">
        <f>'Vstupní data 9_4'!D346</f>
        <v/>
      </c>
      <c r="F341" s="165">
        <f>'Vstupní data 9_4'!C346</f>
        <v>0</v>
      </c>
      <c r="G341" s="165" t="str">
        <f>'Vstupní data 9_4'!F346</f>
        <v/>
      </c>
      <c r="H341" s="167">
        <f>'Vstupní data 9_4'!G346</f>
        <v>0</v>
      </c>
      <c r="I341" s="165" t="str">
        <f>IF('Vstupní data 9_4'!H346=0,"",'Vstupní data 9_4'!H346)</f>
        <v/>
      </c>
      <c r="J341" s="165">
        <f>'Vstupní data 9_4'!E346</f>
        <v>0</v>
      </c>
      <c r="K341" s="180" t="str">
        <f>'Vstupní data 9_4'!S346</f>
        <v/>
      </c>
      <c r="L341" s="166">
        <f>'Vstupní data 9_4'!I346</f>
        <v>0</v>
      </c>
      <c r="M341" s="169">
        <f>'Vstupní data 9_4'!J346</f>
        <v>0</v>
      </c>
      <c r="N341" s="169">
        <f>'Vstupní data 9_4'!K346</f>
        <v>0</v>
      </c>
      <c r="O341" s="169">
        <f>'Vstupní data 9_4'!L346</f>
        <v>0</v>
      </c>
      <c r="P341" s="165">
        <f>'Vstupní data 9_4'!M346</f>
        <v>0</v>
      </c>
      <c r="Q341" s="165">
        <f>'Vstupní data 9_4'!N346</f>
        <v>0</v>
      </c>
      <c r="R341" s="165">
        <f>'Vstupní data 9_4'!O346</f>
        <v>0</v>
      </c>
      <c r="S341" s="168">
        <f>'Tabulka 9_4'!$R341+'Tabulka 9_4'!$Q341+'Tabulka 9_4'!$P341</f>
        <v>0</v>
      </c>
      <c r="T341" s="165">
        <f>'Vstupní data 9_4'!P346</f>
        <v>0</v>
      </c>
      <c r="U341" s="165">
        <f>'Vstupní data 9_4'!Q346</f>
        <v>0</v>
      </c>
      <c r="V341" s="165">
        <f>'Vstupní data 9_4'!R346</f>
        <v>0</v>
      </c>
      <c r="W341" s="168">
        <f>IFERROR('Tabulka 9_4'!$V341+'Tabulka 9_4'!$U341+'Tabulka 9_4'!$T341,"")</f>
        <v>0</v>
      </c>
      <c r="X341" s="168">
        <f>IFERROR('Tabulka 9_4'!$P341+'Tabulka 9_4'!$T341,"")</f>
        <v>0</v>
      </c>
      <c r="Y341" s="168">
        <f>IFERROR('Tabulka 9_4'!$Q341+'Tabulka 9_4'!$U341,"")</f>
        <v>0</v>
      </c>
      <c r="Z341" s="168">
        <f>IFERROR('Tabulka 9_4'!$R341+'Tabulka 9_4'!$V341,"")</f>
        <v>0</v>
      </c>
      <c r="AA341" s="170" t="str">
        <f t="shared" si="10"/>
        <v/>
      </c>
      <c r="AB341" s="170" t="str">
        <f t="shared" si="11"/>
        <v/>
      </c>
      <c r="AC341" s="171">
        <f>'Vstupní data 9_4'!$B$1</f>
        <v>0</v>
      </c>
    </row>
    <row r="342" spans="1:29" ht="15">
      <c r="A342" s="172">
        <f>'Vstupní data 9_4'!A347</f>
        <v>0</v>
      </c>
      <c r="B342" s="173">
        <f>'Vstupní data 9_4'!B347</f>
        <v>0</v>
      </c>
      <c r="C342" s="174" t="str">
        <f>'Vstupní data 9_4'!T347</f>
        <v/>
      </c>
      <c r="D342" s="174" t="str">
        <f>'Vstupní data 9_4'!U347</f>
        <v/>
      </c>
      <c r="E342" s="173" t="str">
        <f>'Vstupní data 9_4'!D347</f>
        <v/>
      </c>
      <c r="F342" s="173">
        <f>'Vstupní data 9_4'!C347</f>
        <v>0</v>
      </c>
      <c r="G342" s="173" t="str">
        <f>'Vstupní data 9_4'!F347</f>
        <v/>
      </c>
      <c r="H342" s="175">
        <f>'Vstupní data 9_4'!G347</f>
        <v>0</v>
      </c>
      <c r="I342" s="173" t="str">
        <f>IF('Vstupní data 9_4'!H347=0,"",'Vstupní data 9_4'!H347)</f>
        <v/>
      </c>
      <c r="J342" s="173">
        <f>'Vstupní data 9_4'!E347</f>
        <v>0</v>
      </c>
      <c r="K342" s="181" t="str">
        <f>'Vstupní data 9_4'!S347</f>
        <v/>
      </c>
      <c r="L342" s="174">
        <f>'Vstupní data 9_4'!I347</f>
        <v>0</v>
      </c>
      <c r="M342" s="177">
        <f>'Vstupní data 9_4'!J347</f>
        <v>0</v>
      </c>
      <c r="N342" s="177">
        <f>'Vstupní data 9_4'!K347</f>
        <v>0</v>
      </c>
      <c r="O342" s="177">
        <f>'Vstupní data 9_4'!L347</f>
        <v>0</v>
      </c>
      <c r="P342" s="173">
        <f>'Vstupní data 9_4'!M347</f>
        <v>0</v>
      </c>
      <c r="Q342" s="173">
        <f>'Vstupní data 9_4'!N347</f>
        <v>0</v>
      </c>
      <c r="R342" s="173">
        <f>'Vstupní data 9_4'!O347</f>
        <v>0</v>
      </c>
      <c r="S342" s="176">
        <f>'Tabulka 9_4'!$R342+'Tabulka 9_4'!$Q342+'Tabulka 9_4'!$P342</f>
        <v>0</v>
      </c>
      <c r="T342" s="173">
        <f>'Vstupní data 9_4'!P347</f>
        <v>0</v>
      </c>
      <c r="U342" s="173">
        <f>'Vstupní data 9_4'!Q347</f>
        <v>0</v>
      </c>
      <c r="V342" s="173">
        <f>'Vstupní data 9_4'!R347</f>
        <v>0</v>
      </c>
      <c r="W342" s="176">
        <f>IFERROR('Tabulka 9_4'!$V342+'Tabulka 9_4'!$U342+'Tabulka 9_4'!$T342,"")</f>
        <v>0</v>
      </c>
      <c r="X342" s="176">
        <f>IFERROR('Tabulka 9_4'!$P342+'Tabulka 9_4'!$T342,"")</f>
        <v>0</v>
      </c>
      <c r="Y342" s="176">
        <f>IFERROR('Tabulka 9_4'!$Q342+'Tabulka 9_4'!$U342,"")</f>
        <v>0</v>
      </c>
      <c r="Z342" s="176">
        <f>IFERROR('Tabulka 9_4'!$R342+'Tabulka 9_4'!$V342,"")</f>
        <v>0</v>
      </c>
      <c r="AA342" s="178" t="str">
        <f t="shared" si="10"/>
        <v/>
      </c>
      <c r="AB342" s="178" t="str">
        <f t="shared" si="11"/>
        <v/>
      </c>
      <c r="AC342" s="179">
        <f>'Vstupní data 9_4'!$B$1</f>
        <v>0</v>
      </c>
    </row>
    <row r="343" spans="1:29" ht="15">
      <c r="A343" s="164">
        <f>'Vstupní data 9_4'!A348</f>
        <v>0</v>
      </c>
      <c r="B343" s="165">
        <f>'Vstupní data 9_4'!B348</f>
        <v>0</v>
      </c>
      <c r="C343" s="166" t="str">
        <f>'Vstupní data 9_4'!T348</f>
        <v/>
      </c>
      <c r="D343" s="166" t="str">
        <f>'Vstupní data 9_4'!U348</f>
        <v/>
      </c>
      <c r="E343" s="165" t="str">
        <f>'Vstupní data 9_4'!D348</f>
        <v/>
      </c>
      <c r="F343" s="165">
        <f>'Vstupní data 9_4'!C348</f>
        <v>0</v>
      </c>
      <c r="G343" s="165" t="str">
        <f>'Vstupní data 9_4'!F348</f>
        <v/>
      </c>
      <c r="H343" s="167">
        <f>'Vstupní data 9_4'!G348</f>
        <v>0</v>
      </c>
      <c r="I343" s="165" t="str">
        <f>IF('Vstupní data 9_4'!H348=0,"",'Vstupní data 9_4'!H348)</f>
        <v/>
      </c>
      <c r="J343" s="165">
        <f>'Vstupní data 9_4'!E348</f>
        <v>0</v>
      </c>
      <c r="K343" s="180" t="str">
        <f>'Vstupní data 9_4'!S348</f>
        <v/>
      </c>
      <c r="L343" s="166">
        <f>'Vstupní data 9_4'!I348</f>
        <v>0</v>
      </c>
      <c r="M343" s="169">
        <f>'Vstupní data 9_4'!J348</f>
        <v>0</v>
      </c>
      <c r="N343" s="169">
        <f>'Vstupní data 9_4'!K348</f>
        <v>0</v>
      </c>
      <c r="O343" s="169">
        <f>'Vstupní data 9_4'!L348</f>
        <v>0</v>
      </c>
      <c r="P343" s="165">
        <f>'Vstupní data 9_4'!M348</f>
        <v>0</v>
      </c>
      <c r="Q343" s="165">
        <f>'Vstupní data 9_4'!N348</f>
        <v>0</v>
      </c>
      <c r="R343" s="165">
        <f>'Vstupní data 9_4'!O348</f>
        <v>0</v>
      </c>
      <c r="S343" s="168">
        <f>'Tabulka 9_4'!$R343+'Tabulka 9_4'!$Q343+'Tabulka 9_4'!$P343</f>
        <v>0</v>
      </c>
      <c r="T343" s="165">
        <f>'Vstupní data 9_4'!P348</f>
        <v>0</v>
      </c>
      <c r="U343" s="165">
        <f>'Vstupní data 9_4'!Q348</f>
        <v>0</v>
      </c>
      <c r="V343" s="165">
        <f>'Vstupní data 9_4'!R348</f>
        <v>0</v>
      </c>
      <c r="W343" s="168">
        <f>IFERROR('Tabulka 9_4'!$V343+'Tabulka 9_4'!$U343+'Tabulka 9_4'!$T343,"")</f>
        <v>0</v>
      </c>
      <c r="X343" s="168">
        <f>IFERROR('Tabulka 9_4'!$P343+'Tabulka 9_4'!$T343,"")</f>
        <v>0</v>
      </c>
      <c r="Y343" s="168">
        <f>IFERROR('Tabulka 9_4'!$Q343+'Tabulka 9_4'!$U343,"")</f>
        <v>0</v>
      </c>
      <c r="Z343" s="168">
        <f>IFERROR('Tabulka 9_4'!$R343+'Tabulka 9_4'!$V343,"")</f>
        <v>0</v>
      </c>
      <c r="AA343" s="170" t="str">
        <f t="shared" si="10"/>
        <v/>
      </c>
      <c r="AB343" s="170" t="str">
        <f t="shared" si="11"/>
        <v/>
      </c>
      <c r="AC343" s="171">
        <f>'Vstupní data 9_4'!$B$1</f>
        <v>0</v>
      </c>
    </row>
    <row r="344" spans="1:29" ht="15">
      <c r="A344" s="172">
        <f>'Vstupní data 9_4'!A349</f>
        <v>0</v>
      </c>
      <c r="B344" s="173">
        <f>'Vstupní data 9_4'!B349</f>
        <v>0</v>
      </c>
      <c r="C344" s="174" t="str">
        <f>'Vstupní data 9_4'!T349</f>
        <v/>
      </c>
      <c r="D344" s="174" t="str">
        <f>'Vstupní data 9_4'!U349</f>
        <v/>
      </c>
      <c r="E344" s="173" t="str">
        <f>'Vstupní data 9_4'!D349</f>
        <v/>
      </c>
      <c r="F344" s="173">
        <f>'Vstupní data 9_4'!C349</f>
        <v>0</v>
      </c>
      <c r="G344" s="173" t="str">
        <f>'Vstupní data 9_4'!F349</f>
        <v/>
      </c>
      <c r="H344" s="175">
        <f>'Vstupní data 9_4'!G349</f>
        <v>0</v>
      </c>
      <c r="I344" s="173" t="str">
        <f>IF('Vstupní data 9_4'!H349=0,"",'Vstupní data 9_4'!H349)</f>
        <v/>
      </c>
      <c r="J344" s="173">
        <f>'Vstupní data 9_4'!E349</f>
        <v>0</v>
      </c>
      <c r="K344" s="181" t="str">
        <f>'Vstupní data 9_4'!S349</f>
        <v/>
      </c>
      <c r="L344" s="174">
        <f>'Vstupní data 9_4'!I349</f>
        <v>0</v>
      </c>
      <c r="M344" s="177">
        <f>'Vstupní data 9_4'!J349</f>
        <v>0</v>
      </c>
      <c r="N344" s="177">
        <f>'Vstupní data 9_4'!K349</f>
        <v>0</v>
      </c>
      <c r="O344" s="177">
        <f>'Vstupní data 9_4'!L349</f>
        <v>0</v>
      </c>
      <c r="P344" s="173">
        <f>'Vstupní data 9_4'!M349</f>
        <v>0</v>
      </c>
      <c r="Q344" s="173">
        <f>'Vstupní data 9_4'!N349</f>
        <v>0</v>
      </c>
      <c r="R344" s="173">
        <f>'Vstupní data 9_4'!O349</f>
        <v>0</v>
      </c>
      <c r="S344" s="176">
        <f>'Tabulka 9_4'!$R344+'Tabulka 9_4'!$Q344+'Tabulka 9_4'!$P344</f>
        <v>0</v>
      </c>
      <c r="T344" s="173">
        <f>'Vstupní data 9_4'!P349</f>
        <v>0</v>
      </c>
      <c r="U344" s="173">
        <f>'Vstupní data 9_4'!Q349</f>
        <v>0</v>
      </c>
      <c r="V344" s="173">
        <f>'Vstupní data 9_4'!R349</f>
        <v>0</v>
      </c>
      <c r="W344" s="176">
        <f>IFERROR('Tabulka 9_4'!$V344+'Tabulka 9_4'!$U344+'Tabulka 9_4'!$T344,"")</f>
        <v>0</v>
      </c>
      <c r="X344" s="176">
        <f>IFERROR('Tabulka 9_4'!$P344+'Tabulka 9_4'!$T344,"")</f>
        <v>0</v>
      </c>
      <c r="Y344" s="176">
        <f>IFERROR('Tabulka 9_4'!$Q344+'Tabulka 9_4'!$U344,"")</f>
        <v>0</v>
      </c>
      <c r="Z344" s="176">
        <f>IFERROR('Tabulka 9_4'!$R344+'Tabulka 9_4'!$V344,"")</f>
        <v>0</v>
      </c>
      <c r="AA344" s="178" t="str">
        <f t="shared" si="10"/>
        <v/>
      </c>
      <c r="AB344" s="178" t="str">
        <f t="shared" si="11"/>
        <v/>
      </c>
      <c r="AC344" s="179">
        <f>'Vstupní data 9_4'!$B$1</f>
        <v>0</v>
      </c>
    </row>
    <row r="345" spans="1:29" ht="15">
      <c r="A345" s="164">
        <f>'Vstupní data 9_4'!A350</f>
        <v>0</v>
      </c>
      <c r="B345" s="165">
        <f>'Vstupní data 9_4'!B350</f>
        <v>0</v>
      </c>
      <c r="C345" s="166" t="str">
        <f>'Vstupní data 9_4'!T350</f>
        <v/>
      </c>
      <c r="D345" s="166" t="str">
        <f>'Vstupní data 9_4'!U350</f>
        <v/>
      </c>
      <c r="E345" s="165" t="str">
        <f>'Vstupní data 9_4'!D350</f>
        <v/>
      </c>
      <c r="F345" s="165">
        <f>'Vstupní data 9_4'!C350</f>
        <v>0</v>
      </c>
      <c r="G345" s="165" t="str">
        <f>'Vstupní data 9_4'!F350</f>
        <v/>
      </c>
      <c r="H345" s="167">
        <f>'Vstupní data 9_4'!G350</f>
        <v>0</v>
      </c>
      <c r="I345" s="165" t="str">
        <f>IF('Vstupní data 9_4'!H350=0,"",'Vstupní data 9_4'!H350)</f>
        <v/>
      </c>
      <c r="J345" s="165">
        <f>'Vstupní data 9_4'!E350</f>
        <v>0</v>
      </c>
      <c r="K345" s="180" t="str">
        <f>'Vstupní data 9_4'!S350</f>
        <v/>
      </c>
      <c r="L345" s="166">
        <f>'Vstupní data 9_4'!I350</f>
        <v>0</v>
      </c>
      <c r="M345" s="169">
        <f>'Vstupní data 9_4'!J350</f>
        <v>0</v>
      </c>
      <c r="N345" s="169">
        <f>'Vstupní data 9_4'!K350</f>
        <v>0</v>
      </c>
      <c r="O345" s="169">
        <f>'Vstupní data 9_4'!L350</f>
        <v>0</v>
      </c>
      <c r="P345" s="165">
        <f>'Vstupní data 9_4'!M350</f>
        <v>0</v>
      </c>
      <c r="Q345" s="165">
        <f>'Vstupní data 9_4'!N350</f>
        <v>0</v>
      </c>
      <c r="R345" s="165">
        <f>'Vstupní data 9_4'!O350</f>
        <v>0</v>
      </c>
      <c r="S345" s="168">
        <f>'Tabulka 9_4'!$R345+'Tabulka 9_4'!$Q345+'Tabulka 9_4'!$P345</f>
        <v>0</v>
      </c>
      <c r="T345" s="165">
        <f>'Vstupní data 9_4'!P350</f>
        <v>0</v>
      </c>
      <c r="U345" s="165">
        <f>'Vstupní data 9_4'!Q350</f>
        <v>0</v>
      </c>
      <c r="V345" s="165">
        <f>'Vstupní data 9_4'!R350</f>
        <v>0</v>
      </c>
      <c r="W345" s="168">
        <f>IFERROR('Tabulka 9_4'!$V345+'Tabulka 9_4'!$U345+'Tabulka 9_4'!$T345,"")</f>
        <v>0</v>
      </c>
      <c r="X345" s="168">
        <f>IFERROR('Tabulka 9_4'!$P345+'Tabulka 9_4'!$T345,"")</f>
        <v>0</v>
      </c>
      <c r="Y345" s="168">
        <f>IFERROR('Tabulka 9_4'!$Q345+'Tabulka 9_4'!$U345,"")</f>
        <v>0</v>
      </c>
      <c r="Z345" s="168">
        <f>IFERROR('Tabulka 9_4'!$R345+'Tabulka 9_4'!$V345,"")</f>
        <v>0</v>
      </c>
      <c r="AA345" s="170" t="str">
        <f t="shared" si="10"/>
        <v/>
      </c>
      <c r="AB345" s="170" t="str">
        <f t="shared" si="11"/>
        <v/>
      </c>
      <c r="AC345" s="171">
        <f>'Vstupní data 9_4'!$B$1</f>
        <v>0</v>
      </c>
    </row>
    <row r="346" spans="1:29" ht="15">
      <c r="A346" s="172">
        <f>'Vstupní data 9_4'!A351</f>
        <v>0</v>
      </c>
      <c r="B346" s="173">
        <f>'Vstupní data 9_4'!B351</f>
        <v>0</v>
      </c>
      <c r="C346" s="174" t="str">
        <f>'Vstupní data 9_4'!T351</f>
        <v/>
      </c>
      <c r="D346" s="174" t="str">
        <f>'Vstupní data 9_4'!U351</f>
        <v/>
      </c>
      <c r="E346" s="173" t="str">
        <f>'Vstupní data 9_4'!D351</f>
        <v/>
      </c>
      <c r="F346" s="173">
        <f>'Vstupní data 9_4'!C351</f>
        <v>0</v>
      </c>
      <c r="G346" s="173" t="str">
        <f>'Vstupní data 9_4'!F351</f>
        <v/>
      </c>
      <c r="H346" s="175">
        <f>'Vstupní data 9_4'!G351</f>
        <v>0</v>
      </c>
      <c r="I346" s="173" t="str">
        <f>IF('Vstupní data 9_4'!H351=0,"",'Vstupní data 9_4'!H351)</f>
        <v/>
      </c>
      <c r="J346" s="173">
        <f>'Vstupní data 9_4'!E351</f>
        <v>0</v>
      </c>
      <c r="K346" s="181" t="str">
        <f>'Vstupní data 9_4'!S351</f>
        <v/>
      </c>
      <c r="L346" s="174">
        <f>'Vstupní data 9_4'!I351</f>
        <v>0</v>
      </c>
      <c r="M346" s="177">
        <f>'Vstupní data 9_4'!J351</f>
        <v>0</v>
      </c>
      <c r="N346" s="177">
        <f>'Vstupní data 9_4'!K351</f>
        <v>0</v>
      </c>
      <c r="O346" s="177">
        <f>'Vstupní data 9_4'!L351</f>
        <v>0</v>
      </c>
      <c r="P346" s="173">
        <f>'Vstupní data 9_4'!M351</f>
        <v>0</v>
      </c>
      <c r="Q346" s="173">
        <f>'Vstupní data 9_4'!N351</f>
        <v>0</v>
      </c>
      <c r="R346" s="173">
        <f>'Vstupní data 9_4'!O351</f>
        <v>0</v>
      </c>
      <c r="S346" s="176">
        <f>'Tabulka 9_4'!$R346+'Tabulka 9_4'!$Q346+'Tabulka 9_4'!$P346</f>
        <v>0</v>
      </c>
      <c r="T346" s="173">
        <f>'Vstupní data 9_4'!P351</f>
        <v>0</v>
      </c>
      <c r="U346" s="173">
        <f>'Vstupní data 9_4'!Q351</f>
        <v>0</v>
      </c>
      <c r="V346" s="173">
        <f>'Vstupní data 9_4'!R351</f>
        <v>0</v>
      </c>
      <c r="W346" s="176">
        <f>IFERROR('Tabulka 9_4'!$V346+'Tabulka 9_4'!$U346+'Tabulka 9_4'!$T346,"")</f>
        <v>0</v>
      </c>
      <c r="X346" s="176">
        <f>IFERROR('Tabulka 9_4'!$P346+'Tabulka 9_4'!$T346,"")</f>
        <v>0</v>
      </c>
      <c r="Y346" s="176">
        <f>IFERROR('Tabulka 9_4'!$Q346+'Tabulka 9_4'!$U346,"")</f>
        <v>0</v>
      </c>
      <c r="Z346" s="176">
        <f>IFERROR('Tabulka 9_4'!$R346+'Tabulka 9_4'!$V346,"")</f>
        <v>0</v>
      </c>
      <c r="AA346" s="178" t="str">
        <f t="shared" si="10"/>
        <v/>
      </c>
      <c r="AB346" s="178" t="str">
        <f t="shared" si="11"/>
        <v/>
      </c>
      <c r="AC346" s="179">
        <f>'Vstupní data 9_4'!$B$1</f>
        <v>0</v>
      </c>
    </row>
    <row r="347" spans="1:29" ht="15">
      <c r="A347" s="164">
        <f>'Vstupní data 9_4'!A352</f>
        <v>0</v>
      </c>
      <c r="B347" s="165">
        <f>'Vstupní data 9_4'!B352</f>
        <v>0</v>
      </c>
      <c r="C347" s="166" t="str">
        <f>'Vstupní data 9_4'!T352</f>
        <v/>
      </c>
      <c r="D347" s="166" t="str">
        <f>'Vstupní data 9_4'!U352</f>
        <v/>
      </c>
      <c r="E347" s="165" t="str">
        <f>'Vstupní data 9_4'!D352</f>
        <v/>
      </c>
      <c r="F347" s="165">
        <f>'Vstupní data 9_4'!C352</f>
        <v>0</v>
      </c>
      <c r="G347" s="165" t="str">
        <f>'Vstupní data 9_4'!F352</f>
        <v/>
      </c>
      <c r="H347" s="167">
        <f>'Vstupní data 9_4'!G352</f>
        <v>0</v>
      </c>
      <c r="I347" s="165" t="str">
        <f>IF('Vstupní data 9_4'!H352=0,"",'Vstupní data 9_4'!H352)</f>
        <v/>
      </c>
      <c r="J347" s="165">
        <f>'Vstupní data 9_4'!E352</f>
        <v>0</v>
      </c>
      <c r="K347" s="180" t="str">
        <f>'Vstupní data 9_4'!S352</f>
        <v/>
      </c>
      <c r="L347" s="166">
        <f>'Vstupní data 9_4'!I352</f>
        <v>0</v>
      </c>
      <c r="M347" s="169">
        <f>'Vstupní data 9_4'!J352</f>
        <v>0</v>
      </c>
      <c r="N347" s="169">
        <f>'Vstupní data 9_4'!K352</f>
        <v>0</v>
      </c>
      <c r="O347" s="169">
        <f>'Vstupní data 9_4'!L352</f>
        <v>0</v>
      </c>
      <c r="P347" s="165">
        <f>'Vstupní data 9_4'!M352</f>
        <v>0</v>
      </c>
      <c r="Q347" s="165">
        <f>'Vstupní data 9_4'!N352</f>
        <v>0</v>
      </c>
      <c r="R347" s="165">
        <f>'Vstupní data 9_4'!O352</f>
        <v>0</v>
      </c>
      <c r="S347" s="168">
        <f>'Tabulka 9_4'!$R347+'Tabulka 9_4'!$Q347+'Tabulka 9_4'!$P347</f>
        <v>0</v>
      </c>
      <c r="T347" s="165">
        <f>'Vstupní data 9_4'!P352</f>
        <v>0</v>
      </c>
      <c r="U347" s="165">
        <f>'Vstupní data 9_4'!Q352</f>
        <v>0</v>
      </c>
      <c r="V347" s="165">
        <f>'Vstupní data 9_4'!R352</f>
        <v>0</v>
      </c>
      <c r="W347" s="168">
        <f>IFERROR('Tabulka 9_4'!$V347+'Tabulka 9_4'!$U347+'Tabulka 9_4'!$T347,"")</f>
        <v>0</v>
      </c>
      <c r="X347" s="168">
        <f>IFERROR('Tabulka 9_4'!$P347+'Tabulka 9_4'!$T347,"")</f>
        <v>0</v>
      </c>
      <c r="Y347" s="168">
        <f>IFERROR('Tabulka 9_4'!$Q347+'Tabulka 9_4'!$U347,"")</f>
        <v>0</v>
      </c>
      <c r="Z347" s="168">
        <f>IFERROR('Tabulka 9_4'!$R347+'Tabulka 9_4'!$V347,"")</f>
        <v>0</v>
      </c>
      <c r="AA347" s="170" t="str">
        <f t="shared" si="10"/>
        <v/>
      </c>
      <c r="AB347" s="170" t="str">
        <f t="shared" si="11"/>
        <v/>
      </c>
      <c r="AC347" s="171">
        <f>'Vstupní data 9_4'!$B$1</f>
        <v>0</v>
      </c>
    </row>
    <row r="348" spans="1:29" ht="15">
      <c r="A348" s="172">
        <f>'Vstupní data 9_4'!A353</f>
        <v>0</v>
      </c>
      <c r="B348" s="173">
        <f>'Vstupní data 9_4'!B353</f>
        <v>0</v>
      </c>
      <c r="C348" s="174" t="str">
        <f>'Vstupní data 9_4'!T353</f>
        <v/>
      </c>
      <c r="D348" s="174" t="str">
        <f>'Vstupní data 9_4'!U353</f>
        <v/>
      </c>
      <c r="E348" s="173" t="str">
        <f>'Vstupní data 9_4'!D353</f>
        <v/>
      </c>
      <c r="F348" s="173">
        <f>'Vstupní data 9_4'!C353</f>
        <v>0</v>
      </c>
      <c r="G348" s="173" t="str">
        <f>'Vstupní data 9_4'!F353</f>
        <v/>
      </c>
      <c r="H348" s="175">
        <f>'Vstupní data 9_4'!G353</f>
        <v>0</v>
      </c>
      <c r="I348" s="173" t="str">
        <f>IF('Vstupní data 9_4'!H353=0,"",'Vstupní data 9_4'!H353)</f>
        <v/>
      </c>
      <c r="J348" s="173">
        <f>'Vstupní data 9_4'!E353</f>
        <v>0</v>
      </c>
      <c r="K348" s="181" t="str">
        <f>'Vstupní data 9_4'!S353</f>
        <v/>
      </c>
      <c r="L348" s="174">
        <f>'Vstupní data 9_4'!I353</f>
        <v>0</v>
      </c>
      <c r="M348" s="177">
        <f>'Vstupní data 9_4'!J353</f>
        <v>0</v>
      </c>
      <c r="N348" s="177">
        <f>'Vstupní data 9_4'!K353</f>
        <v>0</v>
      </c>
      <c r="O348" s="177">
        <f>'Vstupní data 9_4'!L353</f>
        <v>0</v>
      </c>
      <c r="P348" s="173">
        <f>'Vstupní data 9_4'!M353</f>
        <v>0</v>
      </c>
      <c r="Q348" s="173">
        <f>'Vstupní data 9_4'!N353</f>
        <v>0</v>
      </c>
      <c r="R348" s="173">
        <f>'Vstupní data 9_4'!O353</f>
        <v>0</v>
      </c>
      <c r="S348" s="176">
        <f>'Tabulka 9_4'!$R348+'Tabulka 9_4'!$Q348+'Tabulka 9_4'!$P348</f>
        <v>0</v>
      </c>
      <c r="T348" s="173">
        <f>'Vstupní data 9_4'!P353</f>
        <v>0</v>
      </c>
      <c r="U348" s="173">
        <f>'Vstupní data 9_4'!Q353</f>
        <v>0</v>
      </c>
      <c r="V348" s="173">
        <f>'Vstupní data 9_4'!R353</f>
        <v>0</v>
      </c>
      <c r="W348" s="176">
        <f>IFERROR('Tabulka 9_4'!$V348+'Tabulka 9_4'!$U348+'Tabulka 9_4'!$T348,"")</f>
        <v>0</v>
      </c>
      <c r="X348" s="176">
        <f>IFERROR('Tabulka 9_4'!$P348+'Tabulka 9_4'!$T348,"")</f>
        <v>0</v>
      </c>
      <c r="Y348" s="176">
        <f>IFERROR('Tabulka 9_4'!$Q348+'Tabulka 9_4'!$U348,"")</f>
        <v>0</v>
      </c>
      <c r="Z348" s="176">
        <f>IFERROR('Tabulka 9_4'!$R348+'Tabulka 9_4'!$V348,"")</f>
        <v>0</v>
      </c>
      <c r="AA348" s="178" t="str">
        <f t="shared" si="10"/>
        <v/>
      </c>
      <c r="AB348" s="178" t="str">
        <f t="shared" si="11"/>
        <v/>
      </c>
      <c r="AC348" s="179">
        <f>'Vstupní data 9_4'!$B$1</f>
        <v>0</v>
      </c>
    </row>
    <row r="349" spans="1:29" ht="15">
      <c r="A349" s="164">
        <f>'Vstupní data 9_4'!A354</f>
        <v>0</v>
      </c>
      <c r="B349" s="165">
        <f>'Vstupní data 9_4'!B354</f>
        <v>0</v>
      </c>
      <c r="C349" s="166" t="str">
        <f>'Vstupní data 9_4'!T354</f>
        <v/>
      </c>
      <c r="D349" s="166" t="str">
        <f>'Vstupní data 9_4'!U354</f>
        <v/>
      </c>
      <c r="E349" s="165" t="str">
        <f>'Vstupní data 9_4'!D354</f>
        <v/>
      </c>
      <c r="F349" s="165">
        <f>'Vstupní data 9_4'!C354</f>
        <v>0</v>
      </c>
      <c r="G349" s="165" t="str">
        <f>'Vstupní data 9_4'!F354</f>
        <v/>
      </c>
      <c r="H349" s="167">
        <f>'Vstupní data 9_4'!G354</f>
        <v>0</v>
      </c>
      <c r="I349" s="165" t="str">
        <f>IF('Vstupní data 9_4'!H354=0,"",'Vstupní data 9_4'!H354)</f>
        <v/>
      </c>
      <c r="J349" s="165">
        <f>'Vstupní data 9_4'!E354</f>
        <v>0</v>
      </c>
      <c r="K349" s="180" t="str">
        <f>'Vstupní data 9_4'!S354</f>
        <v/>
      </c>
      <c r="L349" s="166">
        <f>'Vstupní data 9_4'!I354</f>
        <v>0</v>
      </c>
      <c r="M349" s="169">
        <f>'Vstupní data 9_4'!J354</f>
        <v>0</v>
      </c>
      <c r="N349" s="169">
        <f>'Vstupní data 9_4'!K354</f>
        <v>0</v>
      </c>
      <c r="O349" s="169">
        <f>'Vstupní data 9_4'!L354</f>
        <v>0</v>
      </c>
      <c r="P349" s="165">
        <f>'Vstupní data 9_4'!M354</f>
        <v>0</v>
      </c>
      <c r="Q349" s="165">
        <f>'Vstupní data 9_4'!N354</f>
        <v>0</v>
      </c>
      <c r="R349" s="165">
        <f>'Vstupní data 9_4'!O354</f>
        <v>0</v>
      </c>
      <c r="S349" s="168">
        <f>'Tabulka 9_4'!$R349+'Tabulka 9_4'!$Q349+'Tabulka 9_4'!$P349</f>
        <v>0</v>
      </c>
      <c r="T349" s="165">
        <f>'Vstupní data 9_4'!P354</f>
        <v>0</v>
      </c>
      <c r="U349" s="165">
        <f>'Vstupní data 9_4'!Q354</f>
        <v>0</v>
      </c>
      <c r="V349" s="165">
        <f>'Vstupní data 9_4'!R354</f>
        <v>0</v>
      </c>
      <c r="W349" s="168">
        <f>IFERROR('Tabulka 9_4'!$V349+'Tabulka 9_4'!$U349+'Tabulka 9_4'!$T349,"")</f>
        <v>0</v>
      </c>
      <c r="X349" s="168">
        <f>IFERROR('Tabulka 9_4'!$P349+'Tabulka 9_4'!$T349,"")</f>
        <v>0</v>
      </c>
      <c r="Y349" s="168">
        <f>IFERROR('Tabulka 9_4'!$Q349+'Tabulka 9_4'!$U349,"")</f>
        <v>0</v>
      </c>
      <c r="Z349" s="168">
        <f>IFERROR('Tabulka 9_4'!$R349+'Tabulka 9_4'!$V349,"")</f>
        <v>0</v>
      </c>
      <c r="AA349" s="170" t="str">
        <f t="shared" si="10"/>
        <v/>
      </c>
      <c r="AB349" s="170" t="str">
        <f t="shared" si="11"/>
        <v/>
      </c>
      <c r="AC349" s="171">
        <f>'Vstupní data 9_4'!$B$1</f>
        <v>0</v>
      </c>
    </row>
    <row r="350" spans="1:29" ht="15">
      <c r="A350" s="172">
        <f>'Vstupní data 9_4'!A355</f>
        <v>0</v>
      </c>
      <c r="B350" s="173">
        <f>'Vstupní data 9_4'!B355</f>
        <v>0</v>
      </c>
      <c r="C350" s="174" t="str">
        <f>'Vstupní data 9_4'!T355</f>
        <v/>
      </c>
      <c r="D350" s="174" t="str">
        <f>'Vstupní data 9_4'!U355</f>
        <v/>
      </c>
      <c r="E350" s="173" t="str">
        <f>'Vstupní data 9_4'!D355</f>
        <v/>
      </c>
      <c r="F350" s="173">
        <f>'Vstupní data 9_4'!C355</f>
        <v>0</v>
      </c>
      <c r="G350" s="173" t="str">
        <f>'Vstupní data 9_4'!F355</f>
        <v/>
      </c>
      <c r="H350" s="175">
        <f>'Vstupní data 9_4'!G355</f>
        <v>0</v>
      </c>
      <c r="I350" s="173" t="str">
        <f>IF('Vstupní data 9_4'!H355=0,"",'Vstupní data 9_4'!H355)</f>
        <v/>
      </c>
      <c r="J350" s="173">
        <f>'Vstupní data 9_4'!E355</f>
        <v>0</v>
      </c>
      <c r="K350" s="181" t="str">
        <f>'Vstupní data 9_4'!S355</f>
        <v/>
      </c>
      <c r="L350" s="174">
        <f>'Vstupní data 9_4'!I355</f>
        <v>0</v>
      </c>
      <c r="M350" s="177">
        <f>'Vstupní data 9_4'!J355</f>
        <v>0</v>
      </c>
      <c r="N350" s="177">
        <f>'Vstupní data 9_4'!K355</f>
        <v>0</v>
      </c>
      <c r="O350" s="177">
        <f>'Vstupní data 9_4'!L355</f>
        <v>0</v>
      </c>
      <c r="P350" s="173">
        <f>'Vstupní data 9_4'!M355</f>
        <v>0</v>
      </c>
      <c r="Q350" s="173">
        <f>'Vstupní data 9_4'!N355</f>
        <v>0</v>
      </c>
      <c r="R350" s="173">
        <f>'Vstupní data 9_4'!O355</f>
        <v>0</v>
      </c>
      <c r="S350" s="176">
        <f>'Tabulka 9_4'!$R350+'Tabulka 9_4'!$Q350+'Tabulka 9_4'!$P350</f>
        <v>0</v>
      </c>
      <c r="T350" s="173">
        <f>'Vstupní data 9_4'!P355</f>
        <v>0</v>
      </c>
      <c r="U350" s="173">
        <f>'Vstupní data 9_4'!Q355</f>
        <v>0</v>
      </c>
      <c r="V350" s="173">
        <f>'Vstupní data 9_4'!R355</f>
        <v>0</v>
      </c>
      <c r="W350" s="176">
        <f>IFERROR('Tabulka 9_4'!$V350+'Tabulka 9_4'!$U350+'Tabulka 9_4'!$T350,"")</f>
        <v>0</v>
      </c>
      <c r="X350" s="176">
        <f>IFERROR('Tabulka 9_4'!$P350+'Tabulka 9_4'!$T350,"")</f>
        <v>0</v>
      </c>
      <c r="Y350" s="176">
        <f>IFERROR('Tabulka 9_4'!$Q350+'Tabulka 9_4'!$U350,"")</f>
        <v>0</v>
      </c>
      <c r="Z350" s="176">
        <f>IFERROR('Tabulka 9_4'!$R350+'Tabulka 9_4'!$V350,"")</f>
        <v>0</v>
      </c>
      <c r="AA350" s="178" t="str">
        <f t="shared" si="10"/>
        <v/>
      </c>
      <c r="AB350" s="178" t="str">
        <f t="shared" si="11"/>
        <v/>
      </c>
      <c r="AC350" s="179">
        <f>'Vstupní data 9_4'!$B$1</f>
        <v>0</v>
      </c>
    </row>
    <row r="351" spans="1:29" ht="15">
      <c r="A351" s="164">
        <f>'Vstupní data 9_4'!A356</f>
        <v>0</v>
      </c>
      <c r="B351" s="165">
        <f>'Vstupní data 9_4'!B356</f>
        <v>0</v>
      </c>
      <c r="C351" s="166" t="str">
        <f>'Vstupní data 9_4'!T356</f>
        <v/>
      </c>
      <c r="D351" s="166" t="str">
        <f>'Vstupní data 9_4'!U356</f>
        <v/>
      </c>
      <c r="E351" s="165" t="str">
        <f>'Vstupní data 9_4'!D356</f>
        <v/>
      </c>
      <c r="F351" s="165">
        <f>'Vstupní data 9_4'!C356</f>
        <v>0</v>
      </c>
      <c r="G351" s="165" t="str">
        <f>'Vstupní data 9_4'!F356</f>
        <v/>
      </c>
      <c r="H351" s="167">
        <f>'Vstupní data 9_4'!G356</f>
        <v>0</v>
      </c>
      <c r="I351" s="165" t="str">
        <f>IF('Vstupní data 9_4'!H356=0,"",'Vstupní data 9_4'!H356)</f>
        <v/>
      </c>
      <c r="J351" s="165">
        <f>'Vstupní data 9_4'!E356</f>
        <v>0</v>
      </c>
      <c r="K351" s="180" t="str">
        <f>'Vstupní data 9_4'!S356</f>
        <v/>
      </c>
      <c r="L351" s="166">
        <f>'Vstupní data 9_4'!I356</f>
        <v>0</v>
      </c>
      <c r="M351" s="169">
        <f>'Vstupní data 9_4'!J356</f>
        <v>0</v>
      </c>
      <c r="N351" s="169">
        <f>'Vstupní data 9_4'!K356</f>
        <v>0</v>
      </c>
      <c r="O351" s="169">
        <f>'Vstupní data 9_4'!L356</f>
        <v>0</v>
      </c>
      <c r="P351" s="165">
        <f>'Vstupní data 9_4'!M356</f>
        <v>0</v>
      </c>
      <c r="Q351" s="165">
        <f>'Vstupní data 9_4'!N356</f>
        <v>0</v>
      </c>
      <c r="R351" s="165">
        <f>'Vstupní data 9_4'!O356</f>
        <v>0</v>
      </c>
      <c r="S351" s="168">
        <f>'Tabulka 9_4'!$R351+'Tabulka 9_4'!$Q351+'Tabulka 9_4'!$P351</f>
        <v>0</v>
      </c>
      <c r="T351" s="165">
        <f>'Vstupní data 9_4'!P356</f>
        <v>0</v>
      </c>
      <c r="U351" s="165">
        <f>'Vstupní data 9_4'!Q356</f>
        <v>0</v>
      </c>
      <c r="V351" s="165">
        <f>'Vstupní data 9_4'!R356</f>
        <v>0</v>
      </c>
      <c r="W351" s="168">
        <f>IFERROR('Tabulka 9_4'!$V351+'Tabulka 9_4'!$U351+'Tabulka 9_4'!$T351,"")</f>
        <v>0</v>
      </c>
      <c r="X351" s="168">
        <f>IFERROR('Tabulka 9_4'!$P351+'Tabulka 9_4'!$T351,"")</f>
        <v>0</v>
      </c>
      <c r="Y351" s="168">
        <f>IFERROR('Tabulka 9_4'!$Q351+'Tabulka 9_4'!$U351,"")</f>
        <v>0</v>
      </c>
      <c r="Z351" s="168">
        <f>IFERROR('Tabulka 9_4'!$R351+'Tabulka 9_4'!$V351,"")</f>
        <v>0</v>
      </c>
      <c r="AA351" s="170" t="str">
        <f t="shared" si="10"/>
        <v/>
      </c>
      <c r="AB351" s="170" t="str">
        <f t="shared" si="11"/>
        <v/>
      </c>
      <c r="AC351" s="171">
        <f>'Vstupní data 9_4'!$B$1</f>
        <v>0</v>
      </c>
    </row>
    <row r="352" spans="1:29" ht="15">
      <c r="A352" s="172">
        <f>'Vstupní data 9_4'!A357</f>
        <v>0</v>
      </c>
      <c r="B352" s="173">
        <f>'Vstupní data 9_4'!B357</f>
        <v>0</v>
      </c>
      <c r="C352" s="174" t="str">
        <f>'Vstupní data 9_4'!T357</f>
        <v/>
      </c>
      <c r="D352" s="174" t="str">
        <f>'Vstupní data 9_4'!U357</f>
        <v/>
      </c>
      <c r="E352" s="173" t="str">
        <f>'Vstupní data 9_4'!D357</f>
        <v/>
      </c>
      <c r="F352" s="173">
        <f>'Vstupní data 9_4'!C357</f>
        <v>0</v>
      </c>
      <c r="G352" s="173" t="str">
        <f>'Vstupní data 9_4'!F357</f>
        <v/>
      </c>
      <c r="H352" s="175">
        <f>'Vstupní data 9_4'!G357</f>
        <v>0</v>
      </c>
      <c r="I352" s="173" t="str">
        <f>IF('Vstupní data 9_4'!H357=0,"",'Vstupní data 9_4'!H357)</f>
        <v/>
      </c>
      <c r="J352" s="173">
        <f>'Vstupní data 9_4'!E357</f>
        <v>0</v>
      </c>
      <c r="K352" s="181" t="str">
        <f>'Vstupní data 9_4'!S357</f>
        <v/>
      </c>
      <c r="L352" s="174">
        <f>'Vstupní data 9_4'!I357</f>
        <v>0</v>
      </c>
      <c r="M352" s="177">
        <f>'Vstupní data 9_4'!J357</f>
        <v>0</v>
      </c>
      <c r="N352" s="177">
        <f>'Vstupní data 9_4'!K357</f>
        <v>0</v>
      </c>
      <c r="O352" s="177">
        <f>'Vstupní data 9_4'!L357</f>
        <v>0</v>
      </c>
      <c r="P352" s="173">
        <f>'Vstupní data 9_4'!M357</f>
        <v>0</v>
      </c>
      <c r="Q352" s="173">
        <f>'Vstupní data 9_4'!N357</f>
        <v>0</v>
      </c>
      <c r="R352" s="173">
        <f>'Vstupní data 9_4'!O357</f>
        <v>0</v>
      </c>
      <c r="S352" s="176">
        <f>'Tabulka 9_4'!$R352+'Tabulka 9_4'!$Q352+'Tabulka 9_4'!$P352</f>
        <v>0</v>
      </c>
      <c r="T352" s="173">
        <f>'Vstupní data 9_4'!P357</f>
        <v>0</v>
      </c>
      <c r="U352" s="173">
        <f>'Vstupní data 9_4'!Q357</f>
        <v>0</v>
      </c>
      <c r="V352" s="173">
        <f>'Vstupní data 9_4'!R357</f>
        <v>0</v>
      </c>
      <c r="W352" s="176">
        <f>IFERROR('Tabulka 9_4'!$V352+'Tabulka 9_4'!$U352+'Tabulka 9_4'!$T352,"")</f>
        <v>0</v>
      </c>
      <c r="X352" s="176">
        <f>IFERROR('Tabulka 9_4'!$P352+'Tabulka 9_4'!$T352,"")</f>
        <v>0</v>
      </c>
      <c r="Y352" s="176">
        <f>IFERROR('Tabulka 9_4'!$Q352+'Tabulka 9_4'!$U352,"")</f>
        <v>0</v>
      </c>
      <c r="Z352" s="176">
        <f>IFERROR('Tabulka 9_4'!$R352+'Tabulka 9_4'!$V352,"")</f>
        <v>0</v>
      </c>
      <c r="AA352" s="178" t="str">
        <f t="shared" si="10"/>
        <v/>
      </c>
      <c r="AB352" s="178" t="str">
        <f t="shared" si="11"/>
        <v/>
      </c>
      <c r="AC352" s="179">
        <f>'Vstupní data 9_4'!$B$1</f>
        <v>0</v>
      </c>
    </row>
    <row r="353" spans="1:29" ht="15">
      <c r="A353" s="164">
        <f>'Vstupní data 9_4'!A358</f>
        <v>0</v>
      </c>
      <c r="B353" s="165">
        <f>'Vstupní data 9_4'!B358</f>
        <v>0</v>
      </c>
      <c r="C353" s="166" t="str">
        <f>'Vstupní data 9_4'!T358</f>
        <v/>
      </c>
      <c r="D353" s="166" t="str">
        <f>'Vstupní data 9_4'!U358</f>
        <v/>
      </c>
      <c r="E353" s="165" t="str">
        <f>'Vstupní data 9_4'!D358</f>
        <v/>
      </c>
      <c r="F353" s="165">
        <f>'Vstupní data 9_4'!C358</f>
        <v>0</v>
      </c>
      <c r="G353" s="165" t="str">
        <f>'Vstupní data 9_4'!F358</f>
        <v/>
      </c>
      <c r="H353" s="167">
        <f>'Vstupní data 9_4'!G358</f>
        <v>0</v>
      </c>
      <c r="I353" s="165" t="str">
        <f>IF('Vstupní data 9_4'!H358=0,"",'Vstupní data 9_4'!H358)</f>
        <v/>
      </c>
      <c r="J353" s="165">
        <f>'Vstupní data 9_4'!E358</f>
        <v>0</v>
      </c>
      <c r="K353" s="180" t="str">
        <f>'Vstupní data 9_4'!S358</f>
        <v/>
      </c>
      <c r="L353" s="166">
        <f>'Vstupní data 9_4'!I358</f>
        <v>0</v>
      </c>
      <c r="M353" s="169">
        <f>'Vstupní data 9_4'!J358</f>
        <v>0</v>
      </c>
      <c r="N353" s="169">
        <f>'Vstupní data 9_4'!K358</f>
        <v>0</v>
      </c>
      <c r="O353" s="169">
        <f>'Vstupní data 9_4'!L358</f>
        <v>0</v>
      </c>
      <c r="P353" s="165">
        <f>'Vstupní data 9_4'!M358</f>
        <v>0</v>
      </c>
      <c r="Q353" s="165">
        <f>'Vstupní data 9_4'!N358</f>
        <v>0</v>
      </c>
      <c r="R353" s="165">
        <f>'Vstupní data 9_4'!O358</f>
        <v>0</v>
      </c>
      <c r="S353" s="168">
        <f>'Tabulka 9_4'!$R353+'Tabulka 9_4'!$Q353+'Tabulka 9_4'!$P353</f>
        <v>0</v>
      </c>
      <c r="T353" s="165">
        <f>'Vstupní data 9_4'!P358</f>
        <v>0</v>
      </c>
      <c r="U353" s="165">
        <f>'Vstupní data 9_4'!Q358</f>
        <v>0</v>
      </c>
      <c r="V353" s="165">
        <f>'Vstupní data 9_4'!R358</f>
        <v>0</v>
      </c>
      <c r="W353" s="168">
        <f>IFERROR('Tabulka 9_4'!$V353+'Tabulka 9_4'!$U353+'Tabulka 9_4'!$T353,"")</f>
        <v>0</v>
      </c>
      <c r="X353" s="168">
        <f>IFERROR('Tabulka 9_4'!$P353+'Tabulka 9_4'!$T353,"")</f>
        <v>0</v>
      </c>
      <c r="Y353" s="168">
        <f>IFERROR('Tabulka 9_4'!$Q353+'Tabulka 9_4'!$U353,"")</f>
        <v>0</v>
      </c>
      <c r="Z353" s="168">
        <f>IFERROR('Tabulka 9_4'!$R353+'Tabulka 9_4'!$V353,"")</f>
        <v>0</v>
      </c>
      <c r="AA353" s="170" t="str">
        <f t="shared" si="10"/>
        <v/>
      </c>
      <c r="AB353" s="170" t="str">
        <f t="shared" si="11"/>
        <v/>
      </c>
      <c r="AC353" s="171">
        <f>'Vstupní data 9_4'!$B$1</f>
        <v>0</v>
      </c>
    </row>
    <row r="354" spans="1:29" ht="15">
      <c r="A354" s="172">
        <f>'Vstupní data 9_4'!A359</f>
        <v>0</v>
      </c>
      <c r="B354" s="173">
        <f>'Vstupní data 9_4'!B359</f>
        <v>0</v>
      </c>
      <c r="C354" s="174" t="str">
        <f>'Vstupní data 9_4'!T359</f>
        <v/>
      </c>
      <c r="D354" s="174" t="str">
        <f>'Vstupní data 9_4'!U359</f>
        <v/>
      </c>
      <c r="E354" s="173" t="str">
        <f>'Vstupní data 9_4'!D359</f>
        <v/>
      </c>
      <c r="F354" s="173">
        <f>'Vstupní data 9_4'!C359</f>
        <v>0</v>
      </c>
      <c r="G354" s="173" t="str">
        <f>'Vstupní data 9_4'!F359</f>
        <v/>
      </c>
      <c r="H354" s="175">
        <f>'Vstupní data 9_4'!G359</f>
        <v>0</v>
      </c>
      <c r="I354" s="173" t="str">
        <f>IF('Vstupní data 9_4'!H359=0,"",'Vstupní data 9_4'!H359)</f>
        <v/>
      </c>
      <c r="J354" s="173">
        <f>'Vstupní data 9_4'!E359</f>
        <v>0</v>
      </c>
      <c r="K354" s="181" t="str">
        <f>'Vstupní data 9_4'!S359</f>
        <v/>
      </c>
      <c r="L354" s="174">
        <f>'Vstupní data 9_4'!I359</f>
        <v>0</v>
      </c>
      <c r="M354" s="177">
        <f>'Vstupní data 9_4'!J359</f>
        <v>0</v>
      </c>
      <c r="N354" s="177">
        <f>'Vstupní data 9_4'!K359</f>
        <v>0</v>
      </c>
      <c r="O354" s="177">
        <f>'Vstupní data 9_4'!L359</f>
        <v>0</v>
      </c>
      <c r="P354" s="173">
        <f>'Vstupní data 9_4'!M359</f>
        <v>0</v>
      </c>
      <c r="Q354" s="173">
        <f>'Vstupní data 9_4'!N359</f>
        <v>0</v>
      </c>
      <c r="R354" s="173">
        <f>'Vstupní data 9_4'!O359</f>
        <v>0</v>
      </c>
      <c r="S354" s="176">
        <f>'Tabulka 9_4'!$R354+'Tabulka 9_4'!$Q354+'Tabulka 9_4'!$P354</f>
        <v>0</v>
      </c>
      <c r="T354" s="173">
        <f>'Vstupní data 9_4'!P359</f>
        <v>0</v>
      </c>
      <c r="U354" s="173">
        <f>'Vstupní data 9_4'!Q359</f>
        <v>0</v>
      </c>
      <c r="V354" s="173">
        <f>'Vstupní data 9_4'!R359</f>
        <v>0</v>
      </c>
      <c r="W354" s="176">
        <f>IFERROR('Tabulka 9_4'!$V354+'Tabulka 9_4'!$U354+'Tabulka 9_4'!$T354,"")</f>
        <v>0</v>
      </c>
      <c r="X354" s="176">
        <f>IFERROR('Tabulka 9_4'!$P354+'Tabulka 9_4'!$T354,"")</f>
        <v>0</v>
      </c>
      <c r="Y354" s="176">
        <f>IFERROR('Tabulka 9_4'!$Q354+'Tabulka 9_4'!$U354,"")</f>
        <v>0</v>
      </c>
      <c r="Z354" s="176">
        <f>IFERROR('Tabulka 9_4'!$R354+'Tabulka 9_4'!$V354,"")</f>
        <v>0</v>
      </c>
      <c r="AA354" s="178" t="str">
        <f t="shared" si="10"/>
        <v/>
      </c>
      <c r="AB354" s="178" t="str">
        <f t="shared" si="11"/>
        <v/>
      </c>
      <c r="AC354" s="179">
        <f>'Vstupní data 9_4'!$B$1</f>
        <v>0</v>
      </c>
    </row>
    <row r="355" spans="1:29" ht="15">
      <c r="A355" s="164">
        <f>'Vstupní data 9_4'!A360</f>
        <v>0</v>
      </c>
      <c r="B355" s="165">
        <f>'Vstupní data 9_4'!B360</f>
        <v>0</v>
      </c>
      <c r="C355" s="166" t="str">
        <f>'Vstupní data 9_4'!T360</f>
        <v/>
      </c>
      <c r="D355" s="166" t="str">
        <f>'Vstupní data 9_4'!U360</f>
        <v/>
      </c>
      <c r="E355" s="165" t="str">
        <f>'Vstupní data 9_4'!D360</f>
        <v/>
      </c>
      <c r="F355" s="165">
        <f>'Vstupní data 9_4'!C360</f>
        <v>0</v>
      </c>
      <c r="G355" s="165" t="str">
        <f>'Vstupní data 9_4'!F360</f>
        <v/>
      </c>
      <c r="H355" s="167">
        <f>'Vstupní data 9_4'!G360</f>
        <v>0</v>
      </c>
      <c r="I355" s="165" t="str">
        <f>IF('Vstupní data 9_4'!H360=0,"",'Vstupní data 9_4'!H360)</f>
        <v/>
      </c>
      <c r="J355" s="165">
        <f>'Vstupní data 9_4'!E360</f>
        <v>0</v>
      </c>
      <c r="K355" s="180" t="str">
        <f>'Vstupní data 9_4'!S360</f>
        <v/>
      </c>
      <c r="L355" s="166">
        <f>'Vstupní data 9_4'!I360</f>
        <v>0</v>
      </c>
      <c r="M355" s="169">
        <f>'Vstupní data 9_4'!J360</f>
        <v>0</v>
      </c>
      <c r="N355" s="169">
        <f>'Vstupní data 9_4'!K360</f>
        <v>0</v>
      </c>
      <c r="O355" s="169">
        <f>'Vstupní data 9_4'!L360</f>
        <v>0</v>
      </c>
      <c r="P355" s="165">
        <f>'Vstupní data 9_4'!M360</f>
        <v>0</v>
      </c>
      <c r="Q355" s="165">
        <f>'Vstupní data 9_4'!N360</f>
        <v>0</v>
      </c>
      <c r="R355" s="165">
        <f>'Vstupní data 9_4'!O360</f>
        <v>0</v>
      </c>
      <c r="S355" s="168">
        <f>'Tabulka 9_4'!$R355+'Tabulka 9_4'!$Q355+'Tabulka 9_4'!$P355</f>
        <v>0</v>
      </c>
      <c r="T355" s="165">
        <f>'Vstupní data 9_4'!P360</f>
        <v>0</v>
      </c>
      <c r="U355" s="165">
        <f>'Vstupní data 9_4'!Q360</f>
        <v>0</v>
      </c>
      <c r="V355" s="165">
        <f>'Vstupní data 9_4'!R360</f>
        <v>0</v>
      </c>
      <c r="W355" s="168">
        <f>IFERROR('Tabulka 9_4'!$V355+'Tabulka 9_4'!$U355+'Tabulka 9_4'!$T355,"")</f>
        <v>0</v>
      </c>
      <c r="X355" s="168">
        <f>IFERROR('Tabulka 9_4'!$P355+'Tabulka 9_4'!$T355,"")</f>
        <v>0</v>
      </c>
      <c r="Y355" s="168">
        <f>IFERROR('Tabulka 9_4'!$Q355+'Tabulka 9_4'!$U355,"")</f>
        <v>0</v>
      </c>
      <c r="Z355" s="168">
        <f>IFERROR('Tabulka 9_4'!$R355+'Tabulka 9_4'!$V355,"")</f>
        <v>0</v>
      </c>
      <c r="AA355" s="170" t="str">
        <f t="shared" si="10"/>
        <v/>
      </c>
      <c r="AB355" s="170" t="str">
        <f t="shared" si="11"/>
        <v/>
      </c>
      <c r="AC355" s="171">
        <f>'Vstupní data 9_4'!$B$1</f>
        <v>0</v>
      </c>
    </row>
    <row r="356" spans="1:29" ht="15">
      <c r="A356" s="172">
        <f>'Vstupní data 9_4'!A361</f>
        <v>0</v>
      </c>
      <c r="B356" s="173">
        <f>'Vstupní data 9_4'!B361</f>
        <v>0</v>
      </c>
      <c r="C356" s="174" t="str">
        <f>'Vstupní data 9_4'!T361</f>
        <v/>
      </c>
      <c r="D356" s="174" t="str">
        <f>'Vstupní data 9_4'!U361</f>
        <v/>
      </c>
      <c r="E356" s="173" t="str">
        <f>'Vstupní data 9_4'!D361</f>
        <v/>
      </c>
      <c r="F356" s="173">
        <f>'Vstupní data 9_4'!C361</f>
        <v>0</v>
      </c>
      <c r="G356" s="173" t="str">
        <f>'Vstupní data 9_4'!F361</f>
        <v/>
      </c>
      <c r="H356" s="175">
        <f>'Vstupní data 9_4'!G361</f>
        <v>0</v>
      </c>
      <c r="I356" s="173" t="str">
        <f>IF('Vstupní data 9_4'!H361=0,"",'Vstupní data 9_4'!H361)</f>
        <v/>
      </c>
      <c r="J356" s="173">
        <f>'Vstupní data 9_4'!E361</f>
        <v>0</v>
      </c>
      <c r="K356" s="181" t="str">
        <f>'Vstupní data 9_4'!S361</f>
        <v/>
      </c>
      <c r="L356" s="174">
        <f>'Vstupní data 9_4'!I361</f>
        <v>0</v>
      </c>
      <c r="M356" s="177">
        <f>'Vstupní data 9_4'!J361</f>
        <v>0</v>
      </c>
      <c r="N356" s="177">
        <f>'Vstupní data 9_4'!K361</f>
        <v>0</v>
      </c>
      <c r="O356" s="177">
        <f>'Vstupní data 9_4'!L361</f>
        <v>0</v>
      </c>
      <c r="P356" s="173">
        <f>'Vstupní data 9_4'!M361</f>
        <v>0</v>
      </c>
      <c r="Q356" s="173">
        <f>'Vstupní data 9_4'!N361</f>
        <v>0</v>
      </c>
      <c r="R356" s="173">
        <f>'Vstupní data 9_4'!O361</f>
        <v>0</v>
      </c>
      <c r="S356" s="176">
        <f>'Tabulka 9_4'!$R356+'Tabulka 9_4'!$Q356+'Tabulka 9_4'!$P356</f>
        <v>0</v>
      </c>
      <c r="T356" s="173">
        <f>'Vstupní data 9_4'!P361</f>
        <v>0</v>
      </c>
      <c r="U356" s="173">
        <f>'Vstupní data 9_4'!Q361</f>
        <v>0</v>
      </c>
      <c r="V356" s="173">
        <f>'Vstupní data 9_4'!R361</f>
        <v>0</v>
      </c>
      <c r="W356" s="176">
        <f>IFERROR('Tabulka 9_4'!$V356+'Tabulka 9_4'!$U356+'Tabulka 9_4'!$T356,"")</f>
        <v>0</v>
      </c>
      <c r="X356" s="176">
        <f>IFERROR('Tabulka 9_4'!$P356+'Tabulka 9_4'!$T356,"")</f>
        <v>0</v>
      </c>
      <c r="Y356" s="176">
        <f>IFERROR('Tabulka 9_4'!$Q356+'Tabulka 9_4'!$U356,"")</f>
        <v>0</v>
      </c>
      <c r="Z356" s="176">
        <f>IFERROR('Tabulka 9_4'!$R356+'Tabulka 9_4'!$V356,"")</f>
        <v>0</v>
      </c>
      <c r="AA356" s="178" t="str">
        <f t="shared" si="10"/>
        <v/>
      </c>
      <c r="AB356" s="178" t="str">
        <f t="shared" si="11"/>
        <v/>
      </c>
      <c r="AC356" s="179">
        <f>'Vstupní data 9_4'!$B$1</f>
        <v>0</v>
      </c>
    </row>
    <row r="357" spans="1:29" ht="15">
      <c r="A357" s="164">
        <f>'Vstupní data 9_4'!A362</f>
        <v>0</v>
      </c>
      <c r="B357" s="165">
        <f>'Vstupní data 9_4'!B362</f>
        <v>0</v>
      </c>
      <c r="C357" s="166" t="str">
        <f>'Vstupní data 9_4'!T362</f>
        <v/>
      </c>
      <c r="D357" s="166" t="str">
        <f>'Vstupní data 9_4'!U362</f>
        <v/>
      </c>
      <c r="E357" s="165" t="str">
        <f>'Vstupní data 9_4'!D362</f>
        <v/>
      </c>
      <c r="F357" s="165">
        <f>'Vstupní data 9_4'!C362</f>
        <v>0</v>
      </c>
      <c r="G357" s="165" t="str">
        <f>'Vstupní data 9_4'!F362</f>
        <v/>
      </c>
      <c r="H357" s="167">
        <f>'Vstupní data 9_4'!G362</f>
        <v>0</v>
      </c>
      <c r="I357" s="165" t="str">
        <f>IF('Vstupní data 9_4'!H362=0,"",'Vstupní data 9_4'!H362)</f>
        <v/>
      </c>
      <c r="J357" s="165">
        <f>'Vstupní data 9_4'!E362</f>
        <v>0</v>
      </c>
      <c r="K357" s="180" t="str">
        <f>'Vstupní data 9_4'!S362</f>
        <v/>
      </c>
      <c r="L357" s="166">
        <f>'Vstupní data 9_4'!I362</f>
        <v>0</v>
      </c>
      <c r="M357" s="169">
        <f>'Vstupní data 9_4'!J362</f>
        <v>0</v>
      </c>
      <c r="N357" s="169">
        <f>'Vstupní data 9_4'!K362</f>
        <v>0</v>
      </c>
      <c r="O357" s="169">
        <f>'Vstupní data 9_4'!L362</f>
        <v>0</v>
      </c>
      <c r="P357" s="165">
        <f>'Vstupní data 9_4'!M362</f>
        <v>0</v>
      </c>
      <c r="Q357" s="165">
        <f>'Vstupní data 9_4'!N362</f>
        <v>0</v>
      </c>
      <c r="R357" s="165">
        <f>'Vstupní data 9_4'!O362</f>
        <v>0</v>
      </c>
      <c r="S357" s="168">
        <f>'Tabulka 9_4'!$R357+'Tabulka 9_4'!$Q357+'Tabulka 9_4'!$P357</f>
        <v>0</v>
      </c>
      <c r="T357" s="165">
        <f>'Vstupní data 9_4'!P362</f>
        <v>0</v>
      </c>
      <c r="U357" s="165">
        <f>'Vstupní data 9_4'!Q362</f>
        <v>0</v>
      </c>
      <c r="V357" s="165">
        <f>'Vstupní data 9_4'!R362</f>
        <v>0</v>
      </c>
      <c r="W357" s="168">
        <f>IFERROR('Tabulka 9_4'!$V357+'Tabulka 9_4'!$U357+'Tabulka 9_4'!$T357,"")</f>
        <v>0</v>
      </c>
      <c r="X357" s="168">
        <f>IFERROR('Tabulka 9_4'!$P357+'Tabulka 9_4'!$T357,"")</f>
        <v>0</v>
      </c>
      <c r="Y357" s="168">
        <f>IFERROR('Tabulka 9_4'!$Q357+'Tabulka 9_4'!$U357,"")</f>
        <v>0</v>
      </c>
      <c r="Z357" s="168">
        <f>IFERROR('Tabulka 9_4'!$R357+'Tabulka 9_4'!$V357,"")</f>
        <v>0</v>
      </c>
      <c r="AA357" s="170" t="str">
        <f t="shared" si="10"/>
        <v/>
      </c>
      <c r="AB357" s="170" t="str">
        <f t="shared" si="11"/>
        <v/>
      </c>
      <c r="AC357" s="171">
        <f>'Vstupní data 9_4'!$B$1</f>
        <v>0</v>
      </c>
    </row>
    <row r="358" spans="1:29" ht="15">
      <c r="A358" s="172">
        <f>'Vstupní data 9_4'!A363</f>
        <v>0</v>
      </c>
      <c r="B358" s="173">
        <f>'Vstupní data 9_4'!B363</f>
        <v>0</v>
      </c>
      <c r="C358" s="174" t="str">
        <f>'Vstupní data 9_4'!T363</f>
        <v/>
      </c>
      <c r="D358" s="174" t="str">
        <f>'Vstupní data 9_4'!U363</f>
        <v/>
      </c>
      <c r="E358" s="173" t="str">
        <f>'Vstupní data 9_4'!D363</f>
        <v/>
      </c>
      <c r="F358" s="173">
        <f>'Vstupní data 9_4'!C363</f>
        <v>0</v>
      </c>
      <c r="G358" s="173" t="str">
        <f>'Vstupní data 9_4'!F363</f>
        <v/>
      </c>
      <c r="H358" s="175">
        <f>'Vstupní data 9_4'!G363</f>
        <v>0</v>
      </c>
      <c r="I358" s="173" t="str">
        <f>IF('Vstupní data 9_4'!H363=0,"",'Vstupní data 9_4'!H363)</f>
        <v/>
      </c>
      <c r="J358" s="173">
        <f>'Vstupní data 9_4'!E363</f>
        <v>0</v>
      </c>
      <c r="K358" s="181" t="str">
        <f>'Vstupní data 9_4'!S363</f>
        <v/>
      </c>
      <c r="L358" s="174">
        <f>'Vstupní data 9_4'!I363</f>
        <v>0</v>
      </c>
      <c r="M358" s="177">
        <f>'Vstupní data 9_4'!J363</f>
        <v>0</v>
      </c>
      <c r="N358" s="177">
        <f>'Vstupní data 9_4'!K363</f>
        <v>0</v>
      </c>
      <c r="O358" s="177">
        <f>'Vstupní data 9_4'!L363</f>
        <v>0</v>
      </c>
      <c r="P358" s="173">
        <f>'Vstupní data 9_4'!M363</f>
        <v>0</v>
      </c>
      <c r="Q358" s="173">
        <f>'Vstupní data 9_4'!N363</f>
        <v>0</v>
      </c>
      <c r="R358" s="173">
        <f>'Vstupní data 9_4'!O363</f>
        <v>0</v>
      </c>
      <c r="S358" s="176">
        <f>'Tabulka 9_4'!$R358+'Tabulka 9_4'!$Q358+'Tabulka 9_4'!$P358</f>
        <v>0</v>
      </c>
      <c r="T358" s="173">
        <f>'Vstupní data 9_4'!P363</f>
        <v>0</v>
      </c>
      <c r="U358" s="173">
        <f>'Vstupní data 9_4'!Q363</f>
        <v>0</v>
      </c>
      <c r="V358" s="173">
        <f>'Vstupní data 9_4'!R363</f>
        <v>0</v>
      </c>
      <c r="W358" s="176">
        <f>IFERROR('Tabulka 9_4'!$V358+'Tabulka 9_4'!$U358+'Tabulka 9_4'!$T358,"")</f>
        <v>0</v>
      </c>
      <c r="X358" s="176">
        <f>IFERROR('Tabulka 9_4'!$P358+'Tabulka 9_4'!$T358,"")</f>
        <v>0</v>
      </c>
      <c r="Y358" s="176">
        <f>IFERROR('Tabulka 9_4'!$Q358+'Tabulka 9_4'!$U358,"")</f>
        <v>0</v>
      </c>
      <c r="Z358" s="176">
        <f>IFERROR('Tabulka 9_4'!$R358+'Tabulka 9_4'!$V358,"")</f>
        <v>0</v>
      </c>
      <c r="AA358" s="178" t="str">
        <f t="shared" si="10"/>
        <v/>
      </c>
      <c r="AB358" s="178" t="str">
        <f t="shared" si="11"/>
        <v/>
      </c>
      <c r="AC358" s="179">
        <f>'Vstupní data 9_4'!$B$1</f>
        <v>0</v>
      </c>
    </row>
    <row r="359" spans="1:29" ht="15">
      <c r="A359" s="164">
        <f>'Vstupní data 9_4'!A364</f>
        <v>0</v>
      </c>
      <c r="B359" s="165">
        <f>'Vstupní data 9_4'!B364</f>
        <v>0</v>
      </c>
      <c r="C359" s="166" t="str">
        <f>'Vstupní data 9_4'!T364</f>
        <v/>
      </c>
      <c r="D359" s="166" t="str">
        <f>'Vstupní data 9_4'!U364</f>
        <v/>
      </c>
      <c r="E359" s="165" t="str">
        <f>'Vstupní data 9_4'!D364</f>
        <v/>
      </c>
      <c r="F359" s="165">
        <f>'Vstupní data 9_4'!C364</f>
        <v>0</v>
      </c>
      <c r="G359" s="165" t="str">
        <f>'Vstupní data 9_4'!F364</f>
        <v/>
      </c>
      <c r="H359" s="167">
        <f>'Vstupní data 9_4'!G364</f>
        <v>0</v>
      </c>
      <c r="I359" s="165" t="str">
        <f>IF('Vstupní data 9_4'!H364=0,"",'Vstupní data 9_4'!H364)</f>
        <v/>
      </c>
      <c r="J359" s="165">
        <f>'Vstupní data 9_4'!E364</f>
        <v>0</v>
      </c>
      <c r="K359" s="180" t="str">
        <f>'Vstupní data 9_4'!S364</f>
        <v/>
      </c>
      <c r="L359" s="166">
        <f>'Vstupní data 9_4'!I364</f>
        <v>0</v>
      </c>
      <c r="M359" s="169">
        <f>'Vstupní data 9_4'!J364</f>
        <v>0</v>
      </c>
      <c r="N359" s="169">
        <f>'Vstupní data 9_4'!K364</f>
        <v>0</v>
      </c>
      <c r="O359" s="169">
        <f>'Vstupní data 9_4'!L364</f>
        <v>0</v>
      </c>
      <c r="P359" s="165">
        <f>'Vstupní data 9_4'!M364</f>
        <v>0</v>
      </c>
      <c r="Q359" s="165">
        <f>'Vstupní data 9_4'!N364</f>
        <v>0</v>
      </c>
      <c r="R359" s="165">
        <f>'Vstupní data 9_4'!O364</f>
        <v>0</v>
      </c>
      <c r="S359" s="168">
        <f>'Tabulka 9_4'!$R359+'Tabulka 9_4'!$Q359+'Tabulka 9_4'!$P359</f>
        <v>0</v>
      </c>
      <c r="T359" s="165">
        <f>'Vstupní data 9_4'!P364</f>
        <v>0</v>
      </c>
      <c r="U359" s="165">
        <f>'Vstupní data 9_4'!Q364</f>
        <v>0</v>
      </c>
      <c r="V359" s="165">
        <f>'Vstupní data 9_4'!R364</f>
        <v>0</v>
      </c>
      <c r="W359" s="168">
        <f>IFERROR('Tabulka 9_4'!$V359+'Tabulka 9_4'!$U359+'Tabulka 9_4'!$T359,"")</f>
        <v>0</v>
      </c>
      <c r="X359" s="168">
        <f>IFERROR('Tabulka 9_4'!$P359+'Tabulka 9_4'!$T359,"")</f>
        <v>0</v>
      </c>
      <c r="Y359" s="168">
        <f>IFERROR('Tabulka 9_4'!$Q359+'Tabulka 9_4'!$U359,"")</f>
        <v>0</v>
      </c>
      <c r="Z359" s="168">
        <f>IFERROR('Tabulka 9_4'!$R359+'Tabulka 9_4'!$V359,"")</f>
        <v>0</v>
      </c>
      <c r="AA359" s="170" t="str">
        <f t="shared" si="10"/>
        <v/>
      </c>
      <c r="AB359" s="170" t="str">
        <f t="shared" si="11"/>
        <v/>
      </c>
      <c r="AC359" s="171">
        <f>'Vstupní data 9_4'!$B$1</f>
        <v>0</v>
      </c>
    </row>
    <row r="360" spans="1:29" ht="15">
      <c r="A360" s="172">
        <f>'Vstupní data 9_4'!A365</f>
        <v>0</v>
      </c>
      <c r="B360" s="173">
        <f>'Vstupní data 9_4'!B365</f>
        <v>0</v>
      </c>
      <c r="C360" s="174" t="str">
        <f>'Vstupní data 9_4'!T365</f>
        <v/>
      </c>
      <c r="D360" s="174" t="str">
        <f>'Vstupní data 9_4'!U365</f>
        <v/>
      </c>
      <c r="E360" s="173" t="str">
        <f>'Vstupní data 9_4'!D365</f>
        <v/>
      </c>
      <c r="F360" s="173">
        <f>'Vstupní data 9_4'!C365</f>
        <v>0</v>
      </c>
      <c r="G360" s="173" t="str">
        <f>'Vstupní data 9_4'!F365</f>
        <v/>
      </c>
      <c r="H360" s="175">
        <f>'Vstupní data 9_4'!G365</f>
        <v>0</v>
      </c>
      <c r="I360" s="173" t="str">
        <f>IF('Vstupní data 9_4'!H365=0,"",'Vstupní data 9_4'!H365)</f>
        <v/>
      </c>
      <c r="J360" s="173">
        <f>'Vstupní data 9_4'!E365</f>
        <v>0</v>
      </c>
      <c r="K360" s="181" t="str">
        <f>'Vstupní data 9_4'!S365</f>
        <v/>
      </c>
      <c r="L360" s="174">
        <f>'Vstupní data 9_4'!I365</f>
        <v>0</v>
      </c>
      <c r="M360" s="177">
        <f>'Vstupní data 9_4'!J365</f>
        <v>0</v>
      </c>
      <c r="N360" s="177">
        <f>'Vstupní data 9_4'!K365</f>
        <v>0</v>
      </c>
      <c r="O360" s="177">
        <f>'Vstupní data 9_4'!L365</f>
        <v>0</v>
      </c>
      <c r="P360" s="173">
        <f>'Vstupní data 9_4'!M365</f>
        <v>0</v>
      </c>
      <c r="Q360" s="173">
        <f>'Vstupní data 9_4'!N365</f>
        <v>0</v>
      </c>
      <c r="R360" s="173">
        <f>'Vstupní data 9_4'!O365</f>
        <v>0</v>
      </c>
      <c r="S360" s="176">
        <f>'Tabulka 9_4'!$R360+'Tabulka 9_4'!$Q360+'Tabulka 9_4'!$P360</f>
        <v>0</v>
      </c>
      <c r="T360" s="173">
        <f>'Vstupní data 9_4'!P365</f>
        <v>0</v>
      </c>
      <c r="U360" s="173">
        <f>'Vstupní data 9_4'!Q365</f>
        <v>0</v>
      </c>
      <c r="V360" s="173">
        <f>'Vstupní data 9_4'!R365</f>
        <v>0</v>
      </c>
      <c r="W360" s="176">
        <f>IFERROR('Tabulka 9_4'!$V360+'Tabulka 9_4'!$U360+'Tabulka 9_4'!$T360,"")</f>
        <v>0</v>
      </c>
      <c r="X360" s="176">
        <f>IFERROR('Tabulka 9_4'!$P360+'Tabulka 9_4'!$T360,"")</f>
        <v>0</v>
      </c>
      <c r="Y360" s="176">
        <f>IFERROR('Tabulka 9_4'!$Q360+'Tabulka 9_4'!$U360,"")</f>
        <v>0</v>
      </c>
      <c r="Z360" s="176">
        <f>IFERROR('Tabulka 9_4'!$R360+'Tabulka 9_4'!$V360,"")</f>
        <v>0</v>
      </c>
      <c r="AA360" s="178" t="str">
        <f t="shared" si="10"/>
        <v/>
      </c>
      <c r="AB360" s="178" t="str">
        <f t="shared" si="11"/>
        <v/>
      </c>
      <c r="AC360" s="179">
        <f>'Vstupní data 9_4'!$B$1</f>
        <v>0</v>
      </c>
    </row>
    <row r="361" spans="1:29" ht="15">
      <c r="A361" s="164">
        <f>'Vstupní data 9_4'!A366</f>
        <v>0</v>
      </c>
      <c r="B361" s="165">
        <f>'Vstupní data 9_4'!B366</f>
        <v>0</v>
      </c>
      <c r="C361" s="166" t="str">
        <f>'Vstupní data 9_4'!T366</f>
        <v/>
      </c>
      <c r="D361" s="166" t="str">
        <f>'Vstupní data 9_4'!U366</f>
        <v/>
      </c>
      <c r="E361" s="165" t="str">
        <f>'Vstupní data 9_4'!D366</f>
        <v/>
      </c>
      <c r="F361" s="165">
        <f>'Vstupní data 9_4'!C366</f>
        <v>0</v>
      </c>
      <c r="G361" s="165" t="str">
        <f>'Vstupní data 9_4'!F366</f>
        <v/>
      </c>
      <c r="H361" s="167">
        <f>'Vstupní data 9_4'!G366</f>
        <v>0</v>
      </c>
      <c r="I361" s="165" t="str">
        <f>IF('Vstupní data 9_4'!H366=0,"",'Vstupní data 9_4'!H366)</f>
        <v/>
      </c>
      <c r="J361" s="165">
        <f>'Vstupní data 9_4'!E366</f>
        <v>0</v>
      </c>
      <c r="K361" s="180" t="str">
        <f>'Vstupní data 9_4'!S366</f>
        <v/>
      </c>
      <c r="L361" s="166">
        <f>'Vstupní data 9_4'!I366</f>
        <v>0</v>
      </c>
      <c r="M361" s="169">
        <f>'Vstupní data 9_4'!J366</f>
        <v>0</v>
      </c>
      <c r="N361" s="169">
        <f>'Vstupní data 9_4'!K366</f>
        <v>0</v>
      </c>
      <c r="O361" s="169">
        <f>'Vstupní data 9_4'!L366</f>
        <v>0</v>
      </c>
      <c r="P361" s="165">
        <f>'Vstupní data 9_4'!M366</f>
        <v>0</v>
      </c>
      <c r="Q361" s="165">
        <f>'Vstupní data 9_4'!N366</f>
        <v>0</v>
      </c>
      <c r="R361" s="165">
        <f>'Vstupní data 9_4'!O366</f>
        <v>0</v>
      </c>
      <c r="S361" s="168">
        <f>'Tabulka 9_4'!$R361+'Tabulka 9_4'!$Q361+'Tabulka 9_4'!$P361</f>
        <v>0</v>
      </c>
      <c r="T361" s="165">
        <f>'Vstupní data 9_4'!P366</f>
        <v>0</v>
      </c>
      <c r="U361" s="165">
        <f>'Vstupní data 9_4'!Q366</f>
        <v>0</v>
      </c>
      <c r="V361" s="165">
        <f>'Vstupní data 9_4'!R366</f>
        <v>0</v>
      </c>
      <c r="W361" s="168">
        <f>IFERROR('Tabulka 9_4'!$V361+'Tabulka 9_4'!$U361+'Tabulka 9_4'!$T361,"")</f>
        <v>0</v>
      </c>
      <c r="X361" s="168">
        <f>IFERROR('Tabulka 9_4'!$P361+'Tabulka 9_4'!$T361,"")</f>
        <v>0</v>
      </c>
      <c r="Y361" s="168">
        <f>IFERROR('Tabulka 9_4'!$Q361+'Tabulka 9_4'!$U361,"")</f>
        <v>0</v>
      </c>
      <c r="Z361" s="168">
        <f>IFERROR('Tabulka 9_4'!$R361+'Tabulka 9_4'!$V361,"")</f>
        <v>0</v>
      </c>
      <c r="AA361" s="170" t="str">
        <f t="shared" si="10"/>
        <v/>
      </c>
      <c r="AB361" s="170" t="str">
        <f t="shared" si="11"/>
        <v/>
      </c>
      <c r="AC361" s="171">
        <f>'Vstupní data 9_4'!$B$1</f>
        <v>0</v>
      </c>
    </row>
    <row r="362" spans="1:29" ht="15">
      <c r="A362" s="172">
        <f>'Vstupní data 9_4'!A367</f>
        <v>0</v>
      </c>
      <c r="B362" s="173">
        <f>'Vstupní data 9_4'!B367</f>
        <v>0</v>
      </c>
      <c r="C362" s="174" t="str">
        <f>'Vstupní data 9_4'!T367</f>
        <v/>
      </c>
      <c r="D362" s="174" t="str">
        <f>'Vstupní data 9_4'!U367</f>
        <v/>
      </c>
      <c r="E362" s="173" t="str">
        <f>'Vstupní data 9_4'!D367</f>
        <v/>
      </c>
      <c r="F362" s="173">
        <f>'Vstupní data 9_4'!C367</f>
        <v>0</v>
      </c>
      <c r="G362" s="173" t="str">
        <f>'Vstupní data 9_4'!F367</f>
        <v/>
      </c>
      <c r="H362" s="175">
        <f>'Vstupní data 9_4'!G367</f>
        <v>0</v>
      </c>
      <c r="I362" s="173" t="str">
        <f>IF('Vstupní data 9_4'!H367=0,"",'Vstupní data 9_4'!H367)</f>
        <v/>
      </c>
      <c r="J362" s="173">
        <f>'Vstupní data 9_4'!E367</f>
        <v>0</v>
      </c>
      <c r="K362" s="181" t="str">
        <f>'Vstupní data 9_4'!S367</f>
        <v/>
      </c>
      <c r="L362" s="174">
        <f>'Vstupní data 9_4'!I367</f>
        <v>0</v>
      </c>
      <c r="M362" s="177">
        <f>'Vstupní data 9_4'!J367</f>
        <v>0</v>
      </c>
      <c r="N362" s="177">
        <f>'Vstupní data 9_4'!K367</f>
        <v>0</v>
      </c>
      <c r="O362" s="177">
        <f>'Vstupní data 9_4'!L367</f>
        <v>0</v>
      </c>
      <c r="P362" s="173">
        <f>'Vstupní data 9_4'!M367</f>
        <v>0</v>
      </c>
      <c r="Q362" s="173">
        <f>'Vstupní data 9_4'!N367</f>
        <v>0</v>
      </c>
      <c r="R362" s="173">
        <f>'Vstupní data 9_4'!O367</f>
        <v>0</v>
      </c>
      <c r="S362" s="176">
        <f>'Tabulka 9_4'!$R362+'Tabulka 9_4'!$Q362+'Tabulka 9_4'!$P362</f>
        <v>0</v>
      </c>
      <c r="T362" s="173">
        <f>'Vstupní data 9_4'!P367</f>
        <v>0</v>
      </c>
      <c r="U362" s="173">
        <f>'Vstupní data 9_4'!Q367</f>
        <v>0</v>
      </c>
      <c r="V362" s="173">
        <f>'Vstupní data 9_4'!R367</f>
        <v>0</v>
      </c>
      <c r="W362" s="176">
        <f>IFERROR('Tabulka 9_4'!$V362+'Tabulka 9_4'!$U362+'Tabulka 9_4'!$T362,"")</f>
        <v>0</v>
      </c>
      <c r="X362" s="176">
        <f>IFERROR('Tabulka 9_4'!$P362+'Tabulka 9_4'!$T362,"")</f>
        <v>0</v>
      </c>
      <c r="Y362" s="176">
        <f>IFERROR('Tabulka 9_4'!$Q362+'Tabulka 9_4'!$U362,"")</f>
        <v>0</v>
      </c>
      <c r="Z362" s="176">
        <f>IFERROR('Tabulka 9_4'!$R362+'Tabulka 9_4'!$V362,"")</f>
        <v>0</v>
      </c>
      <c r="AA362" s="178" t="str">
        <f t="shared" si="10"/>
        <v/>
      </c>
      <c r="AB362" s="178" t="str">
        <f t="shared" si="11"/>
        <v/>
      </c>
      <c r="AC362" s="179">
        <f>'Vstupní data 9_4'!$B$1</f>
        <v>0</v>
      </c>
    </row>
    <row r="363" spans="1:29" ht="15">
      <c r="A363" s="164">
        <f>'Vstupní data 9_4'!A368</f>
        <v>0</v>
      </c>
      <c r="B363" s="165">
        <f>'Vstupní data 9_4'!B368</f>
        <v>0</v>
      </c>
      <c r="C363" s="166" t="str">
        <f>'Vstupní data 9_4'!T368</f>
        <v/>
      </c>
      <c r="D363" s="166" t="str">
        <f>'Vstupní data 9_4'!U368</f>
        <v/>
      </c>
      <c r="E363" s="165" t="str">
        <f>'Vstupní data 9_4'!D368</f>
        <v/>
      </c>
      <c r="F363" s="165">
        <f>'Vstupní data 9_4'!C368</f>
        <v>0</v>
      </c>
      <c r="G363" s="165" t="str">
        <f>'Vstupní data 9_4'!F368</f>
        <v/>
      </c>
      <c r="H363" s="167">
        <f>'Vstupní data 9_4'!G368</f>
        <v>0</v>
      </c>
      <c r="I363" s="165" t="str">
        <f>IF('Vstupní data 9_4'!H368=0,"",'Vstupní data 9_4'!H368)</f>
        <v/>
      </c>
      <c r="J363" s="165">
        <f>'Vstupní data 9_4'!E368</f>
        <v>0</v>
      </c>
      <c r="K363" s="180" t="str">
        <f>'Vstupní data 9_4'!S368</f>
        <v/>
      </c>
      <c r="L363" s="166">
        <f>'Vstupní data 9_4'!I368</f>
        <v>0</v>
      </c>
      <c r="M363" s="169">
        <f>'Vstupní data 9_4'!J368</f>
        <v>0</v>
      </c>
      <c r="N363" s="169">
        <f>'Vstupní data 9_4'!K368</f>
        <v>0</v>
      </c>
      <c r="O363" s="169">
        <f>'Vstupní data 9_4'!L368</f>
        <v>0</v>
      </c>
      <c r="P363" s="165">
        <f>'Vstupní data 9_4'!M368</f>
        <v>0</v>
      </c>
      <c r="Q363" s="165">
        <f>'Vstupní data 9_4'!N368</f>
        <v>0</v>
      </c>
      <c r="R363" s="165">
        <f>'Vstupní data 9_4'!O368</f>
        <v>0</v>
      </c>
      <c r="S363" s="168">
        <f>'Tabulka 9_4'!$R363+'Tabulka 9_4'!$Q363+'Tabulka 9_4'!$P363</f>
        <v>0</v>
      </c>
      <c r="T363" s="165">
        <f>'Vstupní data 9_4'!P368</f>
        <v>0</v>
      </c>
      <c r="U363" s="165">
        <f>'Vstupní data 9_4'!Q368</f>
        <v>0</v>
      </c>
      <c r="V363" s="165">
        <f>'Vstupní data 9_4'!R368</f>
        <v>0</v>
      </c>
      <c r="W363" s="168">
        <f>IFERROR('Tabulka 9_4'!$V363+'Tabulka 9_4'!$U363+'Tabulka 9_4'!$T363,"")</f>
        <v>0</v>
      </c>
      <c r="X363" s="168">
        <f>IFERROR('Tabulka 9_4'!$P363+'Tabulka 9_4'!$T363,"")</f>
        <v>0</v>
      </c>
      <c r="Y363" s="168">
        <f>IFERROR('Tabulka 9_4'!$Q363+'Tabulka 9_4'!$U363,"")</f>
        <v>0</v>
      </c>
      <c r="Z363" s="168">
        <f>IFERROR('Tabulka 9_4'!$R363+'Tabulka 9_4'!$V363,"")</f>
        <v>0</v>
      </c>
      <c r="AA363" s="170" t="str">
        <f t="shared" si="10"/>
        <v/>
      </c>
      <c r="AB363" s="170" t="str">
        <f t="shared" si="11"/>
        <v/>
      </c>
      <c r="AC363" s="171">
        <f>'Vstupní data 9_4'!$B$1</f>
        <v>0</v>
      </c>
    </row>
    <row r="364" spans="1:29" ht="15">
      <c r="A364" s="172">
        <f>'Vstupní data 9_4'!A369</f>
        <v>0</v>
      </c>
      <c r="B364" s="173">
        <f>'Vstupní data 9_4'!B369</f>
        <v>0</v>
      </c>
      <c r="C364" s="174" t="str">
        <f>'Vstupní data 9_4'!T369</f>
        <v/>
      </c>
      <c r="D364" s="174" t="str">
        <f>'Vstupní data 9_4'!U369</f>
        <v/>
      </c>
      <c r="E364" s="173" t="str">
        <f>'Vstupní data 9_4'!D369</f>
        <v/>
      </c>
      <c r="F364" s="173">
        <f>'Vstupní data 9_4'!C369</f>
        <v>0</v>
      </c>
      <c r="G364" s="173" t="str">
        <f>'Vstupní data 9_4'!F369</f>
        <v/>
      </c>
      <c r="H364" s="175">
        <f>'Vstupní data 9_4'!G369</f>
        <v>0</v>
      </c>
      <c r="I364" s="173" t="str">
        <f>IF('Vstupní data 9_4'!H369=0,"",'Vstupní data 9_4'!H369)</f>
        <v/>
      </c>
      <c r="J364" s="173">
        <f>'Vstupní data 9_4'!E369</f>
        <v>0</v>
      </c>
      <c r="K364" s="181" t="str">
        <f>'Vstupní data 9_4'!S369</f>
        <v/>
      </c>
      <c r="L364" s="174">
        <f>'Vstupní data 9_4'!I369</f>
        <v>0</v>
      </c>
      <c r="M364" s="177">
        <f>'Vstupní data 9_4'!J369</f>
        <v>0</v>
      </c>
      <c r="N364" s="177">
        <f>'Vstupní data 9_4'!K369</f>
        <v>0</v>
      </c>
      <c r="O364" s="177">
        <f>'Vstupní data 9_4'!L369</f>
        <v>0</v>
      </c>
      <c r="P364" s="173">
        <f>'Vstupní data 9_4'!M369</f>
        <v>0</v>
      </c>
      <c r="Q364" s="173">
        <f>'Vstupní data 9_4'!N369</f>
        <v>0</v>
      </c>
      <c r="R364" s="173">
        <f>'Vstupní data 9_4'!O369</f>
        <v>0</v>
      </c>
      <c r="S364" s="176">
        <f>'Tabulka 9_4'!$R364+'Tabulka 9_4'!$Q364+'Tabulka 9_4'!$P364</f>
        <v>0</v>
      </c>
      <c r="T364" s="173">
        <f>'Vstupní data 9_4'!P369</f>
        <v>0</v>
      </c>
      <c r="U364" s="173">
        <f>'Vstupní data 9_4'!Q369</f>
        <v>0</v>
      </c>
      <c r="V364" s="173">
        <f>'Vstupní data 9_4'!R369</f>
        <v>0</v>
      </c>
      <c r="W364" s="176">
        <f>IFERROR('Tabulka 9_4'!$V364+'Tabulka 9_4'!$U364+'Tabulka 9_4'!$T364,"")</f>
        <v>0</v>
      </c>
      <c r="X364" s="176">
        <f>IFERROR('Tabulka 9_4'!$P364+'Tabulka 9_4'!$T364,"")</f>
        <v>0</v>
      </c>
      <c r="Y364" s="176">
        <f>IFERROR('Tabulka 9_4'!$Q364+'Tabulka 9_4'!$U364,"")</f>
        <v>0</v>
      </c>
      <c r="Z364" s="176">
        <f>IFERROR('Tabulka 9_4'!$R364+'Tabulka 9_4'!$V364,"")</f>
        <v>0</v>
      </c>
      <c r="AA364" s="178" t="str">
        <f t="shared" si="10"/>
        <v/>
      </c>
      <c r="AB364" s="178" t="str">
        <f t="shared" si="11"/>
        <v/>
      </c>
      <c r="AC364" s="179">
        <f>'Vstupní data 9_4'!$B$1</f>
        <v>0</v>
      </c>
    </row>
    <row r="365" spans="1:29" ht="15">
      <c r="A365" s="164">
        <f>'Vstupní data 9_4'!A370</f>
        <v>0</v>
      </c>
      <c r="B365" s="165">
        <f>'Vstupní data 9_4'!B370</f>
        <v>0</v>
      </c>
      <c r="C365" s="166" t="str">
        <f>'Vstupní data 9_4'!T370</f>
        <v/>
      </c>
      <c r="D365" s="166" t="str">
        <f>'Vstupní data 9_4'!U370</f>
        <v/>
      </c>
      <c r="E365" s="165" t="str">
        <f>'Vstupní data 9_4'!D370</f>
        <v/>
      </c>
      <c r="F365" s="165">
        <f>'Vstupní data 9_4'!C370</f>
        <v>0</v>
      </c>
      <c r="G365" s="165" t="str">
        <f>'Vstupní data 9_4'!F370</f>
        <v/>
      </c>
      <c r="H365" s="167">
        <f>'Vstupní data 9_4'!G370</f>
        <v>0</v>
      </c>
      <c r="I365" s="165" t="str">
        <f>IF('Vstupní data 9_4'!H370=0,"",'Vstupní data 9_4'!H370)</f>
        <v/>
      </c>
      <c r="J365" s="165">
        <f>'Vstupní data 9_4'!E370</f>
        <v>0</v>
      </c>
      <c r="K365" s="180" t="str">
        <f>'Vstupní data 9_4'!S370</f>
        <v/>
      </c>
      <c r="L365" s="166">
        <f>'Vstupní data 9_4'!I370</f>
        <v>0</v>
      </c>
      <c r="M365" s="169">
        <f>'Vstupní data 9_4'!J370</f>
        <v>0</v>
      </c>
      <c r="N365" s="169">
        <f>'Vstupní data 9_4'!K370</f>
        <v>0</v>
      </c>
      <c r="O365" s="169">
        <f>'Vstupní data 9_4'!L370</f>
        <v>0</v>
      </c>
      <c r="P365" s="165">
        <f>'Vstupní data 9_4'!M370</f>
        <v>0</v>
      </c>
      <c r="Q365" s="165">
        <f>'Vstupní data 9_4'!N370</f>
        <v>0</v>
      </c>
      <c r="R365" s="165">
        <f>'Vstupní data 9_4'!O370</f>
        <v>0</v>
      </c>
      <c r="S365" s="168">
        <f>'Tabulka 9_4'!$R365+'Tabulka 9_4'!$Q365+'Tabulka 9_4'!$P365</f>
        <v>0</v>
      </c>
      <c r="T365" s="165">
        <f>'Vstupní data 9_4'!P370</f>
        <v>0</v>
      </c>
      <c r="U365" s="165">
        <f>'Vstupní data 9_4'!Q370</f>
        <v>0</v>
      </c>
      <c r="V365" s="165">
        <f>'Vstupní data 9_4'!R370</f>
        <v>0</v>
      </c>
      <c r="W365" s="168">
        <f>IFERROR('Tabulka 9_4'!$V365+'Tabulka 9_4'!$U365+'Tabulka 9_4'!$T365,"")</f>
        <v>0</v>
      </c>
      <c r="X365" s="168">
        <f>IFERROR('Tabulka 9_4'!$P365+'Tabulka 9_4'!$T365,"")</f>
        <v>0</v>
      </c>
      <c r="Y365" s="168">
        <f>IFERROR('Tabulka 9_4'!$Q365+'Tabulka 9_4'!$U365,"")</f>
        <v>0</v>
      </c>
      <c r="Z365" s="168">
        <f>IFERROR('Tabulka 9_4'!$R365+'Tabulka 9_4'!$V365,"")</f>
        <v>0</v>
      </c>
      <c r="AA365" s="170" t="str">
        <f t="shared" si="10"/>
        <v/>
      </c>
      <c r="AB365" s="170" t="str">
        <f t="shared" si="11"/>
        <v/>
      </c>
      <c r="AC365" s="171">
        <f>'Vstupní data 9_4'!$B$1</f>
        <v>0</v>
      </c>
    </row>
    <row r="366" spans="1:29" ht="15">
      <c r="A366" s="172">
        <f>'Vstupní data 9_4'!A371</f>
        <v>0</v>
      </c>
      <c r="B366" s="173">
        <f>'Vstupní data 9_4'!B371</f>
        <v>0</v>
      </c>
      <c r="C366" s="174" t="str">
        <f>'Vstupní data 9_4'!T371</f>
        <v/>
      </c>
      <c r="D366" s="174" t="str">
        <f>'Vstupní data 9_4'!U371</f>
        <v/>
      </c>
      <c r="E366" s="173" t="str">
        <f>'Vstupní data 9_4'!D371</f>
        <v/>
      </c>
      <c r="F366" s="173">
        <f>'Vstupní data 9_4'!C371</f>
        <v>0</v>
      </c>
      <c r="G366" s="173" t="str">
        <f>'Vstupní data 9_4'!F371</f>
        <v/>
      </c>
      <c r="H366" s="175">
        <f>'Vstupní data 9_4'!G371</f>
        <v>0</v>
      </c>
      <c r="I366" s="173" t="str">
        <f>IF('Vstupní data 9_4'!H371=0,"",'Vstupní data 9_4'!H371)</f>
        <v/>
      </c>
      <c r="J366" s="173">
        <f>'Vstupní data 9_4'!E371</f>
        <v>0</v>
      </c>
      <c r="K366" s="181" t="str">
        <f>'Vstupní data 9_4'!S371</f>
        <v/>
      </c>
      <c r="L366" s="174">
        <f>'Vstupní data 9_4'!I371</f>
        <v>0</v>
      </c>
      <c r="M366" s="177">
        <f>'Vstupní data 9_4'!J371</f>
        <v>0</v>
      </c>
      <c r="N366" s="177">
        <f>'Vstupní data 9_4'!K371</f>
        <v>0</v>
      </c>
      <c r="O366" s="177">
        <f>'Vstupní data 9_4'!L371</f>
        <v>0</v>
      </c>
      <c r="P366" s="173">
        <f>'Vstupní data 9_4'!M371</f>
        <v>0</v>
      </c>
      <c r="Q366" s="173">
        <f>'Vstupní data 9_4'!N371</f>
        <v>0</v>
      </c>
      <c r="R366" s="173">
        <f>'Vstupní data 9_4'!O371</f>
        <v>0</v>
      </c>
      <c r="S366" s="176">
        <f>'Tabulka 9_4'!$R366+'Tabulka 9_4'!$Q366+'Tabulka 9_4'!$P366</f>
        <v>0</v>
      </c>
      <c r="T366" s="173">
        <f>'Vstupní data 9_4'!P371</f>
        <v>0</v>
      </c>
      <c r="U366" s="173">
        <f>'Vstupní data 9_4'!Q371</f>
        <v>0</v>
      </c>
      <c r="V366" s="173">
        <f>'Vstupní data 9_4'!R371</f>
        <v>0</v>
      </c>
      <c r="W366" s="176">
        <f>IFERROR('Tabulka 9_4'!$V366+'Tabulka 9_4'!$U366+'Tabulka 9_4'!$T366,"")</f>
        <v>0</v>
      </c>
      <c r="X366" s="176">
        <f>IFERROR('Tabulka 9_4'!$P366+'Tabulka 9_4'!$T366,"")</f>
        <v>0</v>
      </c>
      <c r="Y366" s="176">
        <f>IFERROR('Tabulka 9_4'!$Q366+'Tabulka 9_4'!$U366,"")</f>
        <v>0</v>
      </c>
      <c r="Z366" s="176">
        <f>IFERROR('Tabulka 9_4'!$R366+'Tabulka 9_4'!$V366,"")</f>
        <v>0</v>
      </c>
      <c r="AA366" s="178" t="str">
        <f t="shared" si="10"/>
        <v/>
      </c>
      <c r="AB366" s="178" t="str">
        <f t="shared" si="11"/>
        <v/>
      </c>
      <c r="AC366" s="179">
        <f>'Vstupní data 9_4'!$B$1</f>
        <v>0</v>
      </c>
    </row>
    <row r="367" spans="1:29" ht="15">
      <c r="A367" s="164">
        <f>'Vstupní data 9_4'!A372</f>
        <v>0</v>
      </c>
      <c r="B367" s="165">
        <f>'Vstupní data 9_4'!B372</f>
        <v>0</v>
      </c>
      <c r="C367" s="166" t="str">
        <f>'Vstupní data 9_4'!T372</f>
        <v/>
      </c>
      <c r="D367" s="166" t="str">
        <f>'Vstupní data 9_4'!U372</f>
        <v/>
      </c>
      <c r="E367" s="165" t="str">
        <f>'Vstupní data 9_4'!D372</f>
        <v/>
      </c>
      <c r="F367" s="165">
        <f>'Vstupní data 9_4'!C372</f>
        <v>0</v>
      </c>
      <c r="G367" s="165" t="str">
        <f>'Vstupní data 9_4'!F372</f>
        <v/>
      </c>
      <c r="H367" s="167">
        <f>'Vstupní data 9_4'!G372</f>
        <v>0</v>
      </c>
      <c r="I367" s="165" t="str">
        <f>IF('Vstupní data 9_4'!H372=0,"",'Vstupní data 9_4'!H372)</f>
        <v/>
      </c>
      <c r="J367" s="165">
        <f>'Vstupní data 9_4'!E372</f>
        <v>0</v>
      </c>
      <c r="K367" s="180" t="str">
        <f>'Vstupní data 9_4'!S372</f>
        <v/>
      </c>
      <c r="L367" s="166">
        <f>'Vstupní data 9_4'!I372</f>
        <v>0</v>
      </c>
      <c r="M367" s="169">
        <f>'Vstupní data 9_4'!J372</f>
        <v>0</v>
      </c>
      <c r="N367" s="169">
        <f>'Vstupní data 9_4'!K372</f>
        <v>0</v>
      </c>
      <c r="O367" s="169">
        <f>'Vstupní data 9_4'!L372</f>
        <v>0</v>
      </c>
      <c r="P367" s="165">
        <f>'Vstupní data 9_4'!M372</f>
        <v>0</v>
      </c>
      <c r="Q367" s="165">
        <f>'Vstupní data 9_4'!N372</f>
        <v>0</v>
      </c>
      <c r="R367" s="165">
        <f>'Vstupní data 9_4'!O372</f>
        <v>0</v>
      </c>
      <c r="S367" s="168">
        <f>'Tabulka 9_4'!$R367+'Tabulka 9_4'!$Q367+'Tabulka 9_4'!$P367</f>
        <v>0</v>
      </c>
      <c r="T367" s="165">
        <f>'Vstupní data 9_4'!P372</f>
        <v>0</v>
      </c>
      <c r="U367" s="165">
        <f>'Vstupní data 9_4'!Q372</f>
        <v>0</v>
      </c>
      <c r="V367" s="165">
        <f>'Vstupní data 9_4'!R372</f>
        <v>0</v>
      </c>
      <c r="W367" s="168">
        <f>IFERROR('Tabulka 9_4'!$V367+'Tabulka 9_4'!$U367+'Tabulka 9_4'!$T367,"")</f>
        <v>0</v>
      </c>
      <c r="X367" s="168">
        <f>IFERROR('Tabulka 9_4'!$P367+'Tabulka 9_4'!$T367,"")</f>
        <v>0</v>
      </c>
      <c r="Y367" s="168">
        <f>IFERROR('Tabulka 9_4'!$Q367+'Tabulka 9_4'!$U367,"")</f>
        <v>0</v>
      </c>
      <c r="Z367" s="168">
        <f>IFERROR('Tabulka 9_4'!$R367+'Tabulka 9_4'!$V367,"")</f>
        <v>0</v>
      </c>
      <c r="AA367" s="170" t="str">
        <f t="shared" si="10"/>
        <v/>
      </c>
      <c r="AB367" s="170" t="str">
        <f t="shared" si="11"/>
        <v/>
      </c>
      <c r="AC367" s="171">
        <f>'Vstupní data 9_4'!$B$1</f>
        <v>0</v>
      </c>
    </row>
    <row r="368" spans="1:29" ht="15">
      <c r="A368" s="172">
        <f>'Vstupní data 9_4'!A373</f>
        <v>0</v>
      </c>
      <c r="B368" s="173">
        <f>'Vstupní data 9_4'!B373</f>
        <v>0</v>
      </c>
      <c r="C368" s="174" t="str">
        <f>'Vstupní data 9_4'!T373</f>
        <v/>
      </c>
      <c r="D368" s="174" t="str">
        <f>'Vstupní data 9_4'!U373</f>
        <v/>
      </c>
      <c r="E368" s="173" t="str">
        <f>'Vstupní data 9_4'!D373</f>
        <v/>
      </c>
      <c r="F368" s="173">
        <f>'Vstupní data 9_4'!C373</f>
        <v>0</v>
      </c>
      <c r="G368" s="173" t="str">
        <f>'Vstupní data 9_4'!F373</f>
        <v/>
      </c>
      <c r="H368" s="175">
        <f>'Vstupní data 9_4'!G373</f>
        <v>0</v>
      </c>
      <c r="I368" s="173" t="str">
        <f>IF('Vstupní data 9_4'!H373=0,"",'Vstupní data 9_4'!H373)</f>
        <v/>
      </c>
      <c r="J368" s="173">
        <f>'Vstupní data 9_4'!E373</f>
        <v>0</v>
      </c>
      <c r="K368" s="181" t="str">
        <f>'Vstupní data 9_4'!S373</f>
        <v/>
      </c>
      <c r="L368" s="174">
        <f>'Vstupní data 9_4'!I373</f>
        <v>0</v>
      </c>
      <c r="M368" s="177">
        <f>'Vstupní data 9_4'!J373</f>
        <v>0</v>
      </c>
      <c r="N368" s="177">
        <f>'Vstupní data 9_4'!K373</f>
        <v>0</v>
      </c>
      <c r="O368" s="177">
        <f>'Vstupní data 9_4'!L373</f>
        <v>0</v>
      </c>
      <c r="P368" s="173">
        <f>'Vstupní data 9_4'!M373</f>
        <v>0</v>
      </c>
      <c r="Q368" s="173">
        <f>'Vstupní data 9_4'!N373</f>
        <v>0</v>
      </c>
      <c r="R368" s="173">
        <f>'Vstupní data 9_4'!O373</f>
        <v>0</v>
      </c>
      <c r="S368" s="176">
        <f>'Tabulka 9_4'!$R368+'Tabulka 9_4'!$Q368+'Tabulka 9_4'!$P368</f>
        <v>0</v>
      </c>
      <c r="T368" s="173">
        <f>'Vstupní data 9_4'!P373</f>
        <v>0</v>
      </c>
      <c r="U368" s="173">
        <f>'Vstupní data 9_4'!Q373</f>
        <v>0</v>
      </c>
      <c r="V368" s="173">
        <f>'Vstupní data 9_4'!R373</f>
        <v>0</v>
      </c>
      <c r="W368" s="176">
        <f>IFERROR('Tabulka 9_4'!$V368+'Tabulka 9_4'!$U368+'Tabulka 9_4'!$T368,"")</f>
        <v>0</v>
      </c>
      <c r="X368" s="176">
        <f>IFERROR('Tabulka 9_4'!$P368+'Tabulka 9_4'!$T368,"")</f>
        <v>0</v>
      </c>
      <c r="Y368" s="176">
        <f>IFERROR('Tabulka 9_4'!$Q368+'Tabulka 9_4'!$U368,"")</f>
        <v>0</v>
      </c>
      <c r="Z368" s="176">
        <f>IFERROR('Tabulka 9_4'!$R368+'Tabulka 9_4'!$V368,"")</f>
        <v>0</v>
      </c>
      <c r="AA368" s="178" t="str">
        <f t="shared" si="10"/>
        <v/>
      </c>
      <c r="AB368" s="178" t="str">
        <f t="shared" si="11"/>
        <v/>
      </c>
      <c r="AC368" s="179">
        <f>'Vstupní data 9_4'!$B$1</f>
        <v>0</v>
      </c>
    </row>
    <row r="369" spans="1:29" ht="15">
      <c r="A369" s="164">
        <f>'Vstupní data 9_4'!A374</f>
        <v>0</v>
      </c>
      <c r="B369" s="165">
        <f>'Vstupní data 9_4'!B374</f>
        <v>0</v>
      </c>
      <c r="C369" s="166" t="str">
        <f>'Vstupní data 9_4'!T374</f>
        <v/>
      </c>
      <c r="D369" s="166" t="str">
        <f>'Vstupní data 9_4'!U374</f>
        <v/>
      </c>
      <c r="E369" s="165" t="str">
        <f>'Vstupní data 9_4'!D374</f>
        <v/>
      </c>
      <c r="F369" s="165">
        <f>'Vstupní data 9_4'!C374</f>
        <v>0</v>
      </c>
      <c r="G369" s="165" t="str">
        <f>'Vstupní data 9_4'!F374</f>
        <v/>
      </c>
      <c r="H369" s="167">
        <f>'Vstupní data 9_4'!G374</f>
        <v>0</v>
      </c>
      <c r="I369" s="165" t="str">
        <f>IF('Vstupní data 9_4'!H374=0,"",'Vstupní data 9_4'!H374)</f>
        <v/>
      </c>
      <c r="J369" s="165">
        <f>'Vstupní data 9_4'!E374</f>
        <v>0</v>
      </c>
      <c r="K369" s="180" t="str">
        <f>'Vstupní data 9_4'!S374</f>
        <v/>
      </c>
      <c r="L369" s="166">
        <f>'Vstupní data 9_4'!I374</f>
        <v>0</v>
      </c>
      <c r="M369" s="169">
        <f>'Vstupní data 9_4'!J374</f>
        <v>0</v>
      </c>
      <c r="N369" s="169">
        <f>'Vstupní data 9_4'!K374</f>
        <v>0</v>
      </c>
      <c r="O369" s="169">
        <f>'Vstupní data 9_4'!L374</f>
        <v>0</v>
      </c>
      <c r="P369" s="165">
        <f>'Vstupní data 9_4'!M374</f>
        <v>0</v>
      </c>
      <c r="Q369" s="165">
        <f>'Vstupní data 9_4'!N374</f>
        <v>0</v>
      </c>
      <c r="R369" s="165">
        <f>'Vstupní data 9_4'!O374</f>
        <v>0</v>
      </c>
      <c r="S369" s="168">
        <f>'Tabulka 9_4'!$R369+'Tabulka 9_4'!$Q369+'Tabulka 9_4'!$P369</f>
        <v>0</v>
      </c>
      <c r="T369" s="165">
        <f>'Vstupní data 9_4'!P374</f>
        <v>0</v>
      </c>
      <c r="U369" s="165">
        <f>'Vstupní data 9_4'!Q374</f>
        <v>0</v>
      </c>
      <c r="V369" s="165">
        <f>'Vstupní data 9_4'!R374</f>
        <v>0</v>
      </c>
      <c r="W369" s="168">
        <f>IFERROR('Tabulka 9_4'!$V369+'Tabulka 9_4'!$U369+'Tabulka 9_4'!$T369,"")</f>
        <v>0</v>
      </c>
      <c r="X369" s="168">
        <f>IFERROR('Tabulka 9_4'!$P369+'Tabulka 9_4'!$T369,"")</f>
        <v>0</v>
      </c>
      <c r="Y369" s="168">
        <f>IFERROR('Tabulka 9_4'!$Q369+'Tabulka 9_4'!$U369,"")</f>
        <v>0</v>
      </c>
      <c r="Z369" s="168">
        <f>IFERROR('Tabulka 9_4'!$R369+'Tabulka 9_4'!$V369,"")</f>
        <v>0</v>
      </c>
      <c r="AA369" s="170" t="str">
        <f t="shared" si="10"/>
        <v/>
      </c>
      <c r="AB369" s="170" t="str">
        <f t="shared" si="11"/>
        <v/>
      </c>
      <c r="AC369" s="171">
        <f>'Vstupní data 9_4'!$B$1</f>
        <v>0</v>
      </c>
    </row>
    <row r="370" spans="1:29" ht="15">
      <c r="A370" s="172">
        <f>'Vstupní data 9_4'!A375</f>
        <v>0</v>
      </c>
      <c r="B370" s="173">
        <f>'Vstupní data 9_4'!B375</f>
        <v>0</v>
      </c>
      <c r="C370" s="174" t="str">
        <f>'Vstupní data 9_4'!T375</f>
        <v/>
      </c>
      <c r="D370" s="174" t="str">
        <f>'Vstupní data 9_4'!U375</f>
        <v/>
      </c>
      <c r="E370" s="173" t="str">
        <f>'Vstupní data 9_4'!D375</f>
        <v/>
      </c>
      <c r="F370" s="173">
        <f>'Vstupní data 9_4'!C375</f>
        <v>0</v>
      </c>
      <c r="G370" s="173" t="str">
        <f>'Vstupní data 9_4'!F375</f>
        <v/>
      </c>
      <c r="H370" s="175">
        <f>'Vstupní data 9_4'!G375</f>
        <v>0</v>
      </c>
      <c r="I370" s="173" t="str">
        <f>IF('Vstupní data 9_4'!H375=0,"",'Vstupní data 9_4'!H375)</f>
        <v/>
      </c>
      <c r="J370" s="173">
        <f>'Vstupní data 9_4'!E375</f>
        <v>0</v>
      </c>
      <c r="K370" s="181" t="str">
        <f>'Vstupní data 9_4'!S375</f>
        <v/>
      </c>
      <c r="L370" s="174">
        <f>'Vstupní data 9_4'!I375</f>
        <v>0</v>
      </c>
      <c r="M370" s="177">
        <f>'Vstupní data 9_4'!J375</f>
        <v>0</v>
      </c>
      <c r="N370" s="177">
        <f>'Vstupní data 9_4'!K375</f>
        <v>0</v>
      </c>
      <c r="O370" s="177">
        <f>'Vstupní data 9_4'!L375</f>
        <v>0</v>
      </c>
      <c r="P370" s="173">
        <f>'Vstupní data 9_4'!M375</f>
        <v>0</v>
      </c>
      <c r="Q370" s="173">
        <f>'Vstupní data 9_4'!N375</f>
        <v>0</v>
      </c>
      <c r="R370" s="173">
        <f>'Vstupní data 9_4'!O375</f>
        <v>0</v>
      </c>
      <c r="S370" s="176">
        <f>'Tabulka 9_4'!$R370+'Tabulka 9_4'!$Q370+'Tabulka 9_4'!$P370</f>
        <v>0</v>
      </c>
      <c r="T370" s="173">
        <f>'Vstupní data 9_4'!P375</f>
        <v>0</v>
      </c>
      <c r="U370" s="173">
        <f>'Vstupní data 9_4'!Q375</f>
        <v>0</v>
      </c>
      <c r="V370" s="173">
        <f>'Vstupní data 9_4'!R375</f>
        <v>0</v>
      </c>
      <c r="W370" s="176">
        <f>IFERROR('Tabulka 9_4'!$V370+'Tabulka 9_4'!$U370+'Tabulka 9_4'!$T370,"")</f>
        <v>0</v>
      </c>
      <c r="X370" s="176">
        <f>IFERROR('Tabulka 9_4'!$P370+'Tabulka 9_4'!$T370,"")</f>
        <v>0</v>
      </c>
      <c r="Y370" s="176">
        <f>IFERROR('Tabulka 9_4'!$Q370+'Tabulka 9_4'!$U370,"")</f>
        <v>0</v>
      </c>
      <c r="Z370" s="176">
        <f>IFERROR('Tabulka 9_4'!$R370+'Tabulka 9_4'!$V370,"")</f>
        <v>0</v>
      </c>
      <c r="AA370" s="178" t="str">
        <f t="shared" si="10"/>
        <v/>
      </c>
      <c r="AB370" s="178" t="str">
        <f t="shared" si="11"/>
        <v/>
      </c>
      <c r="AC370" s="179">
        <f>'Vstupní data 9_4'!$B$1</f>
        <v>0</v>
      </c>
    </row>
    <row r="371" spans="1:29" ht="15">
      <c r="A371" s="164">
        <f>'Vstupní data 9_4'!A376</f>
        <v>0</v>
      </c>
      <c r="B371" s="165">
        <f>'Vstupní data 9_4'!B376</f>
        <v>0</v>
      </c>
      <c r="C371" s="166" t="str">
        <f>'Vstupní data 9_4'!T376</f>
        <v/>
      </c>
      <c r="D371" s="166" t="str">
        <f>'Vstupní data 9_4'!U376</f>
        <v/>
      </c>
      <c r="E371" s="165" t="str">
        <f>'Vstupní data 9_4'!D376</f>
        <v/>
      </c>
      <c r="F371" s="165">
        <f>'Vstupní data 9_4'!C376</f>
        <v>0</v>
      </c>
      <c r="G371" s="165" t="str">
        <f>'Vstupní data 9_4'!F376</f>
        <v/>
      </c>
      <c r="H371" s="167">
        <f>'Vstupní data 9_4'!G376</f>
        <v>0</v>
      </c>
      <c r="I371" s="165" t="str">
        <f>IF('Vstupní data 9_4'!H376=0,"",'Vstupní data 9_4'!H376)</f>
        <v/>
      </c>
      <c r="J371" s="165">
        <f>'Vstupní data 9_4'!E376</f>
        <v>0</v>
      </c>
      <c r="K371" s="180" t="str">
        <f>'Vstupní data 9_4'!S376</f>
        <v/>
      </c>
      <c r="L371" s="166">
        <f>'Vstupní data 9_4'!I376</f>
        <v>0</v>
      </c>
      <c r="M371" s="169">
        <f>'Vstupní data 9_4'!J376</f>
        <v>0</v>
      </c>
      <c r="N371" s="169">
        <f>'Vstupní data 9_4'!K376</f>
        <v>0</v>
      </c>
      <c r="O371" s="169">
        <f>'Vstupní data 9_4'!L376</f>
        <v>0</v>
      </c>
      <c r="P371" s="165">
        <f>'Vstupní data 9_4'!M376</f>
        <v>0</v>
      </c>
      <c r="Q371" s="165">
        <f>'Vstupní data 9_4'!N376</f>
        <v>0</v>
      </c>
      <c r="R371" s="165">
        <f>'Vstupní data 9_4'!O376</f>
        <v>0</v>
      </c>
      <c r="S371" s="168">
        <f>'Tabulka 9_4'!$R371+'Tabulka 9_4'!$Q371+'Tabulka 9_4'!$P371</f>
        <v>0</v>
      </c>
      <c r="T371" s="165">
        <f>'Vstupní data 9_4'!P376</f>
        <v>0</v>
      </c>
      <c r="U371" s="165">
        <f>'Vstupní data 9_4'!Q376</f>
        <v>0</v>
      </c>
      <c r="V371" s="165">
        <f>'Vstupní data 9_4'!R376</f>
        <v>0</v>
      </c>
      <c r="W371" s="168">
        <f>IFERROR('Tabulka 9_4'!$V371+'Tabulka 9_4'!$U371+'Tabulka 9_4'!$T371,"")</f>
        <v>0</v>
      </c>
      <c r="X371" s="168">
        <f>IFERROR('Tabulka 9_4'!$P371+'Tabulka 9_4'!$T371,"")</f>
        <v>0</v>
      </c>
      <c r="Y371" s="168">
        <f>IFERROR('Tabulka 9_4'!$Q371+'Tabulka 9_4'!$U371,"")</f>
        <v>0</v>
      </c>
      <c r="Z371" s="168">
        <f>IFERROR('Tabulka 9_4'!$R371+'Tabulka 9_4'!$V371,"")</f>
        <v>0</v>
      </c>
      <c r="AA371" s="170" t="str">
        <f t="shared" si="10"/>
        <v/>
      </c>
      <c r="AB371" s="170" t="str">
        <f t="shared" si="11"/>
        <v/>
      </c>
      <c r="AC371" s="171">
        <f>'Vstupní data 9_4'!$B$1</f>
        <v>0</v>
      </c>
    </row>
    <row r="372" spans="1:29" ht="15">
      <c r="A372" s="172">
        <f>'Vstupní data 9_4'!A377</f>
        <v>0</v>
      </c>
      <c r="B372" s="173">
        <f>'Vstupní data 9_4'!B377</f>
        <v>0</v>
      </c>
      <c r="C372" s="174" t="str">
        <f>'Vstupní data 9_4'!T377</f>
        <v/>
      </c>
      <c r="D372" s="174" t="str">
        <f>'Vstupní data 9_4'!U377</f>
        <v/>
      </c>
      <c r="E372" s="173" t="str">
        <f>'Vstupní data 9_4'!D377</f>
        <v/>
      </c>
      <c r="F372" s="173">
        <f>'Vstupní data 9_4'!C377</f>
        <v>0</v>
      </c>
      <c r="G372" s="173" t="str">
        <f>'Vstupní data 9_4'!F377</f>
        <v/>
      </c>
      <c r="H372" s="175">
        <f>'Vstupní data 9_4'!G377</f>
        <v>0</v>
      </c>
      <c r="I372" s="173" t="str">
        <f>IF('Vstupní data 9_4'!H377=0,"",'Vstupní data 9_4'!H377)</f>
        <v/>
      </c>
      <c r="J372" s="173">
        <f>'Vstupní data 9_4'!E377</f>
        <v>0</v>
      </c>
      <c r="K372" s="181" t="str">
        <f>'Vstupní data 9_4'!S377</f>
        <v/>
      </c>
      <c r="L372" s="174">
        <f>'Vstupní data 9_4'!I377</f>
        <v>0</v>
      </c>
      <c r="M372" s="177">
        <f>'Vstupní data 9_4'!J377</f>
        <v>0</v>
      </c>
      <c r="N372" s="177">
        <f>'Vstupní data 9_4'!K377</f>
        <v>0</v>
      </c>
      <c r="O372" s="177">
        <f>'Vstupní data 9_4'!L377</f>
        <v>0</v>
      </c>
      <c r="P372" s="173">
        <f>'Vstupní data 9_4'!M377</f>
        <v>0</v>
      </c>
      <c r="Q372" s="173">
        <f>'Vstupní data 9_4'!N377</f>
        <v>0</v>
      </c>
      <c r="R372" s="173">
        <f>'Vstupní data 9_4'!O377</f>
        <v>0</v>
      </c>
      <c r="S372" s="176">
        <f>'Tabulka 9_4'!$R372+'Tabulka 9_4'!$Q372+'Tabulka 9_4'!$P372</f>
        <v>0</v>
      </c>
      <c r="T372" s="173">
        <f>'Vstupní data 9_4'!P377</f>
        <v>0</v>
      </c>
      <c r="U372" s="173">
        <f>'Vstupní data 9_4'!Q377</f>
        <v>0</v>
      </c>
      <c r="V372" s="173">
        <f>'Vstupní data 9_4'!R377</f>
        <v>0</v>
      </c>
      <c r="W372" s="176">
        <f>IFERROR('Tabulka 9_4'!$V372+'Tabulka 9_4'!$U372+'Tabulka 9_4'!$T372,"")</f>
        <v>0</v>
      </c>
      <c r="X372" s="176">
        <f>IFERROR('Tabulka 9_4'!$P372+'Tabulka 9_4'!$T372,"")</f>
        <v>0</v>
      </c>
      <c r="Y372" s="176">
        <f>IFERROR('Tabulka 9_4'!$Q372+'Tabulka 9_4'!$U372,"")</f>
        <v>0</v>
      </c>
      <c r="Z372" s="176">
        <f>IFERROR('Tabulka 9_4'!$R372+'Tabulka 9_4'!$V372,"")</f>
        <v>0</v>
      </c>
      <c r="AA372" s="178" t="str">
        <f t="shared" si="10"/>
        <v/>
      </c>
      <c r="AB372" s="178" t="str">
        <f t="shared" si="11"/>
        <v/>
      </c>
      <c r="AC372" s="179">
        <f>'Vstupní data 9_4'!$B$1</f>
        <v>0</v>
      </c>
    </row>
    <row r="373" spans="1:29" ht="15">
      <c r="A373" s="164">
        <f>'Vstupní data 9_4'!A378</f>
        <v>0</v>
      </c>
      <c r="B373" s="165">
        <f>'Vstupní data 9_4'!B378</f>
        <v>0</v>
      </c>
      <c r="C373" s="166" t="str">
        <f>'Vstupní data 9_4'!T378</f>
        <v/>
      </c>
      <c r="D373" s="166" t="str">
        <f>'Vstupní data 9_4'!U378</f>
        <v/>
      </c>
      <c r="E373" s="165" t="str">
        <f>'Vstupní data 9_4'!D378</f>
        <v/>
      </c>
      <c r="F373" s="165">
        <f>'Vstupní data 9_4'!C378</f>
        <v>0</v>
      </c>
      <c r="G373" s="165" t="str">
        <f>'Vstupní data 9_4'!F378</f>
        <v/>
      </c>
      <c r="H373" s="167">
        <f>'Vstupní data 9_4'!G378</f>
        <v>0</v>
      </c>
      <c r="I373" s="165" t="str">
        <f>IF('Vstupní data 9_4'!H378=0,"",'Vstupní data 9_4'!H378)</f>
        <v/>
      </c>
      <c r="J373" s="165">
        <f>'Vstupní data 9_4'!E378</f>
        <v>0</v>
      </c>
      <c r="K373" s="180" t="str">
        <f>'Vstupní data 9_4'!S378</f>
        <v/>
      </c>
      <c r="L373" s="166">
        <f>'Vstupní data 9_4'!I378</f>
        <v>0</v>
      </c>
      <c r="M373" s="169">
        <f>'Vstupní data 9_4'!J378</f>
        <v>0</v>
      </c>
      <c r="N373" s="169">
        <f>'Vstupní data 9_4'!K378</f>
        <v>0</v>
      </c>
      <c r="O373" s="169">
        <f>'Vstupní data 9_4'!L378</f>
        <v>0</v>
      </c>
      <c r="P373" s="165">
        <f>'Vstupní data 9_4'!M378</f>
        <v>0</v>
      </c>
      <c r="Q373" s="165">
        <f>'Vstupní data 9_4'!N378</f>
        <v>0</v>
      </c>
      <c r="R373" s="165">
        <f>'Vstupní data 9_4'!O378</f>
        <v>0</v>
      </c>
      <c r="S373" s="168">
        <f>'Tabulka 9_4'!$R373+'Tabulka 9_4'!$Q373+'Tabulka 9_4'!$P373</f>
        <v>0</v>
      </c>
      <c r="T373" s="165">
        <f>'Vstupní data 9_4'!P378</f>
        <v>0</v>
      </c>
      <c r="U373" s="165">
        <f>'Vstupní data 9_4'!Q378</f>
        <v>0</v>
      </c>
      <c r="V373" s="165">
        <f>'Vstupní data 9_4'!R378</f>
        <v>0</v>
      </c>
      <c r="W373" s="168">
        <f>IFERROR('Tabulka 9_4'!$V373+'Tabulka 9_4'!$U373+'Tabulka 9_4'!$T373,"")</f>
        <v>0</v>
      </c>
      <c r="X373" s="168">
        <f>IFERROR('Tabulka 9_4'!$P373+'Tabulka 9_4'!$T373,"")</f>
        <v>0</v>
      </c>
      <c r="Y373" s="168">
        <f>IFERROR('Tabulka 9_4'!$Q373+'Tabulka 9_4'!$U373,"")</f>
        <v>0</v>
      </c>
      <c r="Z373" s="168">
        <f>IFERROR('Tabulka 9_4'!$R373+'Tabulka 9_4'!$V373,"")</f>
        <v>0</v>
      </c>
      <c r="AA373" s="170" t="str">
        <f t="shared" si="10"/>
        <v/>
      </c>
      <c r="AB373" s="170" t="str">
        <f t="shared" si="11"/>
        <v/>
      </c>
      <c r="AC373" s="171">
        <f>'Vstupní data 9_4'!$B$1</f>
        <v>0</v>
      </c>
    </row>
    <row r="374" spans="1:29" ht="15">
      <c r="A374" s="172">
        <f>'Vstupní data 9_4'!A379</f>
        <v>0</v>
      </c>
      <c r="B374" s="173">
        <f>'Vstupní data 9_4'!B379</f>
        <v>0</v>
      </c>
      <c r="C374" s="174" t="str">
        <f>'Vstupní data 9_4'!T379</f>
        <v/>
      </c>
      <c r="D374" s="174" t="str">
        <f>'Vstupní data 9_4'!U379</f>
        <v/>
      </c>
      <c r="E374" s="173" t="str">
        <f>'Vstupní data 9_4'!D379</f>
        <v/>
      </c>
      <c r="F374" s="173">
        <f>'Vstupní data 9_4'!C379</f>
        <v>0</v>
      </c>
      <c r="G374" s="173" t="str">
        <f>'Vstupní data 9_4'!F379</f>
        <v/>
      </c>
      <c r="H374" s="175">
        <f>'Vstupní data 9_4'!G379</f>
        <v>0</v>
      </c>
      <c r="I374" s="173" t="str">
        <f>IF('Vstupní data 9_4'!H379=0,"",'Vstupní data 9_4'!H379)</f>
        <v/>
      </c>
      <c r="J374" s="173">
        <f>'Vstupní data 9_4'!E379</f>
        <v>0</v>
      </c>
      <c r="K374" s="181" t="str">
        <f>'Vstupní data 9_4'!S379</f>
        <v/>
      </c>
      <c r="L374" s="174">
        <f>'Vstupní data 9_4'!I379</f>
        <v>0</v>
      </c>
      <c r="M374" s="177">
        <f>'Vstupní data 9_4'!J379</f>
        <v>0</v>
      </c>
      <c r="N374" s="177">
        <f>'Vstupní data 9_4'!K379</f>
        <v>0</v>
      </c>
      <c r="O374" s="177">
        <f>'Vstupní data 9_4'!L379</f>
        <v>0</v>
      </c>
      <c r="P374" s="173">
        <f>'Vstupní data 9_4'!M379</f>
        <v>0</v>
      </c>
      <c r="Q374" s="173">
        <f>'Vstupní data 9_4'!N379</f>
        <v>0</v>
      </c>
      <c r="R374" s="173">
        <f>'Vstupní data 9_4'!O379</f>
        <v>0</v>
      </c>
      <c r="S374" s="176">
        <f>'Tabulka 9_4'!$R374+'Tabulka 9_4'!$Q374+'Tabulka 9_4'!$P374</f>
        <v>0</v>
      </c>
      <c r="T374" s="173">
        <f>'Vstupní data 9_4'!P379</f>
        <v>0</v>
      </c>
      <c r="U374" s="173">
        <f>'Vstupní data 9_4'!Q379</f>
        <v>0</v>
      </c>
      <c r="V374" s="173">
        <f>'Vstupní data 9_4'!R379</f>
        <v>0</v>
      </c>
      <c r="W374" s="176">
        <f>IFERROR('Tabulka 9_4'!$V374+'Tabulka 9_4'!$U374+'Tabulka 9_4'!$T374,"")</f>
        <v>0</v>
      </c>
      <c r="X374" s="176">
        <f>IFERROR('Tabulka 9_4'!$P374+'Tabulka 9_4'!$T374,"")</f>
        <v>0</v>
      </c>
      <c r="Y374" s="176">
        <f>IFERROR('Tabulka 9_4'!$Q374+'Tabulka 9_4'!$U374,"")</f>
        <v>0</v>
      </c>
      <c r="Z374" s="176">
        <f>IFERROR('Tabulka 9_4'!$R374+'Tabulka 9_4'!$V374,"")</f>
        <v>0</v>
      </c>
      <c r="AA374" s="178" t="str">
        <f t="shared" si="10"/>
        <v/>
      </c>
      <c r="AB374" s="178" t="str">
        <f t="shared" si="11"/>
        <v/>
      </c>
      <c r="AC374" s="179">
        <f>'Vstupní data 9_4'!$B$1</f>
        <v>0</v>
      </c>
    </row>
    <row r="375" spans="1:29" ht="15">
      <c r="A375" s="164">
        <f>'Vstupní data 9_4'!A380</f>
        <v>0</v>
      </c>
      <c r="B375" s="165">
        <f>'Vstupní data 9_4'!B380</f>
        <v>0</v>
      </c>
      <c r="C375" s="166" t="str">
        <f>'Vstupní data 9_4'!T380</f>
        <v/>
      </c>
      <c r="D375" s="166" t="str">
        <f>'Vstupní data 9_4'!U380</f>
        <v/>
      </c>
      <c r="E375" s="165" t="str">
        <f>'Vstupní data 9_4'!D380</f>
        <v/>
      </c>
      <c r="F375" s="165">
        <f>'Vstupní data 9_4'!C380</f>
        <v>0</v>
      </c>
      <c r="G375" s="165" t="str">
        <f>'Vstupní data 9_4'!F380</f>
        <v/>
      </c>
      <c r="H375" s="167">
        <f>'Vstupní data 9_4'!G380</f>
        <v>0</v>
      </c>
      <c r="I375" s="165" t="str">
        <f>IF('Vstupní data 9_4'!H380=0,"",'Vstupní data 9_4'!H380)</f>
        <v/>
      </c>
      <c r="J375" s="165">
        <f>'Vstupní data 9_4'!E380</f>
        <v>0</v>
      </c>
      <c r="K375" s="180" t="str">
        <f>'Vstupní data 9_4'!S380</f>
        <v/>
      </c>
      <c r="L375" s="166">
        <f>'Vstupní data 9_4'!I380</f>
        <v>0</v>
      </c>
      <c r="M375" s="169">
        <f>'Vstupní data 9_4'!J380</f>
        <v>0</v>
      </c>
      <c r="N375" s="169">
        <f>'Vstupní data 9_4'!K380</f>
        <v>0</v>
      </c>
      <c r="O375" s="169">
        <f>'Vstupní data 9_4'!L380</f>
        <v>0</v>
      </c>
      <c r="P375" s="165">
        <f>'Vstupní data 9_4'!M380</f>
        <v>0</v>
      </c>
      <c r="Q375" s="165">
        <f>'Vstupní data 9_4'!N380</f>
        <v>0</v>
      </c>
      <c r="R375" s="165">
        <f>'Vstupní data 9_4'!O380</f>
        <v>0</v>
      </c>
      <c r="S375" s="168">
        <f>'Tabulka 9_4'!$R375+'Tabulka 9_4'!$Q375+'Tabulka 9_4'!$P375</f>
        <v>0</v>
      </c>
      <c r="T375" s="165">
        <f>'Vstupní data 9_4'!P380</f>
        <v>0</v>
      </c>
      <c r="U375" s="165">
        <f>'Vstupní data 9_4'!Q380</f>
        <v>0</v>
      </c>
      <c r="V375" s="165">
        <f>'Vstupní data 9_4'!R380</f>
        <v>0</v>
      </c>
      <c r="W375" s="168">
        <f>IFERROR('Tabulka 9_4'!$V375+'Tabulka 9_4'!$U375+'Tabulka 9_4'!$T375,"")</f>
        <v>0</v>
      </c>
      <c r="X375" s="168">
        <f>IFERROR('Tabulka 9_4'!$P375+'Tabulka 9_4'!$T375,"")</f>
        <v>0</v>
      </c>
      <c r="Y375" s="168">
        <f>IFERROR('Tabulka 9_4'!$Q375+'Tabulka 9_4'!$U375,"")</f>
        <v>0</v>
      </c>
      <c r="Z375" s="168">
        <f>IFERROR('Tabulka 9_4'!$R375+'Tabulka 9_4'!$V375,"")</f>
        <v>0</v>
      </c>
      <c r="AA375" s="170" t="str">
        <f t="shared" si="10"/>
        <v/>
      </c>
      <c r="AB375" s="170" t="str">
        <f t="shared" si="11"/>
        <v/>
      </c>
      <c r="AC375" s="171">
        <f>'Vstupní data 9_4'!$B$1</f>
        <v>0</v>
      </c>
    </row>
    <row r="376" spans="1:29" ht="15">
      <c r="A376" s="172">
        <f>'Vstupní data 9_4'!A381</f>
        <v>0</v>
      </c>
      <c r="B376" s="173">
        <f>'Vstupní data 9_4'!B381</f>
        <v>0</v>
      </c>
      <c r="C376" s="174" t="str">
        <f>'Vstupní data 9_4'!T381</f>
        <v/>
      </c>
      <c r="D376" s="174" t="str">
        <f>'Vstupní data 9_4'!U381</f>
        <v/>
      </c>
      <c r="E376" s="173" t="str">
        <f>'Vstupní data 9_4'!D381</f>
        <v/>
      </c>
      <c r="F376" s="173">
        <f>'Vstupní data 9_4'!C381</f>
        <v>0</v>
      </c>
      <c r="G376" s="173" t="str">
        <f>'Vstupní data 9_4'!F381</f>
        <v/>
      </c>
      <c r="H376" s="175">
        <f>'Vstupní data 9_4'!G381</f>
        <v>0</v>
      </c>
      <c r="I376" s="173" t="str">
        <f>IF('Vstupní data 9_4'!H381=0,"",'Vstupní data 9_4'!H381)</f>
        <v/>
      </c>
      <c r="J376" s="173">
        <f>'Vstupní data 9_4'!E381</f>
        <v>0</v>
      </c>
      <c r="K376" s="181" t="str">
        <f>'Vstupní data 9_4'!S381</f>
        <v/>
      </c>
      <c r="L376" s="174">
        <f>'Vstupní data 9_4'!I381</f>
        <v>0</v>
      </c>
      <c r="M376" s="177">
        <f>'Vstupní data 9_4'!J381</f>
        <v>0</v>
      </c>
      <c r="N376" s="177">
        <f>'Vstupní data 9_4'!K381</f>
        <v>0</v>
      </c>
      <c r="O376" s="177">
        <f>'Vstupní data 9_4'!L381</f>
        <v>0</v>
      </c>
      <c r="P376" s="173">
        <f>'Vstupní data 9_4'!M381</f>
        <v>0</v>
      </c>
      <c r="Q376" s="173">
        <f>'Vstupní data 9_4'!N381</f>
        <v>0</v>
      </c>
      <c r="R376" s="173">
        <f>'Vstupní data 9_4'!O381</f>
        <v>0</v>
      </c>
      <c r="S376" s="176">
        <f>'Tabulka 9_4'!$R376+'Tabulka 9_4'!$Q376+'Tabulka 9_4'!$P376</f>
        <v>0</v>
      </c>
      <c r="T376" s="173">
        <f>'Vstupní data 9_4'!P381</f>
        <v>0</v>
      </c>
      <c r="U376" s="173">
        <f>'Vstupní data 9_4'!Q381</f>
        <v>0</v>
      </c>
      <c r="V376" s="173">
        <f>'Vstupní data 9_4'!R381</f>
        <v>0</v>
      </c>
      <c r="W376" s="176">
        <f>IFERROR('Tabulka 9_4'!$V376+'Tabulka 9_4'!$U376+'Tabulka 9_4'!$T376,"")</f>
        <v>0</v>
      </c>
      <c r="X376" s="176">
        <f>IFERROR('Tabulka 9_4'!$P376+'Tabulka 9_4'!$T376,"")</f>
        <v>0</v>
      </c>
      <c r="Y376" s="176">
        <f>IFERROR('Tabulka 9_4'!$Q376+'Tabulka 9_4'!$U376,"")</f>
        <v>0</v>
      </c>
      <c r="Z376" s="176">
        <f>IFERROR('Tabulka 9_4'!$R376+'Tabulka 9_4'!$V376,"")</f>
        <v>0</v>
      </c>
      <c r="AA376" s="178" t="str">
        <f t="shared" si="10"/>
        <v/>
      </c>
      <c r="AB376" s="178" t="str">
        <f t="shared" si="11"/>
        <v/>
      </c>
      <c r="AC376" s="179">
        <f>'Vstupní data 9_4'!$B$1</f>
        <v>0</v>
      </c>
    </row>
    <row r="377" spans="1:29" ht="15">
      <c r="A377" s="164">
        <f>'Vstupní data 9_4'!A382</f>
        <v>0</v>
      </c>
      <c r="B377" s="165">
        <f>'Vstupní data 9_4'!B382</f>
        <v>0</v>
      </c>
      <c r="C377" s="166" t="str">
        <f>'Vstupní data 9_4'!T382</f>
        <v/>
      </c>
      <c r="D377" s="166" t="str">
        <f>'Vstupní data 9_4'!U382</f>
        <v/>
      </c>
      <c r="E377" s="165" t="str">
        <f>'Vstupní data 9_4'!D382</f>
        <v/>
      </c>
      <c r="F377" s="165">
        <f>'Vstupní data 9_4'!C382</f>
        <v>0</v>
      </c>
      <c r="G377" s="165" t="str">
        <f>'Vstupní data 9_4'!F382</f>
        <v/>
      </c>
      <c r="H377" s="167">
        <f>'Vstupní data 9_4'!G382</f>
        <v>0</v>
      </c>
      <c r="I377" s="165" t="str">
        <f>IF('Vstupní data 9_4'!H382=0,"",'Vstupní data 9_4'!H382)</f>
        <v/>
      </c>
      <c r="J377" s="165">
        <f>'Vstupní data 9_4'!E382</f>
        <v>0</v>
      </c>
      <c r="K377" s="180" t="str">
        <f>'Vstupní data 9_4'!S382</f>
        <v/>
      </c>
      <c r="L377" s="166">
        <f>'Vstupní data 9_4'!I382</f>
        <v>0</v>
      </c>
      <c r="M377" s="169">
        <f>'Vstupní data 9_4'!J382</f>
        <v>0</v>
      </c>
      <c r="N377" s="169">
        <f>'Vstupní data 9_4'!K382</f>
        <v>0</v>
      </c>
      <c r="O377" s="169">
        <f>'Vstupní data 9_4'!L382</f>
        <v>0</v>
      </c>
      <c r="P377" s="165">
        <f>'Vstupní data 9_4'!M382</f>
        <v>0</v>
      </c>
      <c r="Q377" s="165">
        <f>'Vstupní data 9_4'!N382</f>
        <v>0</v>
      </c>
      <c r="R377" s="165">
        <f>'Vstupní data 9_4'!O382</f>
        <v>0</v>
      </c>
      <c r="S377" s="168">
        <f>'Tabulka 9_4'!$R377+'Tabulka 9_4'!$Q377+'Tabulka 9_4'!$P377</f>
        <v>0</v>
      </c>
      <c r="T377" s="165">
        <f>'Vstupní data 9_4'!P382</f>
        <v>0</v>
      </c>
      <c r="U377" s="165">
        <f>'Vstupní data 9_4'!Q382</f>
        <v>0</v>
      </c>
      <c r="V377" s="165">
        <f>'Vstupní data 9_4'!R382</f>
        <v>0</v>
      </c>
      <c r="W377" s="168">
        <f>IFERROR('Tabulka 9_4'!$V377+'Tabulka 9_4'!$U377+'Tabulka 9_4'!$T377,"")</f>
        <v>0</v>
      </c>
      <c r="X377" s="168">
        <f>IFERROR('Tabulka 9_4'!$P377+'Tabulka 9_4'!$T377,"")</f>
        <v>0</v>
      </c>
      <c r="Y377" s="168">
        <f>IFERROR('Tabulka 9_4'!$Q377+'Tabulka 9_4'!$U377,"")</f>
        <v>0</v>
      </c>
      <c r="Z377" s="168">
        <f>IFERROR('Tabulka 9_4'!$R377+'Tabulka 9_4'!$V377,"")</f>
        <v>0</v>
      </c>
      <c r="AA377" s="170" t="str">
        <f t="shared" si="10"/>
        <v/>
      </c>
      <c r="AB377" s="170" t="str">
        <f t="shared" si="11"/>
        <v/>
      </c>
      <c r="AC377" s="171">
        <f>'Vstupní data 9_4'!$B$1</f>
        <v>0</v>
      </c>
    </row>
    <row r="378" spans="1:29" ht="15">
      <c r="A378" s="172">
        <f>'Vstupní data 9_4'!A383</f>
        <v>0</v>
      </c>
      <c r="B378" s="173">
        <f>'Vstupní data 9_4'!B383</f>
        <v>0</v>
      </c>
      <c r="C378" s="174" t="str">
        <f>'Vstupní data 9_4'!T383</f>
        <v/>
      </c>
      <c r="D378" s="174" t="str">
        <f>'Vstupní data 9_4'!U383</f>
        <v/>
      </c>
      <c r="E378" s="173" t="str">
        <f>'Vstupní data 9_4'!D383</f>
        <v/>
      </c>
      <c r="F378" s="173">
        <f>'Vstupní data 9_4'!C383</f>
        <v>0</v>
      </c>
      <c r="G378" s="173" t="str">
        <f>'Vstupní data 9_4'!F383</f>
        <v/>
      </c>
      <c r="H378" s="175">
        <f>'Vstupní data 9_4'!G383</f>
        <v>0</v>
      </c>
      <c r="I378" s="173" t="str">
        <f>IF('Vstupní data 9_4'!H383=0,"",'Vstupní data 9_4'!H383)</f>
        <v/>
      </c>
      <c r="J378" s="173">
        <f>'Vstupní data 9_4'!E383</f>
        <v>0</v>
      </c>
      <c r="K378" s="181" t="str">
        <f>'Vstupní data 9_4'!S383</f>
        <v/>
      </c>
      <c r="L378" s="174">
        <f>'Vstupní data 9_4'!I383</f>
        <v>0</v>
      </c>
      <c r="M378" s="177">
        <f>'Vstupní data 9_4'!J383</f>
        <v>0</v>
      </c>
      <c r="N378" s="177">
        <f>'Vstupní data 9_4'!K383</f>
        <v>0</v>
      </c>
      <c r="O378" s="177">
        <f>'Vstupní data 9_4'!L383</f>
        <v>0</v>
      </c>
      <c r="P378" s="173">
        <f>'Vstupní data 9_4'!M383</f>
        <v>0</v>
      </c>
      <c r="Q378" s="173">
        <f>'Vstupní data 9_4'!N383</f>
        <v>0</v>
      </c>
      <c r="R378" s="173">
        <f>'Vstupní data 9_4'!O383</f>
        <v>0</v>
      </c>
      <c r="S378" s="176">
        <f>'Tabulka 9_4'!$R378+'Tabulka 9_4'!$Q378+'Tabulka 9_4'!$P378</f>
        <v>0</v>
      </c>
      <c r="T378" s="173">
        <f>'Vstupní data 9_4'!P383</f>
        <v>0</v>
      </c>
      <c r="U378" s="173">
        <f>'Vstupní data 9_4'!Q383</f>
        <v>0</v>
      </c>
      <c r="V378" s="173">
        <f>'Vstupní data 9_4'!R383</f>
        <v>0</v>
      </c>
      <c r="W378" s="176">
        <f>IFERROR('Tabulka 9_4'!$V378+'Tabulka 9_4'!$U378+'Tabulka 9_4'!$T378,"")</f>
        <v>0</v>
      </c>
      <c r="X378" s="176">
        <f>IFERROR('Tabulka 9_4'!$P378+'Tabulka 9_4'!$T378,"")</f>
        <v>0</v>
      </c>
      <c r="Y378" s="176">
        <f>IFERROR('Tabulka 9_4'!$Q378+'Tabulka 9_4'!$U378,"")</f>
        <v>0</v>
      </c>
      <c r="Z378" s="176">
        <f>IFERROR('Tabulka 9_4'!$R378+'Tabulka 9_4'!$V378,"")</f>
        <v>0</v>
      </c>
      <c r="AA378" s="178" t="str">
        <f t="shared" si="10"/>
        <v/>
      </c>
      <c r="AB378" s="178" t="str">
        <f t="shared" si="11"/>
        <v/>
      </c>
      <c r="AC378" s="179">
        <f>'Vstupní data 9_4'!$B$1</f>
        <v>0</v>
      </c>
    </row>
    <row r="379" spans="1:29" ht="15">
      <c r="A379" s="164">
        <f>'Vstupní data 9_4'!A384</f>
        <v>0</v>
      </c>
      <c r="B379" s="165">
        <f>'Vstupní data 9_4'!B384</f>
        <v>0</v>
      </c>
      <c r="C379" s="166" t="str">
        <f>'Vstupní data 9_4'!T384</f>
        <v/>
      </c>
      <c r="D379" s="166" t="str">
        <f>'Vstupní data 9_4'!U384</f>
        <v/>
      </c>
      <c r="E379" s="165" t="str">
        <f>'Vstupní data 9_4'!D384</f>
        <v/>
      </c>
      <c r="F379" s="165">
        <f>'Vstupní data 9_4'!C384</f>
        <v>0</v>
      </c>
      <c r="G379" s="165" t="str">
        <f>'Vstupní data 9_4'!F384</f>
        <v/>
      </c>
      <c r="H379" s="167">
        <f>'Vstupní data 9_4'!G384</f>
        <v>0</v>
      </c>
      <c r="I379" s="165" t="str">
        <f>IF('Vstupní data 9_4'!H384=0,"",'Vstupní data 9_4'!H384)</f>
        <v/>
      </c>
      <c r="J379" s="165">
        <f>'Vstupní data 9_4'!E384</f>
        <v>0</v>
      </c>
      <c r="K379" s="180" t="str">
        <f>'Vstupní data 9_4'!S384</f>
        <v/>
      </c>
      <c r="L379" s="166">
        <f>'Vstupní data 9_4'!I384</f>
        <v>0</v>
      </c>
      <c r="M379" s="169">
        <f>'Vstupní data 9_4'!J384</f>
        <v>0</v>
      </c>
      <c r="N379" s="169">
        <f>'Vstupní data 9_4'!K384</f>
        <v>0</v>
      </c>
      <c r="O379" s="169">
        <f>'Vstupní data 9_4'!L384</f>
        <v>0</v>
      </c>
      <c r="P379" s="165">
        <f>'Vstupní data 9_4'!M384</f>
        <v>0</v>
      </c>
      <c r="Q379" s="165">
        <f>'Vstupní data 9_4'!N384</f>
        <v>0</v>
      </c>
      <c r="R379" s="165">
        <f>'Vstupní data 9_4'!O384</f>
        <v>0</v>
      </c>
      <c r="S379" s="168">
        <f>'Tabulka 9_4'!$R379+'Tabulka 9_4'!$Q379+'Tabulka 9_4'!$P379</f>
        <v>0</v>
      </c>
      <c r="T379" s="165">
        <f>'Vstupní data 9_4'!P384</f>
        <v>0</v>
      </c>
      <c r="U379" s="165">
        <f>'Vstupní data 9_4'!Q384</f>
        <v>0</v>
      </c>
      <c r="V379" s="165">
        <f>'Vstupní data 9_4'!R384</f>
        <v>0</v>
      </c>
      <c r="W379" s="168">
        <f>IFERROR('Tabulka 9_4'!$V379+'Tabulka 9_4'!$U379+'Tabulka 9_4'!$T379,"")</f>
        <v>0</v>
      </c>
      <c r="X379" s="168">
        <f>IFERROR('Tabulka 9_4'!$P379+'Tabulka 9_4'!$T379,"")</f>
        <v>0</v>
      </c>
      <c r="Y379" s="168">
        <f>IFERROR('Tabulka 9_4'!$Q379+'Tabulka 9_4'!$U379,"")</f>
        <v>0</v>
      </c>
      <c r="Z379" s="168">
        <f>IFERROR('Tabulka 9_4'!$R379+'Tabulka 9_4'!$V379,"")</f>
        <v>0</v>
      </c>
      <c r="AA379" s="170" t="str">
        <f t="shared" si="10"/>
        <v/>
      </c>
      <c r="AB379" s="170" t="str">
        <f t="shared" si="11"/>
        <v/>
      </c>
      <c r="AC379" s="171">
        <f>'Vstupní data 9_4'!$B$1</f>
        <v>0</v>
      </c>
    </row>
    <row r="380" spans="1:29" ht="15">
      <c r="A380" s="172">
        <f>'Vstupní data 9_4'!A385</f>
        <v>0</v>
      </c>
      <c r="B380" s="173">
        <f>'Vstupní data 9_4'!B385</f>
        <v>0</v>
      </c>
      <c r="C380" s="174" t="str">
        <f>'Vstupní data 9_4'!T385</f>
        <v/>
      </c>
      <c r="D380" s="174" t="str">
        <f>'Vstupní data 9_4'!U385</f>
        <v/>
      </c>
      <c r="E380" s="173" t="str">
        <f>'Vstupní data 9_4'!D385</f>
        <v/>
      </c>
      <c r="F380" s="173">
        <f>'Vstupní data 9_4'!C385</f>
        <v>0</v>
      </c>
      <c r="G380" s="173" t="str">
        <f>'Vstupní data 9_4'!F385</f>
        <v/>
      </c>
      <c r="H380" s="175">
        <f>'Vstupní data 9_4'!G385</f>
        <v>0</v>
      </c>
      <c r="I380" s="173" t="str">
        <f>IF('Vstupní data 9_4'!H385=0,"",'Vstupní data 9_4'!H385)</f>
        <v/>
      </c>
      <c r="J380" s="173">
        <f>'Vstupní data 9_4'!E385</f>
        <v>0</v>
      </c>
      <c r="K380" s="181" t="str">
        <f>'Vstupní data 9_4'!S385</f>
        <v/>
      </c>
      <c r="L380" s="174">
        <f>'Vstupní data 9_4'!I385</f>
        <v>0</v>
      </c>
      <c r="M380" s="177">
        <f>'Vstupní data 9_4'!J385</f>
        <v>0</v>
      </c>
      <c r="N380" s="177">
        <f>'Vstupní data 9_4'!K385</f>
        <v>0</v>
      </c>
      <c r="O380" s="177">
        <f>'Vstupní data 9_4'!L385</f>
        <v>0</v>
      </c>
      <c r="P380" s="173">
        <f>'Vstupní data 9_4'!M385</f>
        <v>0</v>
      </c>
      <c r="Q380" s="173">
        <f>'Vstupní data 9_4'!N385</f>
        <v>0</v>
      </c>
      <c r="R380" s="173">
        <f>'Vstupní data 9_4'!O385</f>
        <v>0</v>
      </c>
      <c r="S380" s="176">
        <f>'Tabulka 9_4'!$R380+'Tabulka 9_4'!$Q380+'Tabulka 9_4'!$P380</f>
        <v>0</v>
      </c>
      <c r="T380" s="173">
        <f>'Vstupní data 9_4'!P385</f>
        <v>0</v>
      </c>
      <c r="U380" s="173">
        <f>'Vstupní data 9_4'!Q385</f>
        <v>0</v>
      </c>
      <c r="V380" s="173">
        <f>'Vstupní data 9_4'!R385</f>
        <v>0</v>
      </c>
      <c r="W380" s="176">
        <f>IFERROR('Tabulka 9_4'!$V380+'Tabulka 9_4'!$U380+'Tabulka 9_4'!$T380,"")</f>
        <v>0</v>
      </c>
      <c r="X380" s="176">
        <f>IFERROR('Tabulka 9_4'!$P380+'Tabulka 9_4'!$T380,"")</f>
        <v>0</v>
      </c>
      <c r="Y380" s="176">
        <f>IFERROR('Tabulka 9_4'!$Q380+'Tabulka 9_4'!$U380,"")</f>
        <v>0</v>
      </c>
      <c r="Z380" s="176">
        <f>IFERROR('Tabulka 9_4'!$R380+'Tabulka 9_4'!$V380,"")</f>
        <v>0</v>
      </c>
      <c r="AA380" s="178" t="str">
        <f t="shared" si="10"/>
        <v/>
      </c>
      <c r="AB380" s="178" t="str">
        <f t="shared" si="11"/>
        <v/>
      </c>
      <c r="AC380" s="179">
        <f>'Vstupní data 9_4'!$B$1</f>
        <v>0</v>
      </c>
    </row>
    <row r="381" spans="1:29" ht="15">
      <c r="A381" s="164">
        <f>'Vstupní data 9_4'!A386</f>
        <v>0</v>
      </c>
      <c r="B381" s="165">
        <f>'Vstupní data 9_4'!B386</f>
        <v>0</v>
      </c>
      <c r="C381" s="166" t="str">
        <f>'Vstupní data 9_4'!T386</f>
        <v/>
      </c>
      <c r="D381" s="166" t="str">
        <f>'Vstupní data 9_4'!U386</f>
        <v/>
      </c>
      <c r="E381" s="165" t="str">
        <f>'Vstupní data 9_4'!D386</f>
        <v/>
      </c>
      <c r="F381" s="165">
        <f>'Vstupní data 9_4'!C386</f>
        <v>0</v>
      </c>
      <c r="G381" s="165" t="str">
        <f>'Vstupní data 9_4'!F386</f>
        <v/>
      </c>
      <c r="H381" s="167">
        <f>'Vstupní data 9_4'!G386</f>
        <v>0</v>
      </c>
      <c r="I381" s="165" t="str">
        <f>IF('Vstupní data 9_4'!H386=0,"",'Vstupní data 9_4'!H386)</f>
        <v/>
      </c>
      <c r="J381" s="165">
        <f>'Vstupní data 9_4'!E386</f>
        <v>0</v>
      </c>
      <c r="K381" s="180" t="str">
        <f>'Vstupní data 9_4'!S386</f>
        <v/>
      </c>
      <c r="L381" s="166">
        <f>'Vstupní data 9_4'!I386</f>
        <v>0</v>
      </c>
      <c r="M381" s="169">
        <f>'Vstupní data 9_4'!J386</f>
        <v>0</v>
      </c>
      <c r="N381" s="169">
        <f>'Vstupní data 9_4'!K386</f>
        <v>0</v>
      </c>
      <c r="O381" s="169">
        <f>'Vstupní data 9_4'!L386</f>
        <v>0</v>
      </c>
      <c r="P381" s="165">
        <f>'Vstupní data 9_4'!M386</f>
        <v>0</v>
      </c>
      <c r="Q381" s="165">
        <f>'Vstupní data 9_4'!N386</f>
        <v>0</v>
      </c>
      <c r="R381" s="165">
        <f>'Vstupní data 9_4'!O386</f>
        <v>0</v>
      </c>
      <c r="S381" s="168">
        <f>'Tabulka 9_4'!$R381+'Tabulka 9_4'!$Q381+'Tabulka 9_4'!$P381</f>
        <v>0</v>
      </c>
      <c r="T381" s="165">
        <f>'Vstupní data 9_4'!P386</f>
        <v>0</v>
      </c>
      <c r="U381" s="165">
        <f>'Vstupní data 9_4'!Q386</f>
        <v>0</v>
      </c>
      <c r="V381" s="165">
        <f>'Vstupní data 9_4'!R386</f>
        <v>0</v>
      </c>
      <c r="W381" s="168">
        <f>IFERROR('Tabulka 9_4'!$V381+'Tabulka 9_4'!$U381+'Tabulka 9_4'!$T381,"")</f>
        <v>0</v>
      </c>
      <c r="X381" s="168">
        <f>IFERROR('Tabulka 9_4'!$P381+'Tabulka 9_4'!$T381,"")</f>
        <v>0</v>
      </c>
      <c r="Y381" s="168">
        <f>IFERROR('Tabulka 9_4'!$Q381+'Tabulka 9_4'!$U381,"")</f>
        <v>0</v>
      </c>
      <c r="Z381" s="168">
        <f>IFERROR('Tabulka 9_4'!$R381+'Tabulka 9_4'!$V381,"")</f>
        <v>0</v>
      </c>
      <c r="AA381" s="170" t="str">
        <f t="shared" si="10"/>
        <v/>
      </c>
      <c r="AB381" s="170" t="str">
        <f t="shared" si="11"/>
        <v/>
      </c>
      <c r="AC381" s="171">
        <f>'Vstupní data 9_4'!$B$1</f>
        <v>0</v>
      </c>
    </row>
    <row r="382" spans="1:29" ht="15">
      <c r="A382" s="172">
        <f>'Vstupní data 9_4'!A387</f>
        <v>0</v>
      </c>
      <c r="B382" s="173">
        <f>'Vstupní data 9_4'!B387</f>
        <v>0</v>
      </c>
      <c r="C382" s="174" t="str">
        <f>'Vstupní data 9_4'!T387</f>
        <v/>
      </c>
      <c r="D382" s="174" t="str">
        <f>'Vstupní data 9_4'!U387</f>
        <v/>
      </c>
      <c r="E382" s="173" t="str">
        <f>'Vstupní data 9_4'!D387</f>
        <v/>
      </c>
      <c r="F382" s="173">
        <f>'Vstupní data 9_4'!C387</f>
        <v>0</v>
      </c>
      <c r="G382" s="173" t="str">
        <f>'Vstupní data 9_4'!F387</f>
        <v/>
      </c>
      <c r="H382" s="175">
        <f>'Vstupní data 9_4'!G387</f>
        <v>0</v>
      </c>
      <c r="I382" s="173" t="str">
        <f>IF('Vstupní data 9_4'!H387=0,"",'Vstupní data 9_4'!H387)</f>
        <v/>
      </c>
      <c r="J382" s="173">
        <f>'Vstupní data 9_4'!E387</f>
        <v>0</v>
      </c>
      <c r="K382" s="181" t="str">
        <f>'Vstupní data 9_4'!S387</f>
        <v/>
      </c>
      <c r="L382" s="174">
        <f>'Vstupní data 9_4'!I387</f>
        <v>0</v>
      </c>
      <c r="M382" s="177">
        <f>'Vstupní data 9_4'!J387</f>
        <v>0</v>
      </c>
      <c r="N382" s="177">
        <f>'Vstupní data 9_4'!K387</f>
        <v>0</v>
      </c>
      <c r="O382" s="177">
        <f>'Vstupní data 9_4'!L387</f>
        <v>0</v>
      </c>
      <c r="P382" s="173">
        <f>'Vstupní data 9_4'!M387</f>
        <v>0</v>
      </c>
      <c r="Q382" s="173">
        <f>'Vstupní data 9_4'!N387</f>
        <v>0</v>
      </c>
      <c r="R382" s="173">
        <f>'Vstupní data 9_4'!O387</f>
        <v>0</v>
      </c>
      <c r="S382" s="176">
        <f>'Tabulka 9_4'!$R382+'Tabulka 9_4'!$Q382+'Tabulka 9_4'!$P382</f>
        <v>0</v>
      </c>
      <c r="T382" s="173">
        <f>'Vstupní data 9_4'!P387</f>
        <v>0</v>
      </c>
      <c r="U382" s="173">
        <f>'Vstupní data 9_4'!Q387</f>
        <v>0</v>
      </c>
      <c r="V382" s="173">
        <f>'Vstupní data 9_4'!R387</f>
        <v>0</v>
      </c>
      <c r="W382" s="176">
        <f>IFERROR('Tabulka 9_4'!$V382+'Tabulka 9_4'!$U382+'Tabulka 9_4'!$T382,"")</f>
        <v>0</v>
      </c>
      <c r="X382" s="176">
        <f>IFERROR('Tabulka 9_4'!$P382+'Tabulka 9_4'!$T382,"")</f>
        <v>0</v>
      </c>
      <c r="Y382" s="176">
        <f>IFERROR('Tabulka 9_4'!$Q382+'Tabulka 9_4'!$U382,"")</f>
        <v>0</v>
      </c>
      <c r="Z382" s="176">
        <f>IFERROR('Tabulka 9_4'!$R382+'Tabulka 9_4'!$V382,"")</f>
        <v>0</v>
      </c>
      <c r="AA382" s="178" t="str">
        <f t="shared" si="10"/>
        <v/>
      </c>
      <c r="AB382" s="178" t="str">
        <f t="shared" si="11"/>
        <v/>
      </c>
      <c r="AC382" s="179">
        <f>'Vstupní data 9_4'!$B$1</f>
        <v>0</v>
      </c>
    </row>
    <row r="383" spans="1:29" ht="15">
      <c r="A383" s="164">
        <f>'Vstupní data 9_4'!A388</f>
        <v>0</v>
      </c>
      <c r="B383" s="165">
        <f>'Vstupní data 9_4'!B388</f>
        <v>0</v>
      </c>
      <c r="C383" s="166" t="str">
        <f>'Vstupní data 9_4'!T388</f>
        <v/>
      </c>
      <c r="D383" s="166" t="str">
        <f>'Vstupní data 9_4'!U388</f>
        <v/>
      </c>
      <c r="E383" s="165" t="str">
        <f>'Vstupní data 9_4'!D388</f>
        <v/>
      </c>
      <c r="F383" s="165">
        <f>'Vstupní data 9_4'!C388</f>
        <v>0</v>
      </c>
      <c r="G383" s="165" t="str">
        <f>'Vstupní data 9_4'!F388</f>
        <v/>
      </c>
      <c r="H383" s="167">
        <f>'Vstupní data 9_4'!G388</f>
        <v>0</v>
      </c>
      <c r="I383" s="165" t="str">
        <f>IF('Vstupní data 9_4'!H388=0,"",'Vstupní data 9_4'!H388)</f>
        <v/>
      </c>
      <c r="J383" s="165">
        <f>'Vstupní data 9_4'!E388</f>
        <v>0</v>
      </c>
      <c r="K383" s="180" t="str">
        <f>'Vstupní data 9_4'!S388</f>
        <v/>
      </c>
      <c r="L383" s="166">
        <f>'Vstupní data 9_4'!I388</f>
        <v>0</v>
      </c>
      <c r="M383" s="169">
        <f>'Vstupní data 9_4'!J388</f>
        <v>0</v>
      </c>
      <c r="N383" s="169">
        <f>'Vstupní data 9_4'!K388</f>
        <v>0</v>
      </c>
      <c r="O383" s="169">
        <f>'Vstupní data 9_4'!L388</f>
        <v>0</v>
      </c>
      <c r="P383" s="165">
        <f>'Vstupní data 9_4'!M388</f>
        <v>0</v>
      </c>
      <c r="Q383" s="165">
        <f>'Vstupní data 9_4'!N388</f>
        <v>0</v>
      </c>
      <c r="R383" s="165">
        <f>'Vstupní data 9_4'!O388</f>
        <v>0</v>
      </c>
      <c r="S383" s="168">
        <f>'Tabulka 9_4'!$R383+'Tabulka 9_4'!$Q383+'Tabulka 9_4'!$P383</f>
        <v>0</v>
      </c>
      <c r="T383" s="165">
        <f>'Vstupní data 9_4'!P388</f>
        <v>0</v>
      </c>
      <c r="U383" s="165">
        <f>'Vstupní data 9_4'!Q388</f>
        <v>0</v>
      </c>
      <c r="V383" s="165">
        <f>'Vstupní data 9_4'!R388</f>
        <v>0</v>
      </c>
      <c r="W383" s="168">
        <f>IFERROR('Tabulka 9_4'!$V383+'Tabulka 9_4'!$U383+'Tabulka 9_4'!$T383,"")</f>
        <v>0</v>
      </c>
      <c r="X383" s="168">
        <f>IFERROR('Tabulka 9_4'!$P383+'Tabulka 9_4'!$T383,"")</f>
        <v>0</v>
      </c>
      <c r="Y383" s="168">
        <f>IFERROR('Tabulka 9_4'!$Q383+'Tabulka 9_4'!$U383,"")</f>
        <v>0</v>
      </c>
      <c r="Z383" s="168">
        <f>IFERROR('Tabulka 9_4'!$R383+'Tabulka 9_4'!$V383,"")</f>
        <v>0</v>
      </c>
      <c r="AA383" s="170" t="str">
        <f t="shared" si="10"/>
        <v/>
      </c>
      <c r="AB383" s="170" t="str">
        <f t="shared" si="11"/>
        <v/>
      </c>
      <c r="AC383" s="171">
        <f>'Vstupní data 9_4'!$B$1</f>
        <v>0</v>
      </c>
    </row>
    <row r="384" spans="1:29" ht="15">
      <c r="A384" s="172">
        <f>'Vstupní data 9_4'!A389</f>
        <v>0</v>
      </c>
      <c r="B384" s="173">
        <f>'Vstupní data 9_4'!B389</f>
        <v>0</v>
      </c>
      <c r="C384" s="174" t="str">
        <f>'Vstupní data 9_4'!T389</f>
        <v/>
      </c>
      <c r="D384" s="174" t="str">
        <f>'Vstupní data 9_4'!U389</f>
        <v/>
      </c>
      <c r="E384" s="173" t="str">
        <f>'Vstupní data 9_4'!D389</f>
        <v/>
      </c>
      <c r="F384" s="173">
        <f>'Vstupní data 9_4'!C389</f>
        <v>0</v>
      </c>
      <c r="G384" s="173" t="str">
        <f>'Vstupní data 9_4'!F389</f>
        <v/>
      </c>
      <c r="H384" s="175">
        <f>'Vstupní data 9_4'!G389</f>
        <v>0</v>
      </c>
      <c r="I384" s="173" t="str">
        <f>IF('Vstupní data 9_4'!H389=0,"",'Vstupní data 9_4'!H389)</f>
        <v/>
      </c>
      <c r="J384" s="173">
        <f>'Vstupní data 9_4'!E389</f>
        <v>0</v>
      </c>
      <c r="K384" s="181" t="str">
        <f>'Vstupní data 9_4'!S389</f>
        <v/>
      </c>
      <c r="L384" s="174">
        <f>'Vstupní data 9_4'!I389</f>
        <v>0</v>
      </c>
      <c r="M384" s="177">
        <f>'Vstupní data 9_4'!J389</f>
        <v>0</v>
      </c>
      <c r="N384" s="177">
        <f>'Vstupní data 9_4'!K389</f>
        <v>0</v>
      </c>
      <c r="O384" s="177">
        <f>'Vstupní data 9_4'!L389</f>
        <v>0</v>
      </c>
      <c r="P384" s="173">
        <f>'Vstupní data 9_4'!M389</f>
        <v>0</v>
      </c>
      <c r="Q384" s="173">
        <f>'Vstupní data 9_4'!N389</f>
        <v>0</v>
      </c>
      <c r="R384" s="173">
        <f>'Vstupní data 9_4'!O389</f>
        <v>0</v>
      </c>
      <c r="S384" s="176">
        <f>'Tabulka 9_4'!$R384+'Tabulka 9_4'!$Q384+'Tabulka 9_4'!$P384</f>
        <v>0</v>
      </c>
      <c r="T384" s="173">
        <f>'Vstupní data 9_4'!P389</f>
        <v>0</v>
      </c>
      <c r="U384" s="173">
        <f>'Vstupní data 9_4'!Q389</f>
        <v>0</v>
      </c>
      <c r="V384" s="173">
        <f>'Vstupní data 9_4'!R389</f>
        <v>0</v>
      </c>
      <c r="W384" s="176">
        <f>IFERROR('Tabulka 9_4'!$V384+'Tabulka 9_4'!$U384+'Tabulka 9_4'!$T384,"")</f>
        <v>0</v>
      </c>
      <c r="X384" s="176">
        <f>IFERROR('Tabulka 9_4'!$P384+'Tabulka 9_4'!$T384,"")</f>
        <v>0</v>
      </c>
      <c r="Y384" s="176">
        <f>IFERROR('Tabulka 9_4'!$Q384+'Tabulka 9_4'!$U384,"")</f>
        <v>0</v>
      </c>
      <c r="Z384" s="176">
        <f>IFERROR('Tabulka 9_4'!$R384+'Tabulka 9_4'!$V384,"")</f>
        <v>0</v>
      </c>
      <c r="AA384" s="178" t="str">
        <f t="shared" si="10"/>
        <v/>
      </c>
      <c r="AB384" s="178" t="str">
        <f t="shared" si="11"/>
        <v/>
      </c>
      <c r="AC384" s="179">
        <f>'Vstupní data 9_4'!$B$1</f>
        <v>0</v>
      </c>
    </row>
    <row r="385" spans="1:29" ht="15">
      <c r="A385" s="164">
        <f>'Vstupní data 9_4'!A390</f>
        <v>0</v>
      </c>
      <c r="B385" s="165">
        <f>'Vstupní data 9_4'!B390</f>
        <v>0</v>
      </c>
      <c r="C385" s="166" t="str">
        <f>'Vstupní data 9_4'!T390</f>
        <v/>
      </c>
      <c r="D385" s="166" t="str">
        <f>'Vstupní data 9_4'!U390</f>
        <v/>
      </c>
      <c r="E385" s="165" t="str">
        <f>'Vstupní data 9_4'!D390</f>
        <v/>
      </c>
      <c r="F385" s="165">
        <f>'Vstupní data 9_4'!C390</f>
        <v>0</v>
      </c>
      <c r="G385" s="165" t="str">
        <f>'Vstupní data 9_4'!F390</f>
        <v/>
      </c>
      <c r="H385" s="167">
        <f>'Vstupní data 9_4'!G390</f>
        <v>0</v>
      </c>
      <c r="I385" s="165" t="str">
        <f>IF('Vstupní data 9_4'!H390=0,"",'Vstupní data 9_4'!H390)</f>
        <v/>
      </c>
      <c r="J385" s="165">
        <f>'Vstupní data 9_4'!E390</f>
        <v>0</v>
      </c>
      <c r="K385" s="180" t="str">
        <f>'Vstupní data 9_4'!S390</f>
        <v/>
      </c>
      <c r="L385" s="166">
        <f>'Vstupní data 9_4'!I390</f>
        <v>0</v>
      </c>
      <c r="M385" s="169">
        <f>'Vstupní data 9_4'!J390</f>
        <v>0</v>
      </c>
      <c r="N385" s="169">
        <f>'Vstupní data 9_4'!K390</f>
        <v>0</v>
      </c>
      <c r="O385" s="169">
        <f>'Vstupní data 9_4'!L390</f>
        <v>0</v>
      </c>
      <c r="P385" s="165">
        <f>'Vstupní data 9_4'!M390</f>
        <v>0</v>
      </c>
      <c r="Q385" s="165">
        <f>'Vstupní data 9_4'!N390</f>
        <v>0</v>
      </c>
      <c r="R385" s="165">
        <f>'Vstupní data 9_4'!O390</f>
        <v>0</v>
      </c>
      <c r="S385" s="168">
        <f>'Tabulka 9_4'!$R385+'Tabulka 9_4'!$Q385+'Tabulka 9_4'!$P385</f>
        <v>0</v>
      </c>
      <c r="T385" s="165">
        <f>'Vstupní data 9_4'!P390</f>
        <v>0</v>
      </c>
      <c r="U385" s="165">
        <f>'Vstupní data 9_4'!Q390</f>
        <v>0</v>
      </c>
      <c r="V385" s="165">
        <f>'Vstupní data 9_4'!R390</f>
        <v>0</v>
      </c>
      <c r="W385" s="168">
        <f>IFERROR('Tabulka 9_4'!$V385+'Tabulka 9_4'!$U385+'Tabulka 9_4'!$T385,"")</f>
        <v>0</v>
      </c>
      <c r="X385" s="168">
        <f>IFERROR('Tabulka 9_4'!$P385+'Tabulka 9_4'!$T385,"")</f>
        <v>0</v>
      </c>
      <c r="Y385" s="168">
        <f>IFERROR('Tabulka 9_4'!$Q385+'Tabulka 9_4'!$U385,"")</f>
        <v>0</v>
      </c>
      <c r="Z385" s="168">
        <f>IFERROR('Tabulka 9_4'!$R385+'Tabulka 9_4'!$V385,"")</f>
        <v>0</v>
      </c>
      <c r="AA385" s="170" t="str">
        <f t="shared" si="10"/>
        <v/>
      </c>
      <c r="AB385" s="170" t="str">
        <f t="shared" si="11"/>
        <v/>
      </c>
      <c r="AC385" s="171">
        <f>'Vstupní data 9_4'!$B$1</f>
        <v>0</v>
      </c>
    </row>
    <row r="386" spans="1:29" ht="15">
      <c r="A386" s="172">
        <f>'Vstupní data 9_4'!A391</f>
        <v>0</v>
      </c>
      <c r="B386" s="173">
        <f>'Vstupní data 9_4'!B391</f>
        <v>0</v>
      </c>
      <c r="C386" s="174" t="str">
        <f>'Vstupní data 9_4'!T391</f>
        <v/>
      </c>
      <c r="D386" s="174" t="str">
        <f>'Vstupní data 9_4'!U391</f>
        <v/>
      </c>
      <c r="E386" s="173" t="str">
        <f>'Vstupní data 9_4'!D391</f>
        <v/>
      </c>
      <c r="F386" s="173">
        <f>'Vstupní data 9_4'!C391</f>
        <v>0</v>
      </c>
      <c r="G386" s="173" t="str">
        <f>'Vstupní data 9_4'!F391</f>
        <v/>
      </c>
      <c r="H386" s="175">
        <f>'Vstupní data 9_4'!G391</f>
        <v>0</v>
      </c>
      <c r="I386" s="173" t="str">
        <f>IF('Vstupní data 9_4'!H391=0,"",'Vstupní data 9_4'!H391)</f>
        <v/>
      </c>
      <c r="J386" s="173">
        <f>'Vstupní data 9_4'!E391</f>
        <v>0</v>
      </c>
      <c r="K386" s="181" t="str">
        <f>'Vstupní data 9_4'!S391</f>
        <v/>
      </c>
      <c r="L386" s="174">
        <f>'Vstupní data 9_4'!I391</f>
        <v>0</v>
      </c>
      <c r="M386" s="177">
        <f>'Vstupní data 9_4'!J391</f>
        <v>0</v>
      </c>
      <c r="N386" s="177">
        <f>'Vstupní data 9_4'!K391</f>
        <v>0</v>
      </c>
      <c r="O386" s="177">
        <f>'Vstupní data 9_4'!L391</f>
        <v>0</v>
      </c>
      <c r="P386" s="173">
        <f>'Vstupní data 9_4'!M391</f>
        <v>0</v>
      </c>
      <c r="Q386" s="173">
        <f>'Vstupní data 9_4'!N391</f>
        <v>0</v>
      </c>
      <c r="R386" s="173">
        <f>'Vstupní data 9_4'!O391</f>
        <v>0</v>
      </c>
      <c r="S386" s="176">
        <f>'Tabulka 9_4'!$R386+'Tabulka 9_4'!$Q386+'Tabulka 9_4'!$P386</f>
        <v>0</v>
      </c>
      <c r="T386" s="173">
        <f>'Vstupní data 9_4'!P391</f>
        <v>0</v>
      </c>
      <c r="U386" s="173">
        <f>'Vstupní data 9_4'!Q391</f>
        <v>0</v>
      </c>
      <c r="V386" s="173">
        <f>'Vstupní data 9_4'!R391</f>
        <v>0</v>
      </c>
      <c r="W386" s="176">
        <f>IFERROR('Tabulka 9_4'!$V386+'Tabulka 9_4'!$U386+'Tabulka 9_4'!$T386,"")</f>
        <v>0</v>
      </c>
      <c r="X386" s="176">
        <f>IFERROR('Tabulka 9_4'!$P386+'Tabulka 9_4'!$T386,"")</f>
        <v>0</v>
      </c>
      <c r="Y386" s="176">
        <f>IFERROR('Tabulka 9_4'!$Q386+'Tabulka 9_4'!$U386,"")</f>
        <v>0</v>
      </c>
      <c r="Z386" s="176">
        <f>IFERROR('Tabulka 9_4'!$R386+'Tabulka 9_4'!$V386,"")</f>
        <v>0</v>
      </c>
      <c r="AA386" s="178" t="str">
        <f t="shared" si="12" ref="AA386:AA449">IFERROR(P386/X386,"")</f>
        <v/>
      </c>
      <c r="AB386" s="178" t="str">
        <f t="shared" si="13" ref="AB386:AB449">IFERROR(T386/X386,"")</f>
        <v/>
      </c>
      <c r="AC386" s="179">
        <f>'Vstupní data 9_4'!$B$1</f>
        <v>0</v>
      </c>
    </row>
    <row r="387" spans="1:29" ht="15">
      <c r="A387" s="164">
        <f>'Vstupní data 9_4'!A392</f>
        <v>0</v>
      </c>
      <c r="B387" s="165">
        <f>'Vstupní data 9_4'!B392</f>
        <v>0</v>
      </c>
      <c r="C387" s="166" t="str">
        <f>'Vstupní data 9_4'!T392</f>
        <v/>
      </c>
      <c r="D387" s="166" t="str">
        <f>'Vstupní data 9_4'!U392</f>
        <v/>
      </c>
      <c r="E387" s="165" t="str">
        <f>'Vstupní data 9_4'!D392</f>
        <v/>
      </c>
      <c r="F387" s="165">
        <f>'Vstupní data 9_4'!C392</f>
        <v>0</v>
      </c>
      <c r="G387" s="165" t="str">
        <f>'Vstupní data 9_4'!F392</f>
        <v/>
      </c>
      <c r="H387" s="167">
        <f>'Vstupní data 9_4'!G392</f>
        <v>0</v>
      </c>
      <c r="I387" s="165" t="str">
        <f>IF('Vstupní data 9_4'!H392=0,"",'Vstupní data 9_4'!H392)</f>
        <v/>
      </c>
      <c r="J387" s="165">
        <f>'Vstupní data 9_4'!E392</f>
        <v>0</v>
      </c>
      <c r="K387" s="180" t="str">
        <f>'Vstupní data 9_4'!S392</f>
        <v/>
      </c>
      <c r="L387" s="166">
        <f>'Vstupní data 9_4'!I392</f>
        <v>0</v>
      </c>
      <c r="M387" s="169">
        <f>'Vstupní data 9_4'!J392</f>
        <v>0</v>
      </c>
      <c r="N387" s="169">
        <f>'Vstupní data 9_4'!K392</f>
        <v>0</v>
      </c>
      <c r="O387" s="169">
        <f>'Vstupní data 9_4'!L392</f>
        <v>0</v>
      </c>
      <c r="P387" s="165">
        <f>'Vstupní data 9_4'!M392</f>
        <v>0</v>
      </c>
      <c r="Q387" s="165">
        <f>'Vstupní data 9_4'!N392</f>
        <v>0</v>
      </c>
      <c r="R387" s="165">
        <f>'Vstupní data 9_4'!O392</f>
        <v>0</v>
      </c>
      <c r="S387" s="168">
        <f>'Tabulka 9_4'!$R387+'Tabulka 9_4'!$Q387+'Tabulka 9_4'!$P387</f>
        <v>0</v>
      </c>
      <c r="T387" s="165">
        <f>'Vstupní data 9_4'!P392</f>
        <v>0</v>
      </c>
      <c r="U387" s="165">
        <f>'Vstupní data 9_4'!Q392</f>
        <v>0</v>
      </c>
      <c r="V387" s="165">
        <f>'Vstupní data 9_4'!R392</f>
        <v>0</v>
      </c>
      <c r="W387" s="168">
        <f>IFERROR('Tabulka 9_4'!$V387+'Tabulka 9_4'!$U387+'Tabulka 9_4'!$T387,"")</f>
        <v>0</v>
      </c>
      <c r="X387" s="168">
        <f>IFERROR('Tabulka 9_4'!$P387+'Tabulka 9_4'!$T387,"")</f>
        <v>0</v>
      </c>
      <c r="Y387" s="168">
        <f>IFERROR('Tabulka 9_4'!$Q387+'Tabulka 9_4'!$U387,"")</f>
        <v>0</v>
      </c>
      <c r="Z387" s="168">
        <f>IFERROR('Tabulka 9_4'!$R387+'Tabulka 9_4'!$V387,"")</f>
        <v>0</v>
      </c>
      <c r="AA387" s="170" t="str">
        <f t="shared" si="12"/>
        <v/>
      </c>
      <c r="AB387" s="170" t="str">
        <f t="shared" si="13"/>
        <v/>
      </c>
      <c r="AC387" s="171">
        <f>'Vstupní data 9_4'!$B$1</f>
        <v>0</v>
      </c>
    </row>
    <row r="388" spans="1:29" ht="15">
      <c r="A388" s="172">
        <f>'Vstupní data 9_4'!A393</f>
        <v>0</v>
      </c>
      <c r="B388" s="173">
        <f>'Vstupní data 9_4'!B393</f>
        <v>0</v>
      </c>
      <c r="C388" s="174" t="str">
        <f>'Vstupní data 9_4'!T393</f>
        <v/>
      </c>
      <c r="D388" s="174" t="str">
        <f>'Vstupní data 9_4'!U393</f>
        <v/>
      </c>
      <c r="E388" s="173" t="str">
        <f>'Vstupní data 9_4'!D393</f>
        <v/>
      </c>
      <c r="F388" s="173">
        <f>'Vstupní data 9_4'!C393</f>
        <v>0</v>
      </c>
      <c r="G388" s="173" t="str">
        <f>'Vstupní data 9_4'!F393</f>
        <v/>
      </c>
      <c r="H388" s="175">
        <f>'Vstupní data 9_4'!G393</f>
        <v>0</v>
      </c>
      <c r="I388" s="173" t="str">
        <f>IF('Vstupní data 9_4'!H393=0,"",'Vstupní data 9_4'!H393)</f>
        <v/>
      </c>
      <c r="J388" s="173">
        <f>'Vstupní data 9_4'!E393</f>
        <v>0</v>
      </c>
      <c r="K388" s="181" t="str">
        <f>'Vstupní data 9_4'!S393</f>
        <v/>
      </c>
      <c r="L388" s="174">
        <f>'Vstupní data 9_4'!I393</f>
        <v>0</v>
      </c>
      <c r="M388" s="177">
        <f>'Vstupní data 9_4'!J393</f>
        <v>0</v>
      </c>
      <c r="N388" s="177">
        <f>'Vstupní data 9_4'!K393</f>
        <v>0</v>
      </c>
      <c r="O388" s="177">
        <f>'Vstupní data 9_4'!L393</f>
        <v>0</v>
      </c>
      <c r="P388" s="173">
        <f>'Vstupní data 9_4'!M393</f>
        <v>0</v>
      </c>
      <c r="Q388" s="173">
        <f>'Vstupní data 9_4'!N393</f>
        <v>0</v>
      </c>
      <c r="R388" s="173">
        <f>'Vstupní data 9_4'!O393</f>
        <v>0</v>
      </c>
      <c r="S388" s="176">
        <f>'Tabulka 9_4'!$R388+'Tabulka 9_4'!$Q388+'Tabulka 9_4'!$P388</f>
        <v>0</v>
      </c>
      <c r="T388" s="173">
        <f>'Vstupní data 9_4'!P393</f>
        <v>0</v>
      </c>
      <c r="U388" s="173">
        <f>'Vstupní data 9_4'!Q393</f>
        <v>0</v>
      </c>
      <c r="V388" s="173">
        <f>'Vstupní data 9_4'!R393</f>
        <v>0</v>
      </c>
      <c r="W388" s="176">
        <f>IFERROR('Tabulka 9_4'!$V388+'Tabulka 9_4'!$U388+'Tabulka 9_4'!$T388,"")</f>
        <v>0</v>
      </c>
      <c r="X388" s="176">
        <f>IFERROR('Tabulka 9_4'!$P388+'Tabulka 9_4'!$T388,"")</f>
        <v>0</v>
      </c>
      <c r="Y388" s="176">
        <f>IFERROR('Tabulka 9_4'!$Q388+'Tabulka 9_4'!$U388,"")</f>
        <v>0</v>
      </c>
      <c r="Z388" s="176">
        <f>IFERROR('Tabulka 9_4'!$R388+'Tabulka 9_4'!$V388,"")</f>
        <v>0</v>
      </c>
      <c r="AA388" s="178" t="str">
        <f t="shared" si="12"/>
        <v/>
      </c>
      <c r="AB388" s="178" t="str">
        <f t="shared" si="13"/>
        <v/>
      </c>
      <c r="AC388" s="179">
        <f>'Vstupní data 9_4'!$B$1</f>
        <v>0</v>
      </c>
    </row>
    <row r="389" spans="1:29" ht="15">
      <c r="A389" s="164">
        <f>'Vstupní data 9_4'!A394</f>
        <v>0</v>
      </c>
      <c r="B389" s="165">
        <f>'Vstupní data 9_4'!B394</f>
        <v>0</v>
      </c>
      <c r="C389" s="166" t="str">
        <f>'Vstupní data 9_4'!T394</f>
        <v/>
      </c>
      <c r="D389" s="166" t="str">
        <f>'Vstupní data 9_4'!U394</f>
        <v/>
      </c>
      <c r="E389" s="165" t="str">
        <f>'Vstupní data 9_4'!D394</f>
        <v/>
      </c>
      <c r="F389" s="165">
        <f>'Vstupní data 9_4'!C394</f>
        <v>0</v>
      </c>
      <c r="G389" s="165" t="str">
        <f>'Vstupní data 9_4'!F394</f>
        <v/>
      </c>
      <c r="H389" s="167">
        <f>'Vstupní data 9_4'!G394</f>
        <v>0</v>
      </c>
      <c r="I389" s="165" t="str">
        <f>IF('Vstupní data 9_4'!H394=0,"",'Vstupní data 9_4'!H394)</f>
        <v/>
      </c>
      <c r="J389" s="165">
        <f>'Vstupní data 9_4'!E394</f>
        <v>0</v>
      </c>
      <c r="K389" s="180" t="str">
        <f>'Vstupní data 9_4'!S394</f>
        <v/>
      </c>
      <c r="L389" s="166">
        <f>'Vstupní data 9_4'!I394</f>
        <v>0</v>
      </c>
      <c r="M389" s="169">
        <f>'Vstupní data 9_4'!J394</f>
        <v>0</v>
      </c>
      <c r="N389" s="169">
        <f>'Vstupní data 9_4'!K394</f>
        <v>0</v>
      </c>
      <c r="O389" s="169">
        <f>'Vstupní data 9_4'!L394</f>
        <v>0</v>
      </c>
      <c r="P389" s="165">
        <f>'Vstupní data 9_4'!M394</f>
        <v>0</v>
      </c>
      <c r="Q389" s="165">
        <f>'Vstupní data 9_4'!N394</f>
        <v>0</v>
      </c>
      <c r="R389" s="165">
        <f>'Vstupní data 9_4'!O394</f>
        <v>0</v>
      </c>
      <c r="S389" s="168">
        <f>'Tabulka 9_4'!$R389+'Tabulka 9_4'!$Q389+'Tabulka 9_4'!$P389</f>
        <v>0</v>
      </c>
      <c r="T389" s="165">
        <f>'Vstupní data 9_4'!P394</f>
        <v>0</v>
      </c>
      <c r="U389" s="165">
        <f>'Vstupní data 9_4'!Q394</f>
        <v>0</v>
      </c>
      <c r="V389" s="165">
        <f>'Vstupní data 9_4'!R394</f>
        <v>0</v>
      </c>
      <c r="W389" s="168">
        <f>IFERROR('Tabulka 9_4'!$V389+'Tabulka 9_4'!$U389+'Tabulka 9_4'!$T389,"")</f>
        <v>0</v>
      </c>
      <c r="X389" s="168">
        <f>IFERROR('Tabulka 9_4'!$P389+'Tabulka 9_4'!$T389,"")</f>
        <v>0</v>
      </c>
      <c r="Y389" s="168">
        <f>IFERROR('Tabulka 9_4'!$Q389+'Tabulka 9_4'!$U389,"")</f>
        <v>0</v>
      </c>
      <c r="Z389" s="168">
        <f>IFERROR('Tabulka 9_4'!$R389+'Tabulka 9_4'!$V389,"")</f>
        <v>0</v>
      </c>
      <c r="AA389" s="170" t="str">
        <f t="shared" si="12"/>
        <v/>
      </c>
      <c r="AB389" s="170" t="str">
        <f t="shared" si="13"/>
        <v/>
      </c>
      <c r="AC389" s="171">
        <f>'Vstupní data 9_4'!$B$1</f>
        <v>0</v>
      </c>
    </row>
    <row r="390" spans="1:29" ht="15">
      <c r="A390" s="172">
        <f>'Vstupní data 9_4'!A395</f>
        <v>0</v>
      </c>
      <c r="B390" s="173">
        <f>'Vstupní data 9_4'!B395</f>
        <v>0</v>
      </c>
      <c r="C390" s="174" t="str">
        <f>'Vstupní data 9_4'!T395</f>
        <v/>
      </c>
      <c r="D390" s="174" t="str">
        <f>'Vstupní data 9_4'!U395</f>
        <v/>
      </c>
      <c r="E390" s="173" t="str">
        <f>'Vstupní data 9_4'!D395</f>
        <v/>
      </c>
      <c r="F390" s="173">
        <f>'Vstupní data 9_4'!C395</f>
        <v>0</v>
      </c>
      <c r="G390" s="173" t="str">
        <f>'Vstupní data 9_4'!F395</f>
        <v/>
      </c>
      <c r="H390" s="175">
        <f>'Vstupní data 9_4'!G395</f>
        <v>0</v>
      </c>
      <c r="I390" s="173" t="str">
        <f>IF('Vstupní data 9_4'!H395=0,"",'Vstupní data 9_4'!H395)</f>
        <v/>
      </c>
      <c r="J390" s="173">
        <f>'Vstupní data 9_4'!E395</f>
        <v>0</v>
      </c>
      <c r="K390" s="181" t="str">
        <f>'Vstupní data 9_4'!S395</f>
        <v/>
      </c>
      <c r="L390" s="174">
        <f>'Vstupní data 9_4'!I395</f>
        <v>0</v>
      </c>
      <c r="M390" s="177">
        <f>'Vstupní data 9_4'!J395</f>
        <v>0</v>
      </c>
      <c r="N390" s="177">
        <f>'Vstupní data 9_4'!K395</f>
        <v>0</v>
      </c>
      <c r="O390" s="177">
        <f>'Vstupní data 9_4'!L395</f>
        <v>0</v>
      </c>
      <c r="P390" s="173">
        <f>'Vstupní data 9_4'!M395</f>
        <v>0</v>
      </c>
      <c r="Q390" s="173">
        <f>'Vstupní data 9_4'!N395</f>
        <v>0</v>
      </c>
      <c r="R390" s="173">
        <f>'Vstupní data 9_4'!O395</f>
        <v>0</v>
      </c>
      <c r="S390" s="176">
        <f>'Tabulka 9_4'!$R390+'Tabulka 9_4'!$Q390+'Tabulka 9_4'!$P390</f>
        <v>0</v>
      </c>
      <c r="T390" s="173">
        <f>'Vstupní data 9_4'!P395</f>
        <v>0</v>
      </c>
      <c r="U390" s="173">
        <f>'Vstupní data 9_4'!Q395</f>
        <v>0</v>
      </c>
      <c r="V390" s="173">
        <f>'Vstupní data 9_4'!R395</f>
        <v>0</v>
      </c>
      <c r="W390" s="176">
        <f>IFERROR('Tabulka 9_4'!$V390+'Tabulka 9_4'!$U390+'Tabulka 9_4'!$T390,"")</f>
        <v>0</v>
      </c>
      <c r="X390" s="176">
        <f>IFERROR('Tabulka 9_4'!$P390+'Tabulka 9_4'!$T390,"")</f>
        <v>0</v>
      </c>
      <c r="Y390" s="176">
        <f>IFERROR('Tabulka 9_4'!$Q390+'Tabulka 9_4'!$U390,"")</f>
        <v>0</v>
      </c>
      <c r="Z390" s="176">
        <f>IFERROR('Tabulka 9_4'!$R390+'Tabulka 9_4'!$V390,"")</f>
        <v>0</v>
      </c>
      <c r="AA390" s="178" t="str">
        <f t="shared" si="12"/>
        <v/>
      </c>
      <c r="AB390" s="178" t="str">
        <f t="shared" si="13"/>
        <v/>
      </c>
      <c r="AC390" s="179">
        <f>'Vstupní data 9_4'!$B$1</f>
        <v>0</v>
      </c>
    </row>
    <row r="391" spans="1:29" ht="15">
      <c r="A391" s="164">
        <f>'Vstupní data 9_4'!A396</f>
        <v>0</v>
      </c>
      <c r="B391" s="165">
        <f>'Vstupní data 9_4'!B396</f>
        <v>0</v>
      </c>
      <c r="C391" s="166" t="str">
        <f>'Vstupní data 9_4'!T396</f>
        <v/>
      </c>
      <c r="D391" s="166" t="str">
        <f>'Vstupní data 9_4'!U396</f>
        <v/>
      </c>
      <c r="E391" s="165" t="str">
        <f>'Vstupní data 9_4'!D396</f>
        <v/>
      </c>
      <c r="F391" s="165">
        <f>'Vstupní data 9_4'!C396</f>
        <v>0</v>
      </c>
      <c r="G391" s="165" t="str">
        <f>'Vstupní data 9_4'!F396</f>
        <v/>
      </c>
      <c r="H391" s="167">
        <f>'Vstupní data 9_4'!G396</f>
        <v>0</v>
      </c>
      <c r="I391" s="165" t="str">
        <f>IF('Vstupní data 9_4'!H396=0,"",'Vstupní data 9_4'!H396)</f>
        <v/>
      </c>
      <c r="J391" s="165">
        <f>'Vstupní data 9_4'!E396</f>
        <v>0</v>
      </c>
      <c r="K391" s="180" t="str">
        <f>'Vstupní data 9_4'!S396</f>
        <v/>
      </c>
      <c r="L391" s="166">
        <f>'Vstupní data 9_4'!I396</f>
        <v>0</v>
      </c>
      <c r="M391" s="169">
        <f>'Vstupní data 9_4'!J396</f>
        <v>0</v>
      </c>
      <c r="N391" s="169">
        <f>'Vstupní data 9_4'!K396</f>
        <v>0</v>
      </c>
      <c r="O391" s="169">
        <f>'Vstupní data 9_4'!L396</f>
        <v>0</v>
      </c>
      <c r="P391" s="165">
        <f>'Vstupní data 9_4'!M396</f>
        <v>0</v>
      </c>
      <c r="Q391" s="165">
        <f>'Vstupní data 9_4'!N396</f>
        <v>0</v>
      </c>
      <c r="R391" s="165">
        <f>'Vstupní data 9_4'!O396</f>
        <v>0</v>
      </c>
      <c r="S391" s="168">
        <f>'Tabulka 9_4'!$R391+'Tabulka 9_4'!$Q391+'Tabulka 9_4'!$P391</f>
        <v>0</v>
      </c>
      <c r="T391" s="165">
        <f>'Vstupní data 9_4'!P396</f>
        <v>0</v>
      </c>
      <c r="U391" s="165">
        <f>'Vstupní data 9_4'!Q396</f>
        <v>0</v>
      </c>
      <c r="V391" s="165">
        <f>'Vstupní data 9_4'!R396</f>
        <v>0</v>
      </c>
      <c r="W391" s="168">
        <f>IFERROR('Tabulka 9_4'!$V391+'Tabulka 9_4'!$U391+'Tabulka 9_4'!$T391,"")</f>
        <v>0</v>
      </c>
      <c r="X391" s="168">
        <f>IFERROR('Tabulka 9_4'!$P391+'Tabulka 9_4'!$T391,"")</f>
        <v>0</v>
      </c>
      <c r="Y391" s="168">
        <f>IFERROR('Tabulka 9_4'!$Q391+'Tabulka 9_4'!$U391,"")</f>
        <v>0</v>
      </c>
      <c r="Z391" s="168">
        <f>IFERROR('Tabulka 9_4'!$R391+'Tabulka 9_4'!$V391,"")</f>
        <v>0</v>
      </c>
      <c r="AA391" s="170" t="str">
        <f t="shared" si="12"/>
        <v/>
      </c>
      <c r="AB391" s="170" t="str">
        <f t="shared" si="13"/>
        <v/>
      </c>
      <c r="AC391" s="171">
        <f>'Vstupní data 9_4'!$B$1</f>
        <v>0</v>
      </c>
    </row>
    <row r="392" spans="1:29" ht="15">
      <c r="A392" s="172">
        <f>'Vstupní data 9_4'!A397</f>
        <v>0</v>
      </c>
      <c r="B392" s="173">
        <f>'Vstupní data 9_4'!B397</f>
        <v>0</v>
      </c>
      <c r="C392" s="174" t="str">
        <f>'Vstupní data 9_4'!T397</f>
        <v/>
      </c>
      <c r="D392" s="174" t="str">
        <f>'Vstupní data 9_4'!U397</f>
        <v/>
      </c>
      <c r="E392" s="173" t="str">
        <f>'Vstupní data 9_4'!D397</f>
        <v/>
      </c>
      <c r="F392" s="173">
        <f>'Vstupní data 9_4'!C397</f>
        <v>0</v>
      </c>
      <c r="G392" s="173" t="str">
        <f>'Vstupní data 9_4'!F397</f>
        <v/>
      </c>
      <c r="H392" s="175">
        <f>'Vstupní data 9_4'!G397</f>
        <v>0</v>
      </c>
      <c r="I392" s="173" t="str">
        <f>IF('Vstupní data 9_4'!H397=0,"",'Vstupní data 9_4'!H397)</f>
        <v/>
      </c>
      <c r="J392" s="173">
        <f>'Vstupní data 9_4'!E397</f>
        <v>0</v>
      </c>
      <c r="K392" s="181" t="str">
        <f>'Vstupní data 9_4'!S397</f>
        <v/>
      </c>
      <c r="L392" s="174">
        <f>'Vstupní data 9_4'!I397</f>
        <v>0</v>
      </c>
      <c r="M392" s="177">
        <f>'Vstupní data 9_4'!J397</f>
        <v>0</v>
      </c>
      <c r="N392" s="177">
        <f>'Vstupní data 9_4'!K397</f>
        <v>0</v>
      </c>
      <c r="O392" s="177">
        <f>'Vstupní data 9_4'!L397</f>
        <v>0</v>
      </c>
      <c r="P392" s="173">
        <f>'Vstupní data 9_4'!M397</f>
        <v>0</v>
      </c>
      <c r="Q392" s="173">
        <f>'Vstupní data 9_4'!N397</f>
        <v>0</v>
      </c>
      <c r="R392" s="173">
        <f>'Vstupní data 9_4'!O397</f>
        <v>0</v>
      </c>
      <c r="S392" s="176">
        <f>'Tabulka 9_4'!$R392+'Tabulka 9_4'!$Q392+'Tabulka 9_4'!$P392</f>
        <v>0</v>
      </c>
      <c r="T392" s="173">
        <f>'Vstupní data 9_4'!P397</f>
        <v>0</v>
      </c>
      <c r="U392" s="173">
        <f>'Vstupní data 9_4'!Q397</f>
        <v>0</v>
      </c>
      <c r="V392" s="173">
        <f>'Vstupní data 9_4'!R397</f>
        <v>0</v>
      </c>
      <c r="W392" s="176">
        <f>IFERROR('Tabulka 9_4'!$V392+'Tabulka 9_4'!$U392+'Tabulka 9_4'!$T392,"")</f>
        <v>0</v>
      </c>
      <c r="X392" s="176">
        <f>IFERROR('Tabulka 9_4'!$P392+'Tabulka 9_4'!$T392,"")</f>
        <v>0</v>
      </c>
      <c r="Y392" s="176">
        <f>IFERROR('Tabulka 9_4'!$Q392+'Tabulka 9_4'!$U392,"")</f>
        <v>0</v>
      </c>
      <c r="Z392" s="176">
        <f>IFERROR('Tabulka 9_4'!$R392+'Tabulka 9_4'!$V392,"")</f>
        <v>0</v>
      </c>
      <c r="AA392" s="178" t="str">
        <f t="shared" si="12"/>
        <v/>
      </c>
      <c r="AB392" s="178" t="str">
        <f t="shared" si="13"/>
        <v/>
      </c>
      <c r="AC392" s="179">
        <f>'Vstupní data 9_4'!$B$1</f>
        <v>0</v>
      </c>
    </row>
    <row r="393" spans="1:29" ht="15">
      <c r="A393" s="164">
        <f>'Vstupní data 9_4'!A398</f>
        <v>0</v>
      </c>
      <c r="B393" s="165">
        <f>'Vstupní data 9_4'!B398</f>
        <v>0</v>
      </c>
      <c r="C393" s="166" t="str">
        <f>'Vstupní data 9_4'!T398</f>
        <v/>
      </c>
      <c r="D393" s="166" t="str">
        <f>'Vstupní data 9_4'!U398</f>
        <v/>
      </c>
      <c r="E393" s="165" t="str">
        <f>'Vstupní data 9_4'!D398</f>
        <v/>
      </c>
      <c r="F393" s="165">
        <f>'Vstupní data 9_4'!C398</f>
        <v>0</v>
      </c>
      <c r="G393" s="165" t="str">
        <f>'Vstupní data 9_4'!F398</f>
        <v/>
      </c>
      <c r="H393" s="167">
        <f>'Vstupní data 9_4'!G398</f>
        <v>0</v>
      </c>
      <c r="I393" s="165" t="str">
        <f>IF('Vstupní data 9_4'!H398=0,"",'Vstupní data 9_4'!H398)</f>
        <v/>
      </c>
      <c r="J393" s="165">
        <f>'Vstupní data 9_4'!E398</f>
        <v>0</v>
      </c>
      <c r="K393" s="180" t="str">
        <f>'Vstupní data 9_4'!S398</f>
        <v/>
      </c>
      <c r="L393" s="166">
        <f>'Vstupní data 9_4'!I398</f>
        <v>0</v>
      </c>
      <c r="M393" s="169">
        <f>'Vstupní data 9_4'!J398</f>
        <v>0</v>
      </c>
      <c r="N393" s="169">
        <f>'Vstupní data 9_4'!K398</f>
        <v>0</v>
      </c>
      <c r="O393" s="169">
        <f>'Vstupní data 9_4'!L398</f>
        <v>0</v>
      </c>
      <c r="P393" s="165">
        <f>'Vstupní data 9_4'!M398</f>
        <v>0</v>
      </c>
      <c r="Q393" s="165">
        <f>'Vstupní data 9_4'!N398</f>
        <v>0</v>
      </c>
      <c r="R393" s="165">
        <f>'Vstupní data 9_4'!O398</f>
        <v>0</v>
      </c>
      <c r="S393" s="168">
        <f>'Tabulka 9_4'!$R393+'Tabulka 9_4'!$Q393+'Tabulka 9_4'!$P393</f>
        <v>0</v>
      </c>
      <c r="T393" s="165">
        <f>'Vstupní data 9_4'!P398</f>
        <v>0</v>
      </c>
      <c r="U393" s="165">
        <f>'Vstupní data 9_4'!Q398</f>
        <v>0</v>
      </c>
      <c r="V393" s="165">
        <f>'Vstupní data 9_4'!R398</f>
        <v>0</v>
      </c>
      <c r="W393" s="168">
        <f>IFERROR('Tabulka 9_4'!$V393+'Tabulka 9_4'!$U393+'Tabulka 9_4'!$T393,"")</f>
        <v>0</v>
      </c>
      <c r="X393" s="168">
        <f>IFERROR('Tabulka 9_4'!$P393+'Tabulka 9_4'!$T393,"")</f>
        <v>0</v>
      </c>
      <c r="Y393" s="168">
        <f>IFERROR('Tabulka 9_4'!$Q393+'Tabulka 9_4'!$U393,"")</f>
        <v>0</v>
      </c>
      <c r="Z393" s="168">
        <f>IFERROR('Tabulka 9_4'!$R393+'Tabulka 9_4'!$V393,"")</f>
        <v>0</v>
      </c>
      <c r="AA393" s="170" t="str">
        <f t="shared" si="12"/>
        <v/>
      </c>
      <c r="AB393" s="170" t="str">
        <f t="shared" si="13"/>
        <v/>
      </c>
      <c r="AC393" s="171">
        <f>'Vstupní data 9_4'!$B$1</f>
        <v>0</v>
      </c>
    </row>
    <row r="394" spans="1:29" ht="15">
      <c r="A394" s="172">
        <f>'Vstupní data 9_4'!A399</f>
        <v>0</v>
      </c>
      <c r="B394" s="173">
        <f>'Vstupní data 9_4'!B399</f>
        <v>0</v>
      </c>
      <c r="C394" s="174" t="str">
        <f>'Vstupní data 9_4'!T399</f>
        <v/>
      </c>
      <c r="D394" s="174" t="str">
        <f>'Vstupní data 9_4'!U399</f>
        <v/>
      </c>
      <c r="E394" s="173" t="str">
        <f>'Vstupní data 9_4'!D399</f>
        <v/>
      </c>
      <c r="F394" s="173">
        <f>'Vstupní data 9_4'!C399</f>
        <v>0</v>
      </c>
      <c r="G394" s="173" t="str">
        <f>'Vstupní data 9_4'!F399</f>
        <v/>
      </c>
      <c r="H394" s="175">
        <f>'Vstupní data 9_4'!G399</f>
        <v>0</v>
      </c>
      <c r="I394" s="173" t="str">
        <f>IF('Vstupní data 9_4'!H399=0,"",'Vstupní data 9_4'!H399)</f>
        <v/>
      </c>
      <c r="J394" s="173">
        <f>'Vstupní data 9_4'!E399</f>
        <v>0</v>
      </c>
      <c r="K394" s="181" t="str">
        <f>'Vstupní data 9_4'!S399</f>
        <v/>
      </c>
      <c r="L394" s="174">
        <f>'Vstupní data 9_4'!I399</f>
        <v>0</v>
      </c>
      <c r="M394" s="177">
        <f>'Vstupní data 9_4'!J399</f>
        <v>0</v>
      </c>
      <c r="N394" s="177">
        <f>'Vstupní data 9_4'!K399</f>
        <v>0</v>
      </c>
      <c r="O394" s="177">
        <f>'Vstupní data 9_4'!L399</f>
        <v>0</v>
      </c>
      <c r="P394" s="173">
        <f>'Vstupní data 9_4'!M399</f>
        <v>0</v>
      </c>
      <c r="Q394" s="173">
        <f>'Vstupní data 9_4'!N399</f>
        <v>0</v>
      </c>
      <c r="R394" s="173">
        <f>'Vstupní data 9_4'!O399</f>
        <v>0</v>
      </c>
      <c r="S394" s="176">
        <f>'Tabulka 9_4'!$R394+'Tabulka 9_4'!$Q394+'Tabulka 9_4'!$P394</f>
        <v>0</v>
      </c>
      <c r="T394" s="173">
        <f>'Vstupní data 9_4'!P399</f>
        <v>0</v>
      </c>
      <c r="U394" s="173">
        <f>'Vstupní data 9_4'!Q399</f>
        <v>0</v>
      </c>
      <c r="V394" s="173">
        <f>'Vstupní data 9_4'!R399</f>
        <v>0</v>
      </c>
      <c r="W394" s="176">
        <f>IFERROR('Tabulka 9_4'!$V394+'Tabulka 9_4'!$U394+'Tabulka 9_4'!$T394,"")</f>
        <v>0</v>
      </c>
      <c r="X394" s="176">
        <f>IFERROR('Tabulka 9_4'!$P394+'Tabulka 9_4'!$T394,"")</f>
        <v>0</v>
      </c>
      <c r="Y394" s="176">
        <f>IFERROR('Tabulka 9_4'!$Q394+'Tabulka 9_4'!$U394,"")</f>
        <v>0</v>
      </c>
      <c r="Z394" s="176">
        <f>IFERROR('Tabulka 9_4'!$R394+'Tabulka 9_4'!$V394,"")</f>
        <v>0</v>
      </c>
      <c r="AA394" s="178" t="str">
        <f t="shared" si="12"/>
        <v/>
      </c>
      <c r="AB394" s="178" t="str">
        <f t="shared" si="13"/>
        <v/>
      </c>
      <c r="AC394" s="179">
        <f>'Vstupní data 9_4'!$B$1</f>
        <v>0</v>
      </c>
    </row>
    <row r="395" spans="1:29" ht="15">
      <c r="A395" s="164">
        <f>'Vstupní data 9_4'!A400</f>
        <v>0</v>
      </c>
      <c r="B395" s="165">
        <f>'Vstupní data 9_4'!B400</f>
        <v>0</v>
      </c>
      <c r="C395" s="166" t="str">
        <f>'Vstupní data 9_4'!T400</f>
        <v/>
      </c>
      <c r="D395" s="166" t="str">
        <f>'Vstupní data 9_4'!U400</f>
        <v/>
      </c>
      <c r="E395" s="165" t="str">
        <f>'Vstupní data 9_4'!D400</f>
        <v/>
      </c>
      <c r="F395" s="165">
        <f>'Vstupní data 9_4'!C400</f>
        <v>0</v>
      </c>
      <c r="G395" s="165" t="str">
        <f>'Vstupní data 9_4'!F400</f>
        <v/>
      </c>
      <c r="H395" s="167">
        <f>'Vstupní data 9_4'!G400</f>
        <v>0</v>
      </c>
      <c r="I395" s="165" t="str">
        <f>IF('Vstupní data 9_4'!H400=0,"",'Vstupní data 9_4'!H400)</f>
        <v/>
      </c>
      <c r="J395" s="165">
        <f>'Vstupní data 9_4'!E400</f>
        <v>0</v>
      </c>
      <c r="K395" s="180" t="str">
        <f>'Vstupní data 9_4'!S400</f>
        <v/>
      </c>
      <c r="L395" s="166">
        <f>'Vstupní data 9_4'!I400</f>
        <v>0</v>
      </c>
      <c r="M395" s="169">
        <f>'Vstupní data 9_4'!J400</f>
        <v>0</v>
      </c>
      <c r="N395" s="169">
        <f>'Vstupní data 9_4'!K400</f>
        <v>0</v>
      </c>
      <c r="O395" s="169">
        <f>'Vstupní data 9_4'!L400</f>
        <v>0</v>
      </c>
      <c r="P395" s="165">
        <f>'Vstupní data 9_4'!M400</f>
        <v>0</v>
      </c>
      <c r="Q395" s="165">
        <f>'Vstupní data 9_4'!N400</f>
        <v>0</v>
      </c>
      <c r="R395" s="165">
        <f>'Vstupní data 9_4'!O400</f>
        <v>0</v>
      </c>
      <c r="S395" s="168">
        <f>'Tabulka 9_4'!$R395+'Tabulka 9_4'!$Q395+'Tabulka 9_4'!$P395</f>
        <v>0</v>
      </c>
      <c r="T395" s="165">
        <f>'Vstupní data 9_4'!P400</f>
        <v>0</v>
      </c>
      <c r="U395" s="165">
        <f>'Vstupní data 9_4'!Q400</f>
        <v>0</v>
      </c>
      <c r="V395" s="165">
        <f>'Vstupní data 9_4'!R400</f>
        <v>0</v>
      </c>
      <c r="W395" s="168">
        <f>IFERROR('Tabulka 9_4'!$V395+'Tabulka 9_4'!$U395+'Tabulka 9_4'!$T395,"")</f>
        <v>0</v>
      </c>
      <c r="X395" s="168">
        <f>IFERROR('Tabulka 9_4'!$P395+'Tabulka 9_4'!$T395,"")</f>
        <v>0</v>
      </c>
      <c r="Y395" s="168">
        <f>IFERROR('Tabulka 9_4'!$Q395+'Tabulka 9_4'!$U395,"")</f>
        <v>0</v>
      </c>
      <c r="Z395" s="168">
        <f>IFERROR('Tabulka 9_4'!$R395+'Tabulka 9_4'!$V395,"")</f>
        <v>0</v>
      </c>
      <c r="AA395" s="170" t="str">
        <f t="shared" si="12"/>
        <v/>
      </c>
      <c r="AB395" s="170" t="str">
        <f t="shared" si="13"/>
        <v/>
      </c>
      <c r="AC395" s="171">
        <f>'Vstupní data 9_4'!$B$1</f>
        <v>0</v>
      </c>
    </row>
    <row r="396" spans="1:29" ht="15">
      <c r="A396" s="172">
        <f>'Vstupní data 9_4'!A401</f>
        <v>0</v>
      </c>
      <c r="B396" s="173">
        <f>'Vstupní data 9_4'!B401</f>
        <v>0</v>
      </c>
      <c r="C396" s="174" t="str">
        <f>'Vstupní data 9_4'!T401</f>
        <v/>
      </c>
      <c r="D396" s="174" t="str">
        <f>'Vstupní data 9_4'!U401</f>
        <v/>
      </c>
      <c r="E396" s="173" t="str">
        <f>'Vstupní data 9_4'!D401</f>
        <v/>
      </c>
      <c r="F396" s="173">
        <f>'Vstupní data 9_4'!C401</f>
        <v>0</v>
      </c>
      <c r="G396" s="173" t="str">
        <f>'Vstupní data 9_4'!F401</f>
        <v/>
      </c>
      <c r="H396" s="175">
        <f>'Vstupní data 9_4'!G401</f>
        <v>0</v>
      </c>
      <c r="I396" s="173" t="str">
        <f>IF('Vstupní data 9_4'!H401=0,"",'Vstupní data 9_4'!H401)</f>
        <v/>
      </c>
      <c r="J396" s="173">
        <f>'Vstupní data 9_4'!E401</f>
        <v>0</v>
      </c>
      <c r="K396" s="181" t="str">
        <f>'Vstupní data 9_4'!S401</f>
        <v/>
      </c>
      <c r="L396" s="174">
        <f>'Vstupní data 9_4'!I401</f>
        <v>0</v>
      </c>
      <c r="M396" s="177">
        <f>'Vstupní data 9_4'!J401</f>
        <v>0</v>
      </c>
      <c r="N396" s="177">
        <f>'Vstupní data 9_4'!K401</f>
        <v>0</v>
      </c>
      <c r="O396" s="177">
        <f>'Vstupní data 9_4'!L401</f>
        <v>0</v>
      </c>
      <c r="P396" s="173">
        <f>'Vstupní data 9_4'!M401</f>
        <v>0</v>
      </c>
      <c r="Q396" s="173">
        <f>'Vstupní data 9_4'!N401</f>
        <v>0</v>
      </c>
      <c r="R396" s="173">
        <f>'Vstupní data 9_4'!O401</f>
        <v>0</v>
      </c>
      <c r="S396" s="176">
        <f>'Tabulka 9_4'!$R396+'Tabulka 9_4'!$Q396+'Tabulka 9_4'!$P396</f>
        <v>0</v>
      </c>
      <c r="T396" s="173">
        <f>'Vstupní data 9_4'!P401</f>
        <v>0</v>
      </c>
      <c r="U396" s="173">
        <f>'Vstupní data 9_4'!Q401</f>
        <v>0</v>
      </c>
      <c r="V396" s="173">
        <f>'Vstupní data 9_4'!R401</f>
        <v>0</v>
      </c>
      <c r="W396" s="176">
        <f>IFERROR('Tabulka 9_4'!$V396+'Tabulka 9_4'!$U396+'Tabulka 9_4'!$T396,"")</f>
        <v>0</v>
      </c>
      <c r="X396" s="176">
        <f>IFERROR('Tabulka 9_4'!$P396+'Tabulka 9_4'!$T396,"")</f>
        <v>0</v>
      </c>
      <c r="Y396" s="176">
        <f>IFERROR('Tabulka 9_4'!$Q396+'Tabulka 9_4'!$U396,"")</f>
        <v>0</v>
      </c>
      <c r="Z396" s="176">
        <f>IFERROR('Tabulka 9_4'!$R396+'Tabulka 9_4'!$V396,"")</f>
        <v>0</v>
      </c>
      <c r="AA396" s="178" t="str">
        <f t="shared" si="12"/>
        <v/>
      </c>
      <c r="AB396" s="178" t="str">
        <f t="shared" si="13"/>
        <v/>
      </c>
      <c r="AC396" s="179">
        <f>'Vstupní data 9_4'!$B$1</f>
        <v>0</v>
      </c>
    </row>
    <row r="397" spans="1:29" ht="15">
      <c r="A397" s="164">
        <f>'Vstupní data 9_4'!A402</f>
        <v>0</v>
      </c>
      <c r="B397" s="165">
        <f>'Vstupní data 9_4'!B402</f>
        <v>0</v>
      </c>
      <c r="C397" s="166" t="str">
        <f>'Vstupní data 9_4'!T402</f>
        <v/>
      </c>
      <c r="D397" s="166" t="str">
        <f>'Vstupní data 9_4'!U402</f>
        <v/>
      </c>
      <c r="E397" s="165" t="str">
        <f>'Vstupní data 9_4'!D402</f>
        <v/>
      </c>
      <c r="F397" s="165">
        <f>'Vstupní data 9_4'!C402</f>
        <v>0</v>
      </c>
      <c r="G397" s="165" t="str">
        <f>'Vstupní data 9_4'!F402</f>
        <v/>
      </c>
      <c r="H397" s="167">
        <f>'Vstupní data 9_4'!G402</f>
        <v>0</v>
      </c>
      <c r="I397" s="165" t="str">
        <f>IF('Vstupní data 9_4'!H402=0,"",'Vstupní data 9_4'!H402)</f>
        <v/>
      </c>
      <c r="J397" s="165">
        <f>'Vstupní data 9_4'!E402</f>
        <v>0</v>
      </c>
      <c r="K397" s="180" t="str">
        <f>'Vstupní data 9_4'!S402</f>
        <v/>
      </c>
      <c r="L397" s="166">
        <f>'Vstupní data 9_4'!I402</f>
        <v>0</v>
      </c>
      <c r="M397" s="169">
        <f>'Vstupní data 9_4'!J402</f>
        <v>0</v>
      </c>
      <c r="N397" s="169">
        <f>'Vstupní data 9_4'!K402</f>
        <v>0</v>
      </c>
      <c r="O397" s="169">
        <f>'Vstupní data 9_4'!L402</f>
        <v>0</v>
      </c>
      <c r="P397" s="165">
        <f>'Vstupní data 9_4'!M402</f>
        <v>0</v>
      </c>
      <c r="Q397" s="165">
        <f>'Vstupní data 9_4'!N402</f>
        <v>0</v>
      </c>
      <c r="R397" s="165">
        <f>'Vstupní data 9_4'!O402</f>
        <v>0</v>
      </c>
      <c r="S397" s="168">
        <f>'Tabulka 9_4'!$R397+'Tabulka 9_4'!$Q397+'Tabulka 9_4'!$P397</f>
        <v>0</v>
      </c>
      <c r="T397" s="165">
        <f>'Vstupní data 9_4'!P402</f>
        <v>0</v>
      </c>
      <c r="U397" s="165">
        <f>'Vstupní data 9_4'!Q402</f>
        <v>0</v>
      </c>
      <c r="V397" s="165">
        <f>'Vstupní data 9_4'!R402</f>
        <v>0</v>
      </c>
      <c r="W397" s="168">
        <f>IFERROR('Tabulka 9_4'!$V397+'Tabulka 9_4'!$U397+'Tabulka 9_4'!$T397,"")</f>
        <v>0</v>
      </c>
      <c r="X397" s="168">
        <f>IFERROR('Tabulka 9_4'!$P397+'Tabulka 9_4'!$T397,"")</f>
        <v>0</v>
      </c>
      <c r="Y397" s="168">
        <f>IFERROR('Tabulka 9_4'!$Q397+'Tabulka 9_4'!$U397,"")</f>
        <v>0</v>
      </c>
      <c r="Z397" s="168">
        <f>IFERROR('Tabulka 9_4'!$R397+'Tabulka 9_4'!$V397,"")</f>
        <v>0</v>
      </c>
      <c r="AA397" s="170" t="str">
        <f t="shared" si="12"/>
        <v/>
      </c>
      <c r="AB397" s="170" t="str">
        <f t="shared" si="13"/>
        <v/>
      </c>
      <c r="AC397" s="171">
        <f>'Vstupní data 9_4'!$B$1</f>
        <v>0</v>
      </c>
    </row>
    <row r="398" spans="1:29" ht="15">
      <c r="A398" s="172">
        <f>'Vstupní data 9_4'!A403</f>
        <v>0</v>
      </c>
      <c r="B398" s="173">
        <f>'Vstupní data 9_4'!B403</f>
        <v>0</v>
      </c>
      <c r="C398" s="174" t="str">
        <f>'Vstupní data 9_4'!T403</f>
        <v/>
      </c>
      <c r="D398" s="174" t="str">
        <f>'Vstupní data 9_4'!U403</f>
        <v/>
      </c>
      <c r="E398" s="173" t="str">
        <f>'Vstupní data 9_4'!D403</f>
        <v/>
      </c>
      <c r="F398" s="173">
        <f>'Vstupní data 9_4'!C403</f>
        <v>0</v>
      </c>
      <c r="G398" s="173" t="str">
        <f>'Vstupní data 9_4'!F403</f>
        <v/>
      </c>
      <c r="H398" s="175">
        <f>'Vstupní data 9_4'!G403</f>
        <v>0</v>
      </c>
      <c r="I398" s="173" t="str">
        <f>IF('Vstupní data 9_4'!H403=0,"",'Vstupní data 9_4'!H403)</f>
        <v/>
      </c>
      <c r="J398" s="173">
        <f>'Vstupní data 9_4'!E403</f>
        <v>0</v>
      </c>
      <c r="K398" s="181" t="str">
        <f>'Vstupní data 9_4'!S403</f>
        <v/>
      </c>
      <c r="L398" s="174">
        <f>'Vstupní data 9_4'!I403</f>
        <v>0</v>
      </c>
      <c r="M398" s="177">
        <f>'Vstupní data 9_4'!J403</f>
        <v>0</v>
      </c>
      <c r="N398" s="177">
        <f>'Vstupní data 9_4'!K403</f>
        <v>0</v>
      </c>
      <c r="O398" s="177">
        <f>'Vstupní data 9_4'!L403</f>
        <v>0</v>
      </c>
      <c r="P398" s="173">
        <f>'Vstupní data 9_4'!M403</f>
        <v>0</v>
      </c>
      <c r="Q398" s="173">
        <f>'Vstupní data 9_4'!N403</f>
        <v>0</v>
      </c>
      <c r="R398" s="173">
        <f>'Vstupní data 9_4'!O403</f>
        <v>0</v>
      </c>
      <c r="S398" s="176">
        <f>'Tabulka 9_4'!$R398+'Tabulka 9_4'!$Q398+'Tabulka 9_4'!$P398</f>
        <v>0</v>
      </c>
      <c r="T398" s="173">
        <f>'Vstupní data 9_4'!P403</f>
        <v>0</v>
      </c>
      <c r="U398" s="173">
        <f>'Vstupní data 9_4'!Q403</f>
        <v>0</v>
      </c>
      <c r="V398" s="173">
        <f>'Vstupní data 9_4'!R403</f>
        <v>0</v>
      </c>
      <c r="W398" s="176">
        <f>IFERROR('Tabulka 9_4'!$V398+'Tabulka 9_4'!$U398+'Tabulka 9_4'!$T398,"")</f>
        <v>0</v>
      </c>
      <c r="X398" s="176">
        <f>IFERROR('Tabulka 9_4'!$P398+'Tabulka 9_4'!$T398,"")</f>
        <v>0</v>
      </c>
      <c r="Y398" s="176">
        <f>IFERROR('Tabulka 9_4'!$Q398+'Tabulka 9_4'!$U398,"")</f>
        <v>0</v>
      </c>
      <c r="Z398" s="176">
        <f>IFERROR('Tabulka 9_4'!$R398+'Tabulka 9_4'!$V398,"")</f>
        <v>0</v>
      </c>
      <c r="AA398" s="178" t="str">
        <f t="shared" si="12"/>
        <v/>
      </c>
      <c r="AB398" s="178" t="str">
        <f t="shared" si="13"/>
        <v/>
      </c>
      <c r="AC398" s="179">
        <f>'Vstupní data 9_4'!$B$1</f>
        <v>0</v>
      </c>
    </row>
    <row r="399" spans="1:29" ht="15">
      <c r="A399" s="164">
        <f>'Vstupní data 9_4'!A404</f>
        <v>0</v>
      </c>
      <c r="B399" s="165">
        <f>'Vstupní data 9_4'!B404</f>
        <v>0</v>
      </c>
      <c r="C399" s="166" t="str">
        <f>'Vstupní data 9_4'!T404</f>
        <v/>
      </c>
      <c r="D399" s="166" t="str">
        <f>'Vstupní data 9_4'!U404</f>
        <v/>
      </c>
      <c r="E399" s="165" t="str">
        <f>'Vstupní data 9_4'!D404</f>
        <v/>
      </c>
      <c r="F399" s="165">
        <f>'Vstupní data 9_4'!C404</f>
        <v>0</v>
      </c>
      <c r="G399" s="165" t="str">
        <f>'Vstupní data 9_4'!F404</f>
        <v/>
      </c>
      <c r="H399" s="167">
        <f>'Vstupní data 9_4'!G404</f>
        <v>0</v>
      </c>
      <c r="I399" s="165" t="str">
        <f>IF('Vstupní data 9_4'!H404=0,"",'Vstupní data 9_4'!H404)</f>
        <v/>
      </c>
      <c r="J399" s="165">
        <f>'Vstupní data 9_4'!E404</f>
        <v>0</v>
      </c>
      <c r="K399" s="180" t="str">
        <f>'Vstupní data 9_4'!S404</f>
        <v/>
      </c>
      <c r="L399" s="166">
        <f>'Vstupní data 9_4'!I404</f>
        <v>0</v>
      </c>
      <c r="M399" s="169">
        <f>'Vstupní data 9_4'!J404</f>
        <v>0</v>
      </c>
      <c r="N399" s="169">
        <f>'Vstupní data 9_4'!K404</f>
        <v>0</v>
      </c>
      <c r="O399" s="169">
        <f>'Vstupní data 9_4'!L404</f>
        <v>0</v>
      </c>
      <c r="P399" s="165">
        <f>'Vstupní data 9_4'!M404</f>
        <v>0</v>
      </c>
      <c r="Q399" s="165">
        <f>'Vstupní data 9_4'!N404</f>
        <v>0</v>
      </c>
      <c r="R399" s="165">
        <f>'Vstupní data 9_4'!O404</f>
        <v>0</v>
      </c>
      <c r="S399" s="168">
        <f>'Tabulka 9_4'!$R399+'Tabulka 9_4'!$Q399+'Tabulka 9_4'!$P399</f>
        <v>0</v>
      </c>
      <c r="T399" s="165">
        <f>'Vstupní data 9_4'!P404</f>
        <v>0</v>
      </c>
      <c r="U399" s="165">
        <f>'Vstupní data 9_4'!Q404</f>
        <v>0</v>
      </c>
      <c r="V399" s="165">
        <f>'Vstupní data 9_4'!R404</f>
        <v>0</v>
      </c>
      <c r="W399" s="168">
        <f>IFERROR('Tabulka 9_4'!$V399+'Tabulka 9_4'!$U399+'Tabulka 9_4'!$T399,"")</f>
        <v>0</v>
      </c>
      <c r="X399" s="168">
        <f>IFERROR('Tabulka 9_4'!$P399+'Tabulka 9_4'!$T399,"")</f>
        <v>0</v>
      </c>
      <c r="Y399" s="168">
        <f>IFERROR('Tabulka 9_4'!$Q399+'Tabulka 9_4'!$U399,"")</f>
        <v>0</v>
      </c>
      <c r="Z399" s="168">
        <f>IFERROR('Tabulka 9_4'!$R399+'Tabulka 9_4'!$V399,"")</f>
        <v>0</v>
      </c>
      <c r="AA399" s="170" t="str">
        <f t="shared" si="12"/>
        <v/>
      </c>
      <c r="AB399" s="170" t="str">
        <f t="shared" si="13"/>
        <v/>
      </c>
      <c r="AC399" s="171">
        <f>'Vstupní data 9_4'!$B$1</f>
        <v>0</v>
      </c>
    </row>
    <row r="400" spans="1:29" ht="15">
      <c r="A400" s="172">
        <f>'Vstupní data 9_4'!A405</f>
        <v>0</v>
      </c>
      <c r="B400" s="173">
        <f>'Vstupní data 9_4'!B405</f>
        <v>0</v>
      </c>
      <c r="C400" s="174" t="str">
        <f>'Vstupní data 9_4'!T405</f>
        <v/>
      </c>
      <c r="D400" s="174" t="str">
        <f>'Vstupní data 9_4'!U405</f>
        <v/>
      </c>
      <c r="E400" s="173" t="str">
        <f>'Vstupní data 9_4'!D405</f>
        <v/>
      </c>
      <c r="F400" s="173">
        <f>'Vstupní data 9_4'!C405</f>
        <v>0</v>
      </c>
      <c r="G400" s="173" t="str">
        <f>'Vstupní data 9_4'!F405</f>
        <v/>
      </c>
      <c r="H400" s="175">
        <f>'Vstupní data 9_4'!G405</f>
        <v>0</v>
      </c>
      <c r="I400" s="173" t="str">
        <f>IF('Vstupní data 9_4'!H405=0,"",'Vstupní data 9_4'!H405)</f>
        <v/>
      </c>
      <c r="J400" s="173">
        <f>'Vstupní data 9_4'!E405</f>
        <v>0</v>
      </c>
      <c r="K400" s="181" t="str">
        <f>'Vstupní data 9_4'!S405</f>
        <v/>
      </c>
      <c r="L400" s="174">
        <f>'Vstupní data 9_4'!I405</f>
        <v>0</v>
      </c>
      <c r="M400" s="177">
        <f>'Vstupní data 9_4'!J405</f>
        <v>0</v>
      </c>
      <c r="N400" s="177">
        <f>'Vstupní data 9_4'!K405</f>
        <v>0</v>
      </c>
      <c r="O400" s="177">
        <f>'Vstupní data 9_4'!L405</f>
        <v>0</v>
      </c>
      <c r="P400" s="173">
        <f>'Vstupní data 9_4'!M405</f>
        <v>0</v>
      </c>
      <c r="Q400" s="173">
        <f>'Vstupní data 9_4'!N405</f>
        <v>0</v>
      </c>
      <c r="R400" s="173">
        <f>'Vstupní data 9_4'!O405</f>
        <v>0</v>
      </c>
      <c r="S400" s="176">
        <f>'Tabulka 9_4'!$R400+'Tabulka 9_4'!$Q400+'Tabulka 9_4'!$P400</f>
        <v>0</v>
      </c>
      <c r="T400" s="173">
        <f>'Vstupní data 9_4'!P405</f>
        <v>0</v>
      </c>
      <c r="U400" s="173">
        <f>'Vstupní data 9_4'!Q405</f>
        <v>0</v>
      </c>
      <c r="V400" s="173">
        <f>'Vstupní data 9_4'!R405</f>
        <v>0</v>
      </c>
      <c r="W400" s="176">
        <f>IFERROR('Tabulka 9_4'!$V400+'Tabulka 9_4'!$U400+'Tabulka 9_4'!$T400,"")</f>
        <v>0</v>
      </c>
      <c r="X400" s="176">
        <f>IFERROR('Tabulka 9_4'!$P400+'Tabulka 9_4'!$T400,"")</f>
        <v>0</v>
      </c>
      <c r="Y400" s="176">
        <f>IFERROR('Tabulka 9_4'!$Q400+'Tabulka 9_4'!$U400,"")</f>
        <v>0</v>
      </c>
      <c r="Z400" s="176">
        <f>IFERROR('Tabulka 9_4'!$R400+'Tabulka 9_4'!$V400,"")</f>
        <v>0</v>
      </c>
      <c r="AA400" s="178" t="str">
        <f t="shared" si="12"/>
        <v/>
      </c>
      <c r="AB400" s="178" t="str">
        <f t="shared" si="13"/>
        <v/>
      </c>
      <c r="AC400" s="179">
        <f>'Vstupní data 9_4'!$B$1</f>
        <v>0</v>
      </c>
    </row>
    <row r="401" spans="1:29" ht="15">
      <c r="A401" s="164">
        <f>'Vstupní data 9_4'!A406</f>
        <v>0</v>
      </c>
      <c r="B401" s="165">
        <f>'Vstupní data 9_4'!B406</f>
        <v>0</v>
      </c>
      <c r="C401" s="166" t="str">
        <f>'Vstupní data 9_4'!T406</f>
        <v/>
      </c>
      <c r="D401" s="166" t="str">
        <f>'Vstupní data 9_4'!U406</f>
        <v/>
      </c>
      <c r="E401" s="165" t="str">
        <f>'Vstupní data 9_4'!D406</f>
        <v/>
      </c>
      <c r="F401" s="165">
        <f>'Vstupní data 9_4'!C406</f>
        <v>0</v>
      </c>
      <c r="G401" s="165" t="str">
        <f>'Vstupní data 9_4'!F406</f>
        <v/>
      </c>
      <c r="H401" s="167">
        <f>'Vstupní data 9_4'!G406</f>
        <v>0</v>
      </c>
      <c r="I401" s="165" t="str">
        <f>IF('Vstupní data 9_4'!H406=0,"",'Vstupní data 9_4'!H406)</f>
        <v/>
      </c>
      <c r="J401" s="165">
        <f>'Vstupní data 9_4'!E406</f>
        <v>0</v>
      </c>
      <c r="K401" s="180" t="str">
        <f>'Vstupní data 9_4'!S406</f>
        <v/>
      </c>
      <c r="L401" s="166">
        <f>'Vstupní data 9_4'!I406</f>
        <v>0</v>
      </c>
      <c r="M401" s="169">
        <f>'Vstupní data 9_4'!J406</f>
        <v>0</v>
      </c>
      <c r="N401" s="169">
        <f>'Vstupní data 9_4'!K406</f>
        <v>0</v>
      </c>
      <c r="O401" s="169">
        <f>'Vstupní data 9_4'!L406</f>
        <v>0</v>
      </c>
      <c r="P401" s="165">
        <f>'Vstupní data 9_4'!M406</f>
        <v>0</v>
      </c>
      <c r="Q401" s="165">
        <f>'Vstupní data 9_4'!N406</f>
        <v>0</v>
      </c>
      <c r="R401" s="165">
        <f>'Vstupní data 9_4'!O406</f>
        <v>0</v>
      </c>
      <c r="S401" s="168">
        <f>'Tabulka 9_4'!$R401+'Tabulka 9_4'!$Q401+'Tabulka 9_4'!$P401</f>
        <v>0</v>
      </c>
      <c r="T401" s="165">
        <f>'Vstupní data 9_4'!P406</f>
        <v>0</v>
      </c>
      <c r="U401" s="165">
        <f>'Vstupní data 9_4'!Q406</f>
        <v>0</v>
      </c>
      <c r="V401" s="165">
        <f>'Vstupní data 9_4'!R406</f>
        <v>0</v>
      </c>
      <c r="W401" s="168">
        <f>IFERROR('Tabulka 9_4'!$V401+'Tabulka 9_4'!$U401+'Tabulka 9_4'!$T401,"")</f>
        <v>0</v>
      </c>
      <c r="X401" s="168">
        <f>IFERROR('Tabulka 9_4'!$P401+'Tabulka 9_4'!$T401,"")</f>
        <v>0</v>
      </c>
      <c r="Y401" s="168">
        <f>IFERROR('Tabulka 9_4'!$Q401+'Tabulka 9_4'!$U401,"")</f>
        <v>0</v>
      </c>
      <c r="Z401" s="168">
        <f>IFERROR('Tabulka 9_4'!$R401+'Tabulka 9_4'!$V401,"")</f>
        <v>0</v>
      </c>
      <c r="AA401" s="170" t="str">
        <f t="shared" si="12"/>
        <v/>
      </c>
      <c r="AB401" s="170" t="str">
        <f t="shared" si="13"/>
        <v/>
      </c>
      <c r="AC401" s="171">
        <f>'Vstupní data 9_4'!$B$1</f>
        <v>0</v>
      </c>
    </row>
    <row r="402" spans="1:29" ht="15">
      <c r="A402" s="172">
        <f>'Vstupní data 9_4'!A407</f>
        <v>0</v>
      </c>
      <c r="B402" s="173">
        <f>'Vstupní data 9_4'!B407</f>
        <v>0</v>
      </c>
      <c r="C402" s="174" t="str">
        <f>'Vstupní data 9_4'!T407</f>
        <v/>
      </c>
      <c r="D402" s="174" t="str">
        <f>'Vstupní data 9_4'!U407</f>
        <v/>
      </c>
      <c r="E402" s="173" t="str">
        <f>'Vstupní data 9_4'!D407</f>
        <v/>
      </c>
      <c r="F402" s="173">
        <f>'Vstupní data 9_4'!C407</f>
        <v>0</v>
      </c>
      <c r="G402" s="173" t="str">
        <f>'Vstupní data 9_4'!F407</f>
        <v/>
      </c>
      <c r="H402" s="175">
        <f>'Vstupní data 9_4'!G407</f>
        <v>0</v>
      </c>
      <c r="I402" s="173" t="str">
        <f>IF('Vstupní data 9_4'!H407=0,"",'Vstupní data 9_4'!H407)</f>
        <v/>
      </c>
      <c r="J402" s="173">
        <f>'Vstupní data 9_4'!E407</f>
        <v>0</v>
      </c>
      <c r="K402" s="181" t="str">
        <f>'Vstupní data 9_4'!S407</f>
        <v/>
      </c>
      <c r="L402" s="174">
        <f>'Vstupní data 9_4'!I407</f>
        <v>0</v>
      </c>
      <c r="M402" s="177">
        <f>'Vstupní data 9_4'!J407</f>
        <v>0</v>
      </c>
      <c r="N402" s="177">
        <f>'Vstupní data 9_4'!K407</f>
        <v>0</v>
      </c>
      <c r="O402" s="177">
        <f>'Vstupní data 9_4'!L407</f>
        <v>0</v>
      </c>
      <c r="P402" s="173">
        <f>'Vstupní data 9_4'!M407</f>
        <v>0</v>
      </c>
      <c r="Q402" s="173">
        <f>'Vstupní data 9_4'!N407</f>
        <v>0</v>
      </c>
      <c r="R402" s="173">
        <f>'Vstupní data 9_4'!O407</f>
        <v>0</v>
      </c>
      <c r="S402" s="176">
        <f>'Tabulka 9_4'!$R402+'Tabulka 9_4'!$Q402+'Tabulka 9_4'!$P402</f>
        <v>0</v>
      </c>
      <c r="T402" s="173">
        <f>'Vstupní data 9_4'!P407</f>
        <v>0</v>
      </c>
      <c r="U402" s="173">
        <f>'Vstupní data 9_4'!Q407</f>
        <v>0</v>
      </c>
      <c r="V402" s="173">
        <f>'Vstupní data 9_4'!R407</f>
        <v>0</v>
      </c>
      <c r="W402" s="176">
        <f>IFERROR('Tabulka 9_4'!$V402+'Tabulka 9_4'!$U402+'Tabulka 9_4'!$T402,"")</f>
        <v>0</v>
      </c>
      <c r="X402" s="176">
        <f>IFERROR('Tabulka 9_4'!$P402+'Tabulka 9_4'!$T402,"")</f>
        <v>0</v>
      </c>
      <c r="Y402" s="176">
        <f>IFERROR('Tabulka 9_4'!$Q402+'Tabulka 9_4'!$U402,"")</f>
        <v>0</v>
      </c>
      <c r="Z402" s="176">
        <f>IFERROR('Tabulka 9_4'!$R402+'Tabulka 9_4'!$V402,"")</f>
        <v>0</v>
      </c>
      <c r="AA402" s="178" t="str">
        <f t="shared" si="12"/>
        <v/>
      </c>
      <c r="AB402" s="178" t="str">
        <f t="shared" si="13"/>
        <v/>
      </c>
      <c r="AC402" s="179">
        <f>'Vstupní data 9_4'!$B$1</f>
        <v>0</v>
      </c>
    </row>
    <row r="403" spans="1:29" ht="15">
      <c r="A403" s="164">
        <f>'Vstupní data 9_4'!A408</f>
        <v>0</v>
      </c>
      <c r="B403" s="165">
        <f>'Vstupní data 9_4'!B408</f>
        <v>0</v>
      </c>
      <c r="C403" s="166" t="str">
        <f>'Vstupní data 9_4'!T408</f>
        <v/>
      </c>
      <c r="D403" s="166" t="str">
        <f>'Vstupní data 9_4'!U408</f>
        <v/>
      </c>
      <c r="E403" s="165" t="str">
        <f>'Vstupní data 9_4'!D408</f>
        <v/>
      </c>
      <c r="F403" s="165">
        <f>'Vstupní data 9_4'!C408</f>
        <v>0</v>
      </c>
      <c r="G403" s="165" t="str">
        <f>'Vstupní data 9_4'!F408</f>
        <v/>
      </c>
      <c r="H403" s="167">
        <f>'Vstupní data 9_4'!G408</f>
        <v>0</v>
      </c>
      <c r="I403" s="165" t="str">
        <f>IF('Vstupní data 9_4'!H408=0,"",'Vstupní data 9_4'!H408)</f>
        <v/>
      </c>
      <c r="J403" s="165">
        <f>'Vstupní data 9_4'!E408</f>
        <v>0</v>
      </c>
      <c r="K403" s="180" t="str">
        <f>'Vstupní data 9_4'!S408</f>
        <v/>
      </c>
      <c r="L403" s="166">
        <f>'Vstupní data 9_4'!I408</f>
        <v>0</v>
      </c>
      <c r="M403" s="169">
        <f>'Vstupní data 9_4'!J408</f>
        <v>0</v>
      </c>
      <c r="N403" s="169">
        <f>'Vstupní data 9_4'!K408</f>
        <v>0</v>
      </c>
      <c r="O403" s="169">
        <f>'Vstupní data 9_4'!L408</f>
        <v>0</v>
      </c>
      <c r="P403" s="165">
        <f>'Vstupní data 9_4'!M408</f>
        <v>0</v>
      </c>
      <c r="Q403" s="165">
        <f>'Vstupní data 9_4'!N408</f>
        <v>0</v>
      </c>
      <c r="R403" s="165">
        <f>'Vstupní data 9_4'!O408</f>
        <v>0</v>
      </c>
      <c r="S403" s="168">
        <f>'Tabulka 9_4'!$R403+'Tabulka 9_4'!$Q403+'Tabulka 9_4'!$P403</f>
        <v>0</v>
      </c>
      <c r="T403" s="165">
        <f>'Vstupní data 9_4'!P408</f>
        <v>0</v>
      </c>
      <c r="U403" s="165">
        <f>'Vstupní data 9_4'!Q408</f>
        <v>0</v>
      </c>
      <c r="V403" s="165">
        <f>'Vstupní data 9_4'!R408</f>
        <v>0</v>
      </c>
      <c r="W403" s="168">
        <f>IFERROR('Tabulka 9_4'!$V403+'Tabulka 9_4'!$U403+'Tabulka 9_4'!$T403,"")</f>
        <v>0</v>
      </c>
      <c r="X403" s="168">
        <f>IFERROR('Tabulka 9_4'!$P403+'Tabulka 9_4'!$T403,"")</f>
        <v>0</v>
      </c>
      <c r="Y403" s="168">
        <f>IFERROR('Tabulka 9_4'!$Q403+'Tabulka 9_4'!$U403,"")</f>
        <v>0</v>
      </c>
      <c r="Z403" s="168">
        <f>IFERROR('Tabulka 9_4'!$R403+'Tabulka 9_4'!$V403,"")</f>
        <v>0</v>
      </c>
      <c r="AA403" s="170" t="str">
        <f t="shared" si="12"/>
        <v/>
      </c>
      <c r="AB403" s="170" t="str">
        <f t="shared" si="13"/>
        <v/>
      </c>
      <c r="AC403" s="171">
        <f>'Vstupní data 9_4'!$B$1</f>
        <v>0</v>
      </c>
    </row>
    <row r="404" spans="1:29" ht="15">
      <c r="A404" s="172">
        <f>'Vstupní data 9_4'!A409</f>
        <v>0</v>
      </c>
      <c r="B404" s="173">
        <f>'Vstupní data 9_4'!B409</f>
        <v>0</v>
      </c>
      <c r="C404" s="174" t="str">
        <f>'Vstupní data 9_4'!T409</f>
        <v/>
      </c>
      <c r="D404" s="174" t="str">
        <f>'Vstupní data 9_4'!U409</f>
        <v/>
      </c>
      <c r="E404" s="173" t="str">
        <f>'Vstupní data 9_4'!D409</f>
        <v/>
      </c>
      <c r="F404" s="173">
        <f>'Vstupní data 9_4'!C409</f>
        <v>0</v>
      </c>
      <c r="G404" s="173" t="str">
        <f>'Vstupní data 9_4'!F409</f>
        <v/>
      </c>
      <c r="H404" s="175">
        <f>'Vstupní data 9_4'!G409</f>
        <v>0</v>
      </c>
      <c r="I404" s="173" t="str">
        <f>IF('Vstupní data 9_4'!H409=0,"",'Vstupní data 9_4'!H409)</f>
        <v/>
      </c>
      <c r="J404" s="173">
        <f>'Vstupní data 9_4'!E409</f>
        <v>0</v>
      </c>
      <c r="K404" s="181" t="str">
        <f>'Vstupní data 9_4'!S409</f>
        <v/>
      </c>
      <c r="L404" s="174">
        <f>'Vstupní data 9_4'!I409</f>
        <v>0</v>
      </c>
      <c r="M404" s="177">
        <f>'Vstupní data 9_4'!J409</f>
        <v>0</v>
      </c>
      <c r="N404" s="177">
        <f>'Vstupní data 9_4'!K409</f>
        <v>0</v>
      </c>
      <c r="O404" s="177">
        <f>'Vstupní data 9_4'!L409</f>
        <v>0</v>
      </c>
      <c r="P404" s="173">
        <f>'Vstupní data 9_4'!M409</f>
        <v>0</v>
      </c>
      <c r="Q404" s="173">
        <f>'Vstupní data 9_4'!N409</f>
        <v>0</v>
      </c>
      <c r="R404" s="173">
        <f>'Vstupní data 9_4'!O409</f>
        <v>0</v>
      </c>
      <c r="S404" s="176">
        <f>'Tabulka 9_4'!$R404+'Tabulka 9_4'!$Q404+'Tabulka 9_4'!$P404</f>
        <v>0</v>
      </c>
      <c r="T404" s="173">
        <f>'Vstupní data 9_4'!P409</f>
        <v>0</v>
      </c>
      <c r="U404" s="173">
        <f>'Vstupní data 9_4'!Q409</f>
        <v>0</v>
      </c>
      <c r="V404" s="173">
        <f>'Vstupní data 9_4'!R409</f>
        <v>0</v>
      </c>
      <c r="W404" s="176">
        <f>IFERROR('Tabulka 9_4'!$V404+'Tabulka 9_4'!$U404+'Tabulka 9_4'!$T404,"")</f>
        <v>0</v>
      </c>
      <c r="X404" s="176">
        <f>IFERROR('Tabulka 9_4'!$P404+'Tabulka 9_4'!$T404,"")</f>
        <v>0</v>
      </c>
      <c r="Y404" s="176">
        <f>IFERROR('Tabulka 9_4'!$Q404+'Tabulka 9_4'!$U404,"")</f>
        <v>0</v>
      </c>
      <c r="Z404" s="176">
        <f>IFERROR('Tabulka 9_4'!$R404+'Tabulka 9_4'!$V404,"")</f>
        <v>0</v>
      </c>
      <c r="AA404" s="178" t="str">
        <f t="shared" si="12"/>
        <v/>
      </c>
      <c r="AB404" s="178" t="str">
        <f t="shared" si="13"/>
        <v/>
      </c>
      <c r="AC404" s="179">
        <f>'Vstupní data 9_4'!$B$1</f>
        <v>0</v>
      </c>
    </row>
    <row r="405" spans="1:29" ht="15">
      <c r="A405" s="164">
        <f>'Vstupní data 9_4'!A410</f>
        <v>0</v>
      </c>
      <c r="B405" s="165">
        <f>'Vstupní data 9_4'!B410</f>
        <v>0</v>
      </c>
      <c r="C405" s="166" t="str">
        <f>'Vstupní data 9_4'!T410</f>
        <v/>
      </c>
      <c r="D405" s="166" t="str">
        <f>'Vstupní data 9_4'!U410</f>
        <v/>
      </c>
      <c r="E405" s="165" t="str">
        <f>'Vstupní data 9_4'!D410</f>
        <v/>
      </c>
      <c r="F405" s="165">
        <f>'Vstupní data 9_4'!C410</f>
        <v>0</v>
      </c>
      <c r="G405" s="165" t="str">
        <f>'Vstupní data 9_4'!F410</f>
        <v/>
      </c>
      <c r="H405" s="167">
        <f>'Vstupní data 9_4'!G410</f>
        <v>0</v>
      </c>
      <c r="I405" s="165" t="str">
        <f>IF('Vstupní data 9_4'!H410=0,"",'Vstupní data 9_4'!H410)</f>
        <v/>
      </c>
      <c r="J405" s="165">
        <f>'Vstupní data 9_4'!E410</f>
        <v>0</v>
      </c>
      <c r="K405" s="180" t="str">
        <f>'Vstupní data 9_4'!S410</f>
        <v/>
      </c>
      <c r="L405" s="166">
        <f>'Vstupní data 9_4'!I410</f>
        <v>0</v>
      </c>
      <c r="M405" s="169">
        <f>'Vstupní data 9_4'!J410</f>
        <v>0</v>
      </c>
      <c r="N405" s="169">
        <f>'Vstupní data 9_4'!K410</f>
        <v>0</v>
      </c>
      <c r="O405" s="169">
        <f>'Vstupní data 9_4'!L410</f>
        <v>0</v>
      </c>
      <c r="P405" s="165">
        <f>'Vstupní data 9_4'!M410</f>
        <v>0</v>
      </c>
      <c r="Q405" s="165">
        <f>'Vstupní data 9_4'!N410</f>
        <v>0</v>
      </c>
      <c r="R405" s="165">
        <f>'Vstupní data 9_4'!O410</f>
        <v>0</v>
      </c>
      <c r="S405" s="168">
        <f>'Tabulka 9_4'!$R405+'Tabulka 9_4'!$Q405+'Tabulka 9_4'!$P405</f>
        <v>0</v>
      </c>
      <c r="T405" s="165">
        <f>'Vstupní data 9_4'!P410</f>
        <v>0</v>
      </c>
      <c r="U405" s="165">
        <f>'Vstupní data 9_4'!Q410</f>
        <v>0</v>
      </c>
      <c r="V405" s="165">
        <f>'Vstupní data 9_4'!R410</f>
        <v>0</v>
      </c>
      <c r="W405" s="168">
        <f>IFERROR('Tabulka 9_4'!$V405+'Tabulka 9_4'!$U405+'Tabulka 9_4'!$T405,"")</f>
        <v>0</v>
      </c>
      <c r="X405" s="168">
        <f>IFERROR('Tabulka 9_4'!$P405+'Tabulka 9_4'!$T405,"")</f>
        <v>0</v>
      </c>
      <c r="Y405" s="168">
        <f>IFERROR('Tabulka 9_4'!$Q405+'Tabulka 9_4'!$U405,"")</f>
        <v>0</v>
      </c>
      <c r="Z405" s="168">
        <f>IFERROR('Tabulka 9_4'!$R405+'Tabulka 9_4'!$V405,"")</f>
        <v>0</v>
      </c>
      <c r="AA405" s="170" t="str">
        <f t="shared" si="12"/>
        <v/>
      </c>
      <c r="AB405" s="170" t="str">
        <f t="shared" si="13"/>
        <v/>
      </c>
      <c r="AC405" s="171">
        <f>'Vstupní data 9_4'!$B$1</f>
        <v>0</v>
      </c>
    </row>
    <row r="406" spans="1:29" ht="15">
      <c r="A406" s="172">
        <f>'Vstupní data 9_4'!A411</f>
        <v>0</v>
      </c>
      <c r="B406" s="173">
        <f>'Vstupní data 9_4'!B411</f>
        <v>0</v>
      </c>
      <c r="C406" s="174" t="str">
        <f>'Vstupní data 9_4'!T411</f>
        <v/>
      </c>
      <c r="D406" s="174" t="str">
        <f>'Vstupní data 9_4'!U411</f>
        <v/>
      </c>
      <c r="E406" s="173" t="str">
        <f>'Vstupní data 9_4'!D411</f>
        <v/>
      </c>
      <c r="F406" s="173">
        <f>'Vstupní data 9_4'!C411</f>
        <v>0</v>
      </c>
      <c r="G406" s="173" t="str">
        <f>'Vstupní data 9_4'!F411</f>
        <v/>
      </c>
      <c r="H406" s="175">
        <f>'Vstupní data 9_4'!G411</f>
        <v>0</v>
      </c>
      <c r="I406" s="173" t="str">
        <f>IF('Vstupní data 9_4'!H411=0,"",'Vstupní data 9_4'!H411)</f>
        <v/>
      </c>
      <c r="J406" s="173">
        <f>'Vstupní data 9_4'!E411</f>
        <v>0</v>
      </c>
      <c r="K406" s="181" t="str">
        <f>'Vstupní data 9_4'!S411</f>
        <v/>
      </c>
      <c r="L406" s="174">
        <f>'Vstupní data 9_4'!I411</f>
        <v>0</v>
      </c>
      <c r="M406" s="177">
        <f>'Vstupní data 9_4'!J411</f>
        <v>0</v>
      </c>
      <c r="N406" s="177">
        <f>'Vstupní data 9_4'!K411</f>
        <v>0</v>
      </c>
      <c r="O406" s="177">
        <f>'Vstupní data 9_4'!L411</f>
        <v>0</v>
      </c>
      <c r="P406" s="173">
        <f>'Vstupní data 9_4'!M411</f>
        <v>0</v>
      </c>
      <c r="Q406" s="173">
        <f>'Vstupní data 9_4'!N411</f>
        <v>0</v>
      </c>
      <c r="R406" s="173">
        <f>'Vstupní data 9_4'!O411</f>
        <v>0</v>
      </c>
      <c r="S406" s="176">
        <f>'Tabulka 9_4'!$R406+'Tabulka 9_4'!$Q406+'Tabulka 9_4'!$P406</f>
        <v>0</v>
      </c>
      <c r="T406" s="173">
        <f>'Vstupní data 9_4'!P411</f>
        <v>0</v>
      </c>
      <c r="U406" s="173">
        <f>'Vstupní data 9_4'!Q411</f>
        <v>0</v>
      </c>
      <c r="V406" s="173">
        <f>'Vstupní data 9_4'!R411</f>
        <v>0</v>
      </c>
      <c r="W406" s="176">
        <f>IFERROR('Tabulka 9_4'!$V406+'Tabulka 9_4'!$U406+'Tabulka 9_4'!$T406,"")</f>
        <v>0</v>
      </c>
      <c r="X406" s="176">
        <f>IFERROR('Tabulka 9_4'!$P406+'Tabulka 9_4'!$T406,"")</f>
        <v>0</v>
      </c>
      <c r="Y406" s="176">
        <f>IFERROR('Tabulka 9_4'!$Q406+'Tabulka 9_4'!$U406,"")</f>
        <v>0</v>
      </c>
      <c r="Z406" s="176">
        <f>IFERROR('Tabulka 9_4'!$R406+'Tabulka 9_4'!$V406,"")</f>
        <v>0</v>
      </c>
      <c r="AA406" s="178" t="str">
        <f t="shared" si="12"/>
        <v/>
      </c>
      <c r="AB406" s="178" t="str">
        <f t="shared" si="13"/>
        <v/>
      </c>
      <c r="AC406" s="179">
        <f>'Vstupní data 9_4'!$B$1</f>
        <v>0</v>
      </c>
    </row>
    <row r="407" spans="1:29" ht="15">
      <c r="A407" s="164">
        <f>'Vstupní data 9_4'!A412</f>
        <v>0</v>
      </c>
      <c r="B407" s="165">
        <f>'Vstupní data 9_4'!B412</f>
        <v>0</v>
      </c>
      <c r="C407" s="166" t="str">
        <f>'Vstupní data 9_4'!T412</f>
        <v/>
      </c>
      <c r="D407" s="166" t="str">
        <f>'Vstupní data 9_4'!U412</f>
        <v/>
      </c>
      <c r="E407" s="165" t="str">
        <f>'Vstupní data 9_4'!D412</f>
        <v/>
      </c>
      <c r="F407" s="165">
        <f>'Vstupní data 9_4'!C412</f>
        <v>0</v>
      </c>
      <c r="G407" s="165" t="str">
        <f>'Vstupní data 9_4'!F412</f>
        <v/>
      </c>
      <c r="H407" s="167">
        <f>'Vstupní data 9_4'!G412</f>
        <v>0</v>
      </c>
      <c r="I407" s="165" t="str">
        <f>IF('Vstupní data 9_4'!H412=0,"",'Vstupní data 9_4'!H412)</f>
        <v/>
      </c>
      <c r="J407" s="165">
        <f>'Vstupní data 9_4'!E412</f>
        <v>0</v>
      </c>
      <c r="K407" s="180" t="str">
        <f>'Vstupní data 9_4'!S412</f>
        <v/>
      </c>
      <c r="L407" s="166">
        <f>'Vstupní data 9_4'!I412</f>
        <v>0</v>
      </c>
      <c r="M407" s="169">
        <f>'Vstupní data 9_4'!J412</f>
        <v>0</v>
      </c>
      <c r="N407" s="169">
        <f>'Vstupní data 9_4'!K412</f>
        <v>0</v>
      </c>
      <c r="O407" s="169">
        <f>'Vstupní data 9_4'!L412</f>
        <v>0</v>
      </c>
      <c r="P407" s="165">
        <f>'Vstupní data 9_4'!M412</f>
        <v>0</v>
      </c>
      <c r="Q407" s="165">
        <f>'Vstupní data 9_4'!N412</f>
        <v>0</v>
      </c>
      <c r="R407" s="165">
        <f>'Vstupní data 9_4'!O412</f>
        <v>0</v>
      </c>
      <c r="S407" s="168">
        <f>'Tabulka 9_4'!$R407+'Tabulka 9_4'!$Q407+'Tabulka 9_4'!$P407</f>
        <v>0</v>
      </c>
      <c r="T407" s="165">
        <f>'Vstupní data 9_4'!P412</f>
        <v>0</v>
      </c>
      <c r="U407" s="165">
        <f>'Vstupní data 9_4'!Q412</f>
        <v>0</v>
      </c>
      <c r="V407" s="165">
        <f>'Vstupní data 9_4'!R412</f>
        <v>0</v>
      </c>
      <c r="W407" s="168">
        <f>IFERROR('Tabulka 9_4'!$V407+'Tabulka 9_4'!$U407+'Tabulka 9_4'!$T407,"")</f>
        <v>0</v>
      </c>
      <c r="X407" s="168">
        <f>IFERROR('Tabulka 9_4'!$P407+'Tabulka 9_4'!$T407,"")</f>
        <v>0</v>
      </c>
      <c r="Y407" s="168">
        <f>IFERROR('Tabulka 9_4'!$Q407+'Tabulka 9_4'!$U407,"")</f>
        <v>0</v>
      </c>
      <c r="Z407" s="168">
        <f>IFERROR('Tabulka 9_4'!$R407+'Tabulka 9_4'!$V407,"")</f>
        <v>0</v>
      </c>
      <c r="AA407" s="170" t="str">
        <f t="shared" si="12"/>
        <v/>
      </c>
      <c r="AB407" s="170" t="str">
        <f t="shared" si="13"/>
        <v/>
      </c>
      <c r="AC407" s="171">
        <f>'Vstupní data 9_4'!$B$1</f>
        <v>0</v>
      </c>
    </row>
    <row r="408" spans="1:29" ht="15">
      <c r="A408" s="172">
        <f>'Vstupní data 9_4'!A413</f>
        <v>0</v>
      </c>
      <c r="B408" s="173">
        <f>'Vstupní data 9_4'!B413</f>
        <v>0</v>
      </c>
      <c r="C408" s="174" t="str">
        <f>'Vstupní data 9_4'!T413</f>
        <v/>
      </c>
      <c r="D408" s="174" t="str">
        <f>'Vstupní data 9_4'!U413</f>
        <v/>
      </c>
      <c r="E408" s="173" t="str">
        <f>'Vstupní data 9_4'!D413</f>
        <v/>
      </c>
      <c r="F408" s="173">
        <f>'Vstupní data 9_4'!C413</f>
        <v>0</v>
      </c>
      <c r="G408" s="173" t="str">
        <f>'Vstupní data 9_4'!F413</f>
        <v/>
      </c>
      <c r="H408" s="175">
        <f>'Vstupní data 9_4'!G413</f>
        <v>0</v>
      </c>
      <c r="I408" s="173" t="str">
        <f>IF('Vstupní data 9_4'!H413=0,"",'Vstupní data 9_4'!H413)</f>
        <v/>
      </c>
      <c r="J408" s="173">
        <f>'Vstupní data 9_4'!E413</f>
        <v>0</v>
      </c>
      <c r="K408" s="181" t="str">
        <f>'Vstupní data 9_4'!S413</f>
        <v/>
      </c>
      <c r="L408" s="174">
        <f>'Vstupní data 9_4'!I413</f>
        <v>0</v>
      </c>
      <c r="M408" s="177">
        <f>'Vstupní data 9_4'!J413</f>
        <v>0</v>
      </c>
      <c r="N408" s="177">
        <f>'Vstupní data 9_4'!K413</f>
        <v>0</v>
      </c>
      <c r="O408" s="177">
        <f>'Vstupní data 9_4'!L413</f>
        <v>0</v>
      </c>
      <c r="P408" s="173">
        <f>'Vstupní data 9_4'!M413</f>
        <v>0</v>
      </c>
      <c r="Q408" s="173">
        <f>'Vstupní data 9_4'!N413</f>
        <v>0</v>
      </c>
      <c r="R408" s="173">
        <f>'Vstupní data 9_4'!O413</f>
        <v>0</v>
      </c>
      <c r="S408" s="176">
        <f>'Tabulka 9_4'!$R408+'Tabulka 9_4'!$Q408+'Tabulka 9_4'!$P408</f>
        <v>0</v>
      </c>
      <c r="T408" s="173">
        <f>'Vstupní data 9_4'!P413</f>
        <v>0</v>
      </c>
      <c r="U408" s="173">
        <f>'Vstupní data 9_4'!Q413</f>
        <v>0</v>
      </c>
      <c r="V408" s="173">
        <f>'Vstupní data 9_4'!R413</f>
        <v>0</v>
      </c>
      <c r="W408" s="176">
        <f>IFERROR('Tabulka 9_4'!$V408+'Tabulka 9_4'!$U408+'Tabulka 9_4'!$T408,"")</f>
        <v>0</v>
      </c>
      <c r="X408" s="176">
        <f>IFERROR('Tabulka 9_4'!$P408+'Tabulka 9_4'!$T408,"")</f>
        <v>0</v>
      </c>
      <c r="Y408" s="176">
        <f>IFERROR('Tabulka 9_4'!$Q408+'Tabulka 9_4'!$U408,"")</f>
        <v>0</v>
      </c>
      <c r="Z408" s="176">
        <f>IFERROR('Tabulka 9_4'!$R408+'Tabulka 9_4'!$V408,"")</f>
        <v>0</v>
      </c>
      <c r="AA408" s="178" t="str">
        <f t="shared" si="12"/>
        <v/>
      </c>
      <c r="AB408" s="178" t="str">
        <f t="shared" si="13"/>
        <v/>
      </c>
      <c r="AC408" s="179">
        <f>'Vstupní data 9_4'!$B$1</f>
        <v>0</v>
      </c>
    </row>
    <row r="409" spans="1:29" ht="15">
      <c r="A409" s="164">
        <f>'Vstupní data 9_4'!A414</f>
        <v>0</v>
      </c>
      <c r="B409" s="165">
        <f>'Vstupní data 9_4'!B414</f>
        <v>0</v>
      </c>
      <c r="C409" s="166" t="str">
        <f>'Vstupní data 9_4'!T414</f>
        <v/>
      </c>
      <c r="D409" s="166" t="str">
        <f>'Vstupní data 9_4'!U414</f>
        <v/>
      </c>
      <c r="E409" s="165" t="str">
        <f>'Vstupní data 9_4'!D414</f>
        <v/>
      </c>
      <c r="F409" s="165">
        <f>'Vstupní data 9_4'!C414</f>
        <v>0</v>
      </c>
      <c r="G409" s="165" t="str">
        <f>'Vstupní data 9_4'!F414</f>
        <v/>
      </c>
      <c r="H409" s="167">
        <f>'Vstupní data 9_4'!G414</f>
        <v>0</v>
      </c>
      <c r="I409" s="165" t="str">
        <f>IF('Vstupní data 9_4'!H414=0,"",'Vstupní data 9_4'!H414)</f>
        <v/>
      </c>
      <c r="J409" s="165">
        <f>'Vstupní data 9_4'!E414</f>
        <v>0</v>
      </c>
      <c r="K409" s="180" t="str">
        <f>'Vstupní data 9_4'!S414</f>
        <v/>
      </c>
      <c r="L409" s="166">
        <f>'Vstupní data 9_4'!I414</f>
        <v>0</v>
      </c>
      <c r="M409" s="169">
        <f>'Vstupní data 9_4'!J414</f>
        <v>0</v>
      </c>
      <c r="N409" s="169">
        <f>'Vstupní data 9_4'!K414</f>
        <v>0</v>
      </c>
      <c r="O409" s="169">
        <f>'Vstupní data 9_4'!L414</f>
        <v>0</v>
      </c>
      <c r="P409" s="165">
        <f>'Vstupní data 9_4'!M414</f>
        <v>0</v>
      </c>
      <c r="Q409" s="165">
        <f>'Vstupní data 9_4'!N414</f>
        <v>0</v>
      </c>
      <c r="R409" s="165">
        <f>'Vstupní data 9_4'!O414</f>
        <v>0</v>
      </c>
      <c r="S409" s="168">
        <f>'Tabulka 9_4'!$R409+'Tabulka 9_4'!$Q409+'Tabulka 9_4'!$P409</f>
        <v>0</v>
      </c>
      <c r="T409" s="165">
        <f>'Vstupní data 9_4'!P414</f>
        <v>0</v>
      </c>
      <c r="U409" s="165">
        <f>'Vstupní data 9_4'!Q414</f>
        <v>0</v>
      </c>
      <c r="V409" s="165">
        <f>'Vstupní data 9_4'!R414</f>
        <v>0</v>
      </c>
      <c r="W409" s="168">
        <f>IFERROR('Tabulka 9_4'!$V409+'Tabulka 9_4'!$U409+'Tabulka 9_4'!$T409,"")</f>
        <v>0</v>
      </c>
      <c r="X409" s="168">
        <f>IFERROR('Tabulka 9_4'!$P409+'Tabulka 9_4'!$T409,"")</f>
        <v>0</v>
      </c>
      <c r="Y409" s="168">
        <f>IFERROR('Tabulka 9_4'!$Q409+'Tabulka 9_4'!$U409,"")</f>
        <v>0</v>
      </c>
      <c r="Z409" s="168">
        <f>IFERROR('Tabulka 9_4'!$R409+'Tabulka 9_4'!$V409,"")</f>
        <v>0</v>
      </c>
      <c r="AA409" s="170" t="str">
        <f t="shared" si="12"/>
        <v/>
      </c>
      <c r="AB409" s="170" t="str">
        <f t="shared" si="13"/>
        <v/>
      </c>
      <c r="AC409" s="171">
        <f>'Vstupní data 9_4'!$B$1</f>
        <v>0</v>
      </c>
    </row>
    <row r="410" spans="1:29" ht="15">
      <c r="A410" s="172">
        <f>'Vstupní data 9_4'!A415</f>
        <v>0</v>
      </c>
      <c r="B410" s="173">
        <f>'Vstupní data 9_4'!B415</f>
        <v>0</v>
      </c>
      <c r="C410" s="174" t="str">
        <f>'Vstupní data 9_4'!T415</f>
        <v/>
      </c>
      <c r="D410" s="174" t="str">
        <f>'Vstupní data 9_4'!U415</f>
        <v/>
      </c>
      <c r="E410" s="173" t="str">
        <f>'Vstupní data 9_4'!D415</f>
        <v/>
      </c>
      <c r="F410" s="173">
        <f>'Vstupní data 9_4'!C415</f>
        <v>0</v>
      </c>
      <c r="G410" s="173" t="str">
        <f>'Vstupní data 9_4'!F415</f>
        <v/>
      </c>
      <c r="H410" s="175">
        <f>'Vstupní data 9_4'!G415</f>
        <v>0</v>
      </c>
      <c r="I410" s="173" t="str">
        <f>IF('Vstupní data 9_4'!H415=0,"",'Vstupní data 9_4'!H415)</f>
        <v/>
      </c>
      <c r="J410" s="173">
        <f>'Vstupní data 9_4'!E415</f>
        <v>0</v>
      </c>
      <c r="K410" s="181" t="str">
        <f>'Vstupní data 9_4'!S415</f>
        <v/>
      </c>
      <c r="L410" s="174">
        <f>'Vstupní data 9_4'!I415</f>
        <v>0</v>
      </c>
      <c r="M410" s="177">
        <f>'Vstupní data 9_4'!J415</f>
        <v>0</v>
      </c>
      <c r="N410" s="177">
        <f>'Vstupní data 9_4'!K415</f>
        <v>0</v>
      </c>
      <c r="O410" s="177">
        <f>'Vstupní data 9_4'!L415</f>
        <v>0</v>
      </c>
      <c r="P410" s="173">
        <f>'Vstupní data 9_4'!M415</f>
        <v>0</v>
      </c>
      <c r="Q410" s="173">
        <f>'Vstupní data 9_4'!N415</f>
        <v>0</v>
      </c>
      <c r="R410" s="173">
        <f>'Vstupní data 9_4'!O415</f>
        <v>0</v>
      </c>
      <c r="S410" s="176">
        <f>'Tabulka 9_4'!$R410+'Tabulka 9_4'!$Q410+'Tabulka 9_4'!$P410</f>
        <v>0</v>
      </c>
      <c r="T410" s="173">
        <f>'Vstupní data 9_4'!P415</f>
        <v>0</v>
      </c>
      <c r="U410" s="173">
        <f>'Vstupní data 9_4'!Q415</f>
        <v>0</v>
      </c>
      <c r="V410" s="173">
        <f>'Vstupní data 9_4'!R415</f>
        <v>0</v>
      </c>
      <c r="W410" s="176">
        <f>IFERROR('Tabulka 9_4'!$V410+'Tabulka 9_4'!$U410+'Tabulka 9_4'!$T410,"")</f>
        <v>0</v>
      </c>
      <c r="X410" s="176">
        <f>IFERROR('Tabulka 9_4'!$P410+'Tabulka 9_4'!$T410,"")</f>
        <v>0</v>
      </c>
      <c r="Y410" s="176">
        <f>IFERROR('Tabulka 9_4'!$Q410+'Tabulka 9_4'!$U410,"")</f>
        <v>0</v>
      </c>
      <c r="Z410" s="176">
        <f>IFERROR('Tabulka 9_4'!$R410+'Tabulka 9_4'!$V410,"")</f>
        <v>0</v>
      </c>
      <c r="AA410" s="178" t="str">
        <f t="shared" si="12"/>
        <v/>
      </c>
      <c r="AB410" s="178" t="str">
        <f t="shared" si="13"/>
        <v/>
      </c>
      <c r="AC410" s="179">
        <f>'Vstupní data 9_4'!$B$1</f>
        <v>0</v>
      </c>
    </row>
    <row r="411" spans="1:29" ht="15">
      <c r="A411" s="164">
        <f>'Vstupní data 9_4'!A416</f>
        <v>0</v>
      </c>
      <c r="B411" s="165">
        <f>'Vstupní data 9_4'!B416</f>
        <v>0</v>
      </c>
      <c r="C411" s="166" t="str">
        <f>'Vstupní data 9_4'!T416</f>
        <v/>
      </c>
      <c r="D411" s="166" t="str">
        <f>'Vstupní data 9_4'!U416</f>
        <v/>
      </c>
      <c r="E411" s="165" t="str">
        <f>'Vstupní data 9_4'!D416</f>
        <v/>
      </c>
      <c r="F411" s="165">
        <f>'Vstupní data 9_4'!C416</f>
        <v>0</v>
      </c>
      <c r="G411" s="165" t="str">
        <f>'Vstupní data 9_4'!F416</f>
        <v/>
      </c>
      <c r="H411" s="167">
        <f>'Vstupní data 9_4'!G416</f>
        <v>0</v>
      </c>
      <c r="I411" s="165" t="str">
        <f>IF('Vstupní data 9_4'!H416=0,"",'Vstupní data 9_4'!H416)</f>
        <v/>
      </c>
      <c r="J411" s="165">
        <f>'Vstupní data 9_4'!E416</f>
        <v>0</v>
      </c>
      <c r="K411" s="180" t="str">
        <f>'Vstupní data 9_4'!S416</f>
        <v/>
      </c>
      <c r="L411" s="166">
        <f>'Vstupní data 9_4'!I416</f>
        <v>0</v>
      </c>
      <c r="M411" s="169">
        <f>'Vstupní data 9_4'!J416</f>
        <v>0</v>
      </c>
      <c r="N411" s="169">
        <f>'Vstupní data 9_4'!K416</f>
        <v>0</v>
      </c>
      <c r="O411" s="169">
        <f>'Vstupní data 9_4'!L416</f>
        <v>0</v>
      </c>
      <c r="P411" s="165">
        <f>'Vstupní data 9_4'!M416</f>
        <v>0</v>
      </c>
      <c r="Q411" s="165">
        <f>'Vstupní data 9_4'!N416</f>
        <v>0</v>
      </c>
      <c r="R411" s="165">
        <f>'Vstupní data 9_4'!O416</f>
        <v>0</v>
      </c>
      <c r="S411" s="168">
        <f>'Tabulka 9_4'!$R411+'Tabulka 9_4'!$Q411+'Tabulka 9_4'!$P411</f>
        <v>0</v>
      </c>
      <c r="T411" s="165">
        <f>'Vstupní data 9_4'!P416</f>
        <v>0</v>
      </c>
      <c r="U411" s="165">
        <f>'Vstupní data 9_4'!Q416</f>
        <v>0</v>
      </c>
      <c r="V411" s="165">
        <f>'Vstupní data 9_4'!R416</f>
        <v>0</v>
      </c>
      <c r="W411" s="168">
        <f>IFERROR('Tabulka 9_4'!$V411+'Tabulka 9_4'!$U411+'Tabulka 9_4'!$T411,"")</f>
        <v>0</v>
      </c>
      <c r="X411" s="168">
        <f>IFERROR('Tabulka 9_4'!$P411+'Tabulka 9_4'!$T411,"")</f>
        <v>0</v>
      </c>
      <c r="Y411" s="168">
        <f>IFERROR('Tabulka 9_4'!$Q411+'Tabulka 9_4'!$U411,"")</f>
        <v>0</v>
      </c>
      <c r="Z411" s="168">
        <f>IFERROR('Tabulka 9_4'!$R411+'Tabulka 9_4'!$V411,"")</f>
        <v>0</v>
      </c>
      <c r="AA411" s="170" t="str">
        <f t="shared" si="12"/>
        <v/>
      </c>
      <c r="AB411" s="170" t="str">
        <f t="shared" si="13"/>
        <v/>
      </c>
      <c r="AC411" s="171">
        <f>'Vstupní data 9_4'!$B$1</f>
        <v>0</v>
      </c>
    </row>
    <row r="412" spans="1:29" ht="15">
      <c r="A412" s="172">
        <f>'Vstupní data 9_4'!A417</f>
        <v>0</v>
      </c>
      <c r="B412" s="173">
        <f>'Vstupní data 9_4'!B417</f>
        <v>0</v>
      </c>
      <c r="C412" s="174" t="str">
        <f>'Vstupní data 9_4'!T417</f>
        <v/>
      </c>
      <c r="D412" s="174" t="str">
        <f>'Vstupní data 9_4'!U417</f>
        <v/>
      </c>
      <c r="E412" s="173" t="str">
        <f>'Vstupní data 9_4'!D417</f>
        <v/>
      </c>
      <c r="F412" s="173">
        <f>'Vstupní data 9_4'!C417</f>
        <v>0</v>
      </c>
      <c r="G412" s="173" t="str">
        <f>'Vstupní data 9_4'!F417</f>
        <v/>
      </c>
      <c r="H412" s="175">
        <f>'Vstupní data 9_4'!G417</f>
        <v>0</v>
      </c>
      <c r="I412" s="173" t="str">
        <f>IF('Vstupní data 9_4'!H417=0,"",'Vstupní data 9_4'!H417)</f>
        <v/>
      </c>
      <c r="J412" s="173">
        <f>'Vstupní data 9_4'!E417</f>
        <v>0</v>
      </c>
      <c r="K412" s="181" t="str">
        <f>'Vstupní data 9_4'!S417</f>
        <v/>
      </c>
      <c r="L412" s="174">
        <f>'Vstupní data 9_4'!I417</f>
        <v>0</v>
      </c>
      <c r="M412" s="177">
        <f>'Vstupní data 9_4'!J417</f>
        <v>0</v>
      </c>
      <c r="N412" s="177">
        <f>'Vstupní data 9_4'!K417</f>
        <v>0</v>
      </c>
      <c r="O412" s="177">
        <f>'Vstupní data 9_4'!L417</f>
        <v>0</v>
      </c>
      <c r="P412" s="173">
        <f>'Vstupní data 9_4'!M417</f>
        <v>0</v>
      </c>
      <c r="Q412" s="173">
        <f>'Vstupní data 9_4'!N417</f>
        <v>0</v>
      </c>
      <c r="R412" s="173">
        <f>'Vstupní data 9_4'!O417</f>
        <v>0</v>
      </c>
      <c r="S412" s="176">
        <f>'Tabulka 9_4'!$R412+'Tabulka 9_4'!$Q412+'Tabulka 9_4'!$P412</f>
        <v>0</v>
      </c>
      <c r="T412" s="173">
        <f>'Vstupní data 9_4'!P417</f>
        <v>0</v>
      </c>
      <c r="U412" s="173">
        <f>'Vstupní data 9_4'!Q417</f>
        <v>0</v>
      </c>
      <c r="V412" s="173">
        <f>'Vstupní data 9_4'!R417</f>
        <v>0</v>
      </c>
      <c r="W412" s="176">
        <f>IFERROR('Tabulka 9_4'!$V412+'Tabulka 9_4'!$U412+'Tabulka 9_4'!$T412,"")</f>
        <v>0</v>
      </c>
      <c r="X412" s="176">
        <f>IFERROR('Tabulka 9_4'!$P412+'Tabulka 9_4'!$T412,"")</f>
        <v>0</v>
      </c>
      <c r="Y412" s="176">
        <f>IFERROR('Tabulka 9_4'!$Q412+'Tabulka 9_4'!$U412,"")</f>
        <v>0</v>
      </c>
      <c r="Z412" s="176">
        <f>IFERROR('Tabulka 9_4'!$R412+'Tabulka 9_4'!$V412,"")</f>
        <v>0</v>
      </c>
      <c r="AA412" s="178" t="str">
        <f t="shared" si="12"/>
        <v/>
      </c>
      <c r="AB412" s="178" t="str">
        <f t="shared" si="13"/>
        <v/>
      </c>
      <c r="AC412" s="179">
        <f>'Vstupní data 9_4'!$B$1</f>
        <v>0</v>
      </c>
    </row>
    <row r="413" spans="1:29" ht="15">
      <c r="A413" s="164">
        <f>'Vstupní data 9_4'!A418</f>
        <v>0</v>
      </c>
      <c r="B413" s="165">
        <f>'Vstupní data 9_4'!B418</f>
        <v>0</v>
      </c>
      <c r="C413" s="166" t="str">
        <f>'Vstupní data 9_4'!T418</f>
        <v/>
      </c>
      <c r="D413" s="166" t="str">
        <f>'Vstupní data 9_4'!U418</f>
        <v/>
      </c>
      <c r="E413" s="165" t="str">
        <f>'Vstupní data 9_4'!D418</f>
        <v/>
      </c>
      <c r="F413" s="165">
        <f>'Vstupní data 9_4'!C418</f>
        <v>0</v>
      </c>
      <c r="G413" s="165" t="str">
        <f>'Vstupní data 9_4'!F418</f>
        <v/>
      </c>
      <c r="H413" s="167">
        <f>'Vstupní data 9_4'!G418</f>
        <v>0</v>
      </c>
      <c r="I413" s="165" t="str">
        <f>IF('Vstupní data 9_4'!H418=0,"",'Vstupní data 9_4'!H418)</f>
        <v/>
      </c>
      <c r="J413" s="165">
        <f>'Vstupní data 9_4'!E418</f>
        <v>0</v>
      </c>
      <c r="K413" s="180" t="str">
        <f>'Vstupní data 9_4'!S418</f>
        <v/>
      </c>
      <c r="L413" s="166">
        <f>'Vstupní data 9_4'!I418</f>
        <v>0</v>
      </c>
      <c r="M413" s="169">
        <f>'Vstupní data 9_4'!J418</f>
        <v>0</v>
      </c>
      <c r="N413" s="169">
        <f>'Vstupní data 9_4'!K418</f>
        <v>0</v>
      </c>
      <c r="O413" s="169">
        <f>'Vstupní data 9_4'!L418</f>
        <v>0</v>
      </c>
      <c r="P413" s="165">
        <f>'Vstupní data 9_4'!M418</f>
        <v>0</v>
      </c>
      <c r="Q413" s="165">
        <f>'Vstupní data 9_4'!N418</f>
        <v>0</v>
      </c>
      <c r="R413" s="165">
        <f>'Vstupní data 9_4'!O418</f>
        <v>0</v>
      </c>
      <c r="S413" s="168">
        <f>'Tabulka 9_4'!$R413+'Tabulka 9_4'!$Q413+'Tabulka 9_4'!$P413</f>
        <v>0</v>
      </c>
      <c r="T413" s="165">
        <f>'Vstupní data 9_4'!P418</f>
        <v>0</v>
      </c>
      <c r="U413" s="165">
        <f>'Vstupní data 9_4'!Q418</f>
        <v>0</v>
      </c>
      <c r="V413" s="165">
        <f>'Vstupní data 9_4'!R418</f>
        <v>0</v>
      </c>
      <c r="W413" s="168">
        <f>IFERROR('Tabulka 9_4'!$V413+'Tabulka 9_4'!$U413+'Tabulka 9_4'!$T413,"")</f>
        <v>0</v>
      </c>
      <c r="X413" s="168">
        <f>IFERROR('Tabulka 9_4'!$P413+'Tabulka 9_4'!$T413,"")</f>
        <v>0</v>
      </c>
      <c r="Y413" s="168">
        <f>IFERROR('Tabulka 9_4'!$Q413+'Tabulka 9_4'!$U413,"")</f>
        <v>0</v>
      </c>
      <c r="Z413" s="168">
        <f>IFERROR('Tabulka 9_4'!$R413+'Tabulka 9_4'!$V413,"")</f>
        <v>0</v>
      </c>
      <c r="AA413" s="170" t="str">
        <f t="shared" si="12"/>
        <v/>
      </c>
      <c r="AB413" s="170" t="str">
        <f t="shared" si="13"/>
        <v/>
      </c>
      <c r="AC413" s="171">
        <f>'Vstupní data 9_4'!$B$1</f>
        <v>0</v>
      </c>
    </row>
    <row r="414" spans="1:29" ht="15">
      <c r="A414" s="172">
        <f>'Vstupní data 9_4'!A419</f>
        <v>0</v>
      </c>
      <c r="B414" s="173">
        <f>'Vstupní data 9_4'!B419</f>
        <v>0</v>
      </c>
      <c r="C414" s="174" t="str">
        <f>'Vstupní data 9_4'!T419</f>
        <v/>
      </c>
      <c r="D414" s="174" t="str">
        <f>'Vstupní data 9_4'!U419</f>
        <v/>
      </c>
      <c r="E414" s="173" t="str">
        <f>'Vstupní data 9_4'!D419</f>
        <v/>
      </c>
      <c r="F414" s="173">
        <f>'Vstupní data 9_4'!C419</f>
        <v>0</v>
      </c>
      <c r="G414" s="173" t="str">
        <f>'Vstupní data 9_4'!F419</f>
        <v/>
      </c>
      <c r="H414" s="175">
        <f>'Vstupní data 9_4'!G419</f>
        <v>0</v>
      </c>
      <c r="I414" s="173" t="str">
        <f>IF('Vstupní data 9_4'!H419=0,"",'Vstupní data 9_4'!H419)</f>
        <v/>
      </c>
      <c r="J414" s="173">
        <f>'Vstupní data 9_4'!E419</f>
        <v>0</v>
      </c>
      <c r="K414" s="181" t="str">
        <f>'Vstupní data 9_4'!S419</f>
        <v/>
      </c>
      <c r="L414" s="174">
        <f>'Vstupní data 9_4'!I419</f>
        <v>0</v>
      </c>
      <c r="M414" s="177">
        <f>'Vstupní data 9_4'!J419</f>
        <v>0</v>
      </c>
      <c r="N414" s="177">
        <f>'Vstupní data 9_4'!K419</f>
        <v>0</v>
      </c>
      <c r="O414" s="177">
        <f>'Vstupní data 9_4'!L419</f>
        <v>0</v>
      </c>
      <c r="P414" s="173">
        <f>'Vstupní data 9_4'!M419</f>
        <v>0</v>
      </c>
      <c r="Q414" s="173">
        <f>'Vstupní data 9_4'!N419</f>
        <v>0</v>
      </c>
      <c r="R414" s="173">
        <f>'Vstupní data 9_4'!O419</f>
        <v>0</v>
      </c>
      <c r="S414" s="176">
        <f>'Tabulka 9_4'!$R414+'Tabulka 9_4'!$Q414+'Tabulka 9_4'!$P414</f>
        <v>0</v>
      </c>
      <c r="T414" s="173">
        <f>'Vstupní data 9_4'!P419</f>
        <v>0</v>
      </c>
      <c r="U414" s="173">
        <f>'Vstupní data 9_4'!Q419</f>
        <v>0</v>
      </c>
      <c r="V414" s="173">
        <f>'Vstupní data 9_4'!R419</f>
        <v>0</v>
      </c>
      <c r="W414" s="176">
        <f>IFERROR('Tabulka 9_4'!$V414+'Tabulka 9_4'!$U414+'Tabulka 9_4'!$T414,"")</f>
        <v>0</v>
      </c>
      <c r="X414" s="176">
        <f>IFERROR('Tabulka 9_4'!$P414+'Tabulka 9_4'!$T414,"")</f>
        <v>0</v>
      </c>
      <c r="Y414" s="176">
        <f>IFERROR('Tabulka 9_4'!$Q414+'Tabulka 9_4'!$U414,"")</f>
        <v>0</v>
      </c>
      <c r="Z414" s="176">
        <f>IFERROR('Tabulka 9_4'!$R414+'Tabulka 9_4'!$V414,"")</f>
        <v>0</v>
      </c>
      <c r="AA414" s="178" t="str">
        <f t="shared" si="12"/>
        <v/>
      </c>
      <c r="AB414" s="178" t="str">
        <f t="shared" si="13"/>
        <v/>
      </c>
      <c r="AC414" s="179">
        <f>'Vstupní data 9_4'!$B$1</f>
        <v>0</v>
      </c>
    </row>
    <row r="415" spans="1:29" ht="15">
      <c r="A415" s="164">
        <f>'Vstupní data 9_4'!A420</f>
        <v>0</v>
      </c>
      <c r="B415" s="165">
        <f>'Vstupní data 9_4'!B420</f>
        <v>0</v>
      </c>
      <c r="C415" s="166" t="str">
        <f>'Vstupní data 9_4'!T420</f>
        <v/>
      </c>
      <c r="D415" s="166" t="str">
        <f>'Vstupní data 9_4'!U420</f>
        <v/>
      </c>
      <c r="E415" s="165" t="str">
        <f>'Vstupní data 9_4'!D420</f>
        <v/>
      </c>
      <c r="F415" s="165">
        <f>'Vstupní data 9_4'!C420</f>
        <v>0</v>
      </c>
      <c r="G415" s="165" t="str">
        <f>'Vstupní data 9_4'!F420</f>
        <v/>
      </c>
      <c r="H415" s="167">
        <f>'Vstupní data 9_4'!G420</f>
        <v>0</v>
      </c>
      <c r="I415" s="165" t="str">
        <f>IF('Vstupní data 9_4'!H420=0,"",'Vstupní data 9_4'!H420)</f>
        <v/>
      </c>
      <c r="J415" s="165">
        <f>'Vstupní data 9_4'!E420</f>
        <v>0</v>
      </c>
      <c r="K415" s="180" t="str">
        <f>'Vstupní data 9_4'!S420</f>
        <v/>
      </c>
      <c r="L415" s="166">
        <f>'Vstupní data 9_4'!I420</f>
        <v>0</v>
      </c>
      <c r="M415" s="169">
        <f>'Vstupní data 9_4'!J420</f>
        <v>0</v>
      </c>
      <c r="N415" s="169">
        <f>'Vstupní data 9_4'!K420</f>
        <v>0</v>
      </c>
      <c r="O415" s="169">
        <f>'Vstupní data 9_4'!L420</f>
        <v>0</v>
      </c>
      <c r="P415" s="165">
        <f>'Vstupní data 9_4'!M420</f>
        <v>0</v>
      </c>
      <c r="Q415" s="165">
        <f>'Vstupní data 9_4'!N420</f>
        <v>0</v>
      </c>
      <c r="R415" s="165">
        <f>'Vstupní data 9_4'!O420</f>
        <v>0</v>
      </c>
      <c r="S415" s="168">
        <f>'Tabulka 9_4'!$R415+'Tabulka 9_4'!$Q415+'Tabulka 9_4'!$P415</f>
        <v>0</v>
      </c>
      <c r="T415" s="165">
        <f>'Vstupní data 9_4'!P420</f>
        <v>0</v>
      </c>
      <c r="U415" s="165">
        <f>'Vstupní data 9_4'!Q420</f>
        <v>0</v>
      </c>
      <c r="V415" s="165">
        <f>'Vstupní data 9_4'!R420</f>
        <v>0</v>
      </c>
      <c r="W415" s="168">
        <f>IFERROR('Tabulka 9_4'!$V415+'Tabulka 9_4'!$U415+'Tabulka 9_4'!$T415,"")</f>
        <v>0</v>
      </c>
      <c r="X415" s="168">
        <f>IFERROR('Tabulka 9_4'!$P415+'Tabulka 9_4'!$T415,"")</f>
        <v>0</v>
      </c>
      <c r="Y415" s="168">
        <f>IFERROR('Tabulka 9_4'!$Q415+'Tabulka 9_4'!$U415,"")</f>
        <v>0</v>
      </c>
      <c r="Z415" s="168">
        <f>IFERROR('Tabulka 9_4'!$R415+'Tabulka 9_4'!$V415,"")</f>
        <v>0</v>
      </c>
      <c r="AA415" s="170" t="str">
        <f t="shared" si="12"/>
        <v/>
      </c>
      <c r="AB415" s="170" t="str">
        <f t="shared" si="13"/>
        <v/>
      </c>
      <c r="AC415" s="171">
        <f>'Vstupní data 9_4'!$B$1</f>
        <v>0</v>
      </c>
    </row>
    <row r="416" spans="1:29" ht="15">
      <c r="A416" s="172">
        <f>'Vstupní data 9_4'!A421</f>
        <v>0</v>
      </c>
      <c r="B416" s="173">
        <f>'Vstupní data 9_4'!B421</f>
        <v>0</v>
      </c>
      <c r="C416" s="174" t="str">
        <f>'Vstupní data 9_4'!T421</f>
        <v/>
      </c>
      <c r="D416" s="174" t="str">
        <f>'Vstupní data 9_4'!U421</f>
        <v/>
      </c>
      <c r="E416" s="173" t="str">
        <f>'Vstupní data 9_4'!D421</f>
        <v/>
      </c>
      <c r="F416" s="173">
        <f>'Vstupní data 9_4'!C421</f>
        <v>0</v>
      </c>
      <c r="G416" s="173" t="str">
        <f>'Vstupní data 9_4'!F421</f>
        <v/>
      </c>
      <c r="H416" s="175">
        <f>'Vstupní data 9_4'!G421</f>
        <v>0</v>
      </c>
      <c r="I416" s="173" t="str">
        <f>IF('Vstupní data 9_4'!H421=0,"",'Vstupní data 9_4'!H421)</f>
        <v/>
      </c>
      <c r="J416" s="173">
        <f>'Vstupní data 9_4'!E421</f>
        <v>0</v>
      </c>
      <c r="K416" s="181" t="str">
        <f>'Vstupní data 9_4'!S421</f>
        <v/>
      </c>
      <c r="L416" s="174">
        <f>'Vstupní data 9_4'!I421</f>
        <v>0</v>
      </c>
      <c r="M416" s="177">
        <f>'Vstupní data 9_4'!J421</f>
        <v>0</v>
      </c>
      <c r="N416" s="177">
        <f>'Vstupní data 9_4'!K421</f>
        <v>0</v>
      </c>
      <c r="O416" s="177">
        <f>'Vstupní data 9_4'!L421</f>
        <v>0</v>
      </c>
      <c r="P416" s="173">
        <f>'Vstupní data 9_4'!M421</f>
        <v>0</v>
      </c>
      <c r="Q416" s="173">
        <f>'Vstupní data 9_4'!N421</f>
        <v>0</v>
      </c>
      <c r="R416" s="173">
        <f>'Vstupní data 9_4'!O421</f>
        <v>0</v>
      </c>
      <c r="S416" s="176">
        <f>'Tabulka 9_4'!$R416+'Tabulka 9_4'!$Q416+'Tabulka 9_4'!$P416</f>
        <v>0</v>
      </c>
      <c r="T416" s="173">
        <f>'Vstupní data 9_4'!P421</f>
        <v>0</v>
      </c>
      <c r="U416" s="173">
        <f>'Vstupní data 9_4'!Q421</f>
        <v>0</v>
      </c>
      <c r="V416" s="173">
        <f>'Vstupní data 9_4'!R421</f>
        <v>0</v>
      </c>
      <c r="W416" s="176">
        <f>IFERROR('Tabulka 9_4'!$V416+'Tabulka 9_4'!$U416+'Tabulka 9_4'!$T416,"")</f>
        <v>0</v>
      </c>
      <c r="X416" s="176">
        <f>IFERROR('Tabulka 9_4'!$P416+'Tabulka 9_4'!$T416,"")</f>
        <v>0</v>
      </c>
      <c r="Y416" s="176">
        <f>IFERROR('Tabulka 9_4'!$Q416+'Tabulka 9_4'!$U416,"")</f>
        <v>0</v>
      </c>
      <c r="Z416" s="176">
        <f>IFERROR('Tabulka 9_4'!$R416+'Tabulka 9_4'!$V416,"")</f>
        <v>0</v>
      </c>
      <c r="AA416" s="178" t="str">
        <f t="shared" si="12"/>
        <v/>
      </c>
      <c r="AB416" s="178" t="str">
        <f t="shared" si="13"/>
        <v/>
      </c>
      <c r="AC416" s="179">
        <f>'Vstupní data 9_4'!$B$1</f>
        <v>0</v>
      </c>
    </row>
    <row r="417" spans="1:29" ht="15">
      <c r="A417" s="164">
        <f>'Vstupní data 9_4'!A422</f>
        <v>0</v>
      </c>
      <c r="B417" s="165">
        <f>'Vstupní data 9_4'!B422</f>
        <v>0</v>
      </c>
      <c r="C417" s="166" t="str">
        <f>'Vstupní data 9_4'!T422</f>
        <v/>
      </c>
      <c r="D417" s="166" t="str">
        <f>'Vstupní data 9_4'!U422</f>
        <v/>
      </c>
      <c r="E417" s="165" t="str">
        <f>'Vstupní data 9_4'!D422</f>
        <v/>
      </c>
      <c r="F417" s="165">
        <f>'Vstupní data 9_4'!C422</f>
        <v>0</v>
      </c>
      <c r="G417" s="165" t="str">
        <f>'Vstupní data 9_4'!F422</f>
        <v/>
      </c>
      <c r="H417" s="167">
        <f>'Vstupní data 9_4'!G422</f>
        <v>0</v>
      </c>
      <c r="I417" s="165" t="str">
        <f>IF('Vstupní data 9_4'!H422=0,"",'Vstupní data 9_4'!H422)</f>
        <v/>
      </c>
      <c r="J417" s="165">
        <f>'Vstupní data 9_4'!E422</f>
        <v>0</v>
      </c>
      <c r="K417" s="180" t="str">
        <f>'Vstupní data 9_4'!S422</f>
        <v/>
      </c>
      <c r="L417" s="166">
        <f>'Vstupní data 9_4'!I422</f>
        <v>0</v>
      </c>
      <c r="M417" s="169">
        <f>'Vstupní data 9_4'!J422</f>
        <v>0</v>
      </c>
      <c r="N417" s="169">
        <f>'Vstupní data 9_4'!K422</f>
        <v>0</v>
      </c>
      <c r="O417" s="169">
        <f>'Vstupní data 9_4'!L422</f>
        <v>0</v>
      </c>
      <c r="P417" s="165">
        <f>'Vstupní data 9_4'!M422</f>
        <v>0</v>
      </c>
      <c r="Q417" s="165">
        <f>'Vstupní data 9_4'!N422</f>
        <v>0</v>
      </c>
      <c r="R417" s="165">
        <f>'Vstupní data 9_4'!O422</f>
        <v>0</v>
      </c>
      <c r="S417" s="168">
        <f>'Tabulka 9_4'!$R417+'Tabulka 9_4'!$Q417+'Tabulka 9_4'!$P417</f>
        <v>0</v>
      </c>
      <c r="T417" s="165">
        <f>'Vstupní data 9_4'!P422</f>
        <v>0</v>
      </c>
      <c r="U417" s="165">
        <f>'Vstupní data 9_4'!Q422</f>
        <v>0</v>
      </c>
      <c r="V417" s="165">
        <f>'Vstupní data 9_4'!R422</f>
        <v>0</v>
      </c>
      <c r="W417" s="168">
        <f>IFERROR('Tabulka 9_4'!$V417+'Tabulka 9_4'!$U417+'Tabulka 9_4'!$T417,"")</f>
        <v>0</v>
      </c>
      <c r="X417" s="168">
        <f>IFERROR('Tabulka 9_4'!$P417+'Tabulka 9_4'!$T417,"")</f>
        <v>0</v>
      </c>
      <c r="Y417" s="168">
        <f>IFERROR('Tabulka 9_4'!$Q417+'Tabulka 9_4'!$U417,"")</f>
        <v>0</v>
      </c>
      <c r="Z417" s="168">
        <f>IFERROR('Tabulka 9_4'!$R417+'Tabulka 9_4'!$V417,"")</f>
        <v>0</v>
      </c>
      <c r="AA417" s="170" t="str">
        <f t="shared" si="12"/>
        <v/>
      </c>
      <c r="AB417" s="170" t="str">
        <f t="shared" si="13"/>
        <v/>
      </c>
      <c r="AC417" s="171">
        <f>'Vstupní data 9_4'!$B$1</f>
        <v>0</v>
      </c>
    </row>
    <row r="418" spans="1:29" ht="15">
      <c r="A418" s="172">
        <f>'Vstupní data 9_4'!A423</f>
        <v>0</v>
      </c>
      <c r="B418" s="173">
        <f>'Vstupní data 9_4'!B423</f>
        <v>0</v>
      </c>
      <c r="C418" s="174" t="str">
        <f>'Vstupní data 9_4'!T423</f>
        <v/>
      </c>
      <c r="D418" s="174" t="str">
        <f>'Vstupní data 9_4'!U423</f>
        <v/>
      </c>
      <c r="E418" s="173" t="str">
        <f>'Vstupní data 9_4'!D423</f>
        <v/>
      </c>
      <c r="F418" s="173">
        <f>'Vstupní data 9_4'!C423</f>
        <v>0</v>
      </c>
      <c r="G418" s="173" t="str">
        <f>'Vstupní data 9_4'!F423</f>
        <v/>
      </c>
      <c r="H418" s="175">
        <f>'Vstupní data 9_4'!G423</f>
        <v>0</v>
      </c>
      <c r="I418" s="173" t="str">
        <f>IF('Vstupní data 9_4'!H423=0,"",'Vstupní data 9_4'!H423)</f>
        <v/>
      </c>
      <c r="J418" s="173">
        <f>'Vstupní data 9_4'!E423</f>
        <v>0</v>
      </c>
      <c r="K418" s="181" t="str">
        <f>'Vstupní data 9_4'!S423</f>
        <v/>
      </c>
      <c r="L418" s="174">
        <f>'Vstupní data 9_4'!I423</f>
        <v>0</v>
      </c>
      <c r="M418" s="177">
        <f>'Vstupní data 9_4'!J423</f>
        <v>0</v>
      </c>
      <c r="N418" s="177">
        <f>'Vstupní data 9_4'!K423</f>
        <v>0</v>
      </c>
      <c r="O418" s="177">
        <f>'Vstupní data 9_4'!L423</f>
        <v>0</v>
      </c>
      <c r="P418" s="173">
        <f>'Vstupní data 9_4'!M423</f>
        <v>0</v>
      </c>
      <c r="Q418" s="173">
        <f>'Vstupní data 9_4'!N423</f>
        <v>0</v>
      </c>
      <c r="R418" s="173">
        <f>'Vstupní data 9_4'!O423</f>
        <v>0</v>
      </c>
      <c r="S418" s="176">
        <f>'Tabulka 9_4'!$R418+'Tabulka 9_4'!$Q418+'Tabulka 9_4'!$P418</f>
        <v>0</v>
      </c>
      <c r="T418" s="173">
        <f>'Vstupní data 9_4'!P423</f>
        <v>0</v>
      </c>
      <c r="U418" s="173">
        <f>'Vstupní data 9_4'!Q423</f>
        <v>0</v>
      </c>
      <c r="V418" s="173">
        <f>'Vstupní data 9_4'!R423</f>
        <v>0</v>
      </c>
      <c r="W418" s="176">
        <f>IFERROR('Tabulka 9_4'!$V418+'Tabulka 9_4'!$U418+'Tabulka 9_4'!$T418,"")</f>
        <v>0</v>
      </c>
      <c r="X418" s="176">
        <f>IFERROR('Tabulka 9_4'!$P418+'Tabulka 9_4'!$T418,"")</f>
        <v>0</v>
      </c>
      <c r="Y418" s="176">
        <f>IFERROR('Tabulka 9_4'!$Q418+'Tabulka 9_4'!$U418,"")</f>
        <v>0</v>
      </c>
      <c r="Z418" s="176">
        <f>IFERROR('Tabulka 9_4'!$R418+'Tabulka 9_4'!$V418,"")</f>
        <v>0</v>
      </c>
      <c r="AA418" s="178" t="str">
        <f t="shared" si="12"/>
        <v/>
      </c>
      <c r="AB418" s="178" t="str">
        <f t="shared" si="13"/>
        <v/>
      </c>
      <c r="AC418" s="179">
        <f>'Vstupní data 9_4'!$B$1</f>
        <v>0</v>
      </c>
    </row>
    <row r="419" spans="1:29" ht="15">
      <c r="A419" s="164">
        <f>'Vstupní data 9_4'!A424</f>
        <v>0</v>
      </c>
      <c r="B419" s="165">
        <f>'Vstupní data 9_4'!B424</f>
        <v>0</v>
      </c>
      <c r="C419" s="166" t="str">
        <f>'Vstupní data 9_4'!T424</f>
        <v/>
      </c>
      <c r="D419" s="166" t="str">
        <f>'Vstupní data 9_4'!U424</f>
        <v/>
      </c>
      <c r="E419" s="165" t="str">
        <f>'Vstupní data 9_4'!D424</f>
        <v/>
      </c>
      <c r="F419" s="165">
        <f>'Vstupní data 9_4'!C424</f>
        <v>0</v>
      </c>
      <c r="G419" s="165" t="str">
        <f>'Vstupní data 9_4'!F424</f>
        <v/>
      </c>
      <c r="H419" s="167">
        <f>'Vstupní data 9_4'!G424</f>
        <v>0</v>
      </c>
      <c r="I419" s="165" t="str">
        <f>IF('Vstupní data 9_4'!H424=0,"",'Vstupní data 9_4'!H424)</f>
        <v/>
      </c>
      <c r="J419" s="165">
        <f>'Vstupní data 9_4'!E424</f>
        <v>0</v>
      </c>
      <c r="K419" s="180" t="str">
        <f>'Vstupní data 9_4'!S424</f>
        <v/>
      </c>
      <c r="L419" s="166">
        <f>'Vstupní data 9_4'!I424</f>
        <v>0</v>
      </c>
      <c r="M419" s="169">
        <f>'Vstupní data 9_4'!J424</f>
        <v>0</v>
      </c>
      <c r="N419" s="169">
        <f>'Vstupní data 9_4'!K424</f>
        <v>0</v>
      </c>
      <c r="O419" s="169">
        <f>'Vstupní data 9_4'!L424</f>
        <v>0</v>
      </c>
      <c r="P419" s="165">
        <f>'Vstupní data 9_4'!M424</f>
        <v>0</v>
      </c>
      <c r="Q419" s="165">
        <f>'Vstupní data 9_4'!N424</f>
        <v>0</v>
      </c>
      <c r="R419" s="165">
        <f>'Vstupní data 9_4'!O424</f>
        <v>0</v>
      </c>
      <c r="S419" s="168">
        <f>'Tabulka 9_4'!$R419+'Tabulka 9_4'!$Q419+'Tabulka 9_4'!$P419</f>
        <v>0</v>
      </c>
      <c r="T419" s="165">
        <f>'Vstupní data 9_4'!P424</f>
        <v>0</v>
      </c>
      <c r="U419" s="165">
        <f>'Vstupní data 9_4'!Q424</f>
        <v>0</v>
      </c>
      <c r="V419" s="165">
        <f>'Vstupní data 9_4'!R424</f>
        <v>0</v>
      </c>
      <c r="W419" s="168">
        <f>IFERROR('Tabulka 9_4'!$V419+'Tabulka 9_4'!$U419+'Tabulka 9_4'!$T419,"")</f>
        <v>0</v>
      </c>
      <c r="X419" s="168">
        <f>IFERROR('Tabulka 9_4'!$P419+'Tabulka 9_4'!$T419,"")</f>
        <v>0</v>
      </c>
      <c r="Y419" s="168">
        <f>IFERROR('Tabulka 9_4'!$Q419+'Tabulka 9_4'!$U419,"")</f>
        <v>0</v>
      </c>
      <c r="Z419" s="168">
        <f>IFERROR('Tabulka 9_4'!$R419+'Tabulka 9_4'!$V419,"")</f>
        <v>0</v>
      </c>
      <c r="AA419" s="170" t="str">
        <f t="shared" si="12"/>
        <v/>
      </c>
      <c r="AB419" s="170" t="str">
        <f t="shared" si="13"/>
        <v/>
      </c>
      <c r="AC419" s="171">
        <f>'Vstupní data 9_4'!$B$1</f>
        <v>0</v>
      </c>
    </row>
    <row r="420" spans="1:29" ht="15">
      <c r="A420" s="172">
        <f>'Vstupní data 9_4'!A425</f>
        <v>0</v>
      </c>
      <c r="B420" s="173">
        <f>'Vstupní data 9_4'!B425</f>
        <v>0</v>
      </c>
      <c r="C420" s="174" t="str">
        <f>'Vstupní data 9_4'!T425</f>
        <v/>
      </c>
      <c r="D420" s="174" t="str">
        <f>'Vstupní data 9_4'!U425</f>
        <v/>
      </c>
      <c r="E420" s="173" t="str">
        <f>'Vstupní data 9_4'!D425</f>
        <v/>
      </c>
      <c r="F420" s="173">
        <f>'Vstupní data 9_4'!C425</f>
        <v>0</v>
      </c>
      <c r="G420" s="173" t="str">
        <f>'Vstupní data 9_4'!F425</f>
        <v/>
      </c>
      <c r="H420" s="175">
        <f>'Vstupní data 9_4'!G425</f>
        <v>0</v>
      </c>
      <c r="I420" s="173" t="str">
        <f>IF('Vstupní data 9_4'!H425=0,"",'Vstupní data 9_4'!H425)</f>
        <v/>
      </c>
      <c r="J420" s="173">
        <f>'Vstupní data 9_4'!E425</f>
        <v>0</v>
      </c>
      <c r="K420" s="181" t="str">
        <f>'Vstupní data 9_4'!S425</f>
        <v/>
      </c>
      <c r="L420" s="174">
        <f>'Vstupní data 9_4'!I425</f>
        <v>0</v>
      </c>
      <c r="M420" s="177">
        <f>'Vstupní data 9_4'!J425</f>
        <v>0</v>
      </c>
      <c r="N420" s="177">
        <f>'Vstupní data 9_4'!K425</f>
        <v>0</v>
      </c>
      <c r="O420" s="177">
        <f>'Vstupní data 9_4'!L425</f>
        <v>0</v>
      </c>
      <c r="P420" s="173">
        <f>'Vstupní data 9_4'!M425</f>
        <v>0</v>
      </c>
      <c r="Q420" s="173">
        <f>'Vstupní data 9_4'!N425</f>
        <v>0</v>
      </c>
      <c r="R420" s="173">
        <f>'Vstupní data 9_4'!O425</f>
        <v>0</v>
      </c>
      <c r="S420" s="176">
        <f>'Tabulka 9_4'!$R420+'Tabulka 9_4'!$Q420+'Tabulka 9_4'!$P420</f>
        <v>0</v>
      </c>
      <c r="T420" s="173">
        <f>'Vstupní data 9_4'!P425</f>
        <v>0</v>
      </c>
      <c r="U420" s="173">
        <f>'Vstupní data 9_4'!Q425</f>
        <v>0</v>
      </c>
      <c r="V420" s="173">
        <f>'Vstupní data 9_4'!R425</f>
        <v>0</v>
      </c>
      <c r="W420" s="176">
        <f>IFERROR('Tabulka 9_4'!$V420+'Tabulka 9_4'!$U420+'Tabulka 9_4'!$T420,"")</f>
        <v>0</v>
      </c>
      <c r="X420" s="176">
        <f>IFERROR('Tabulka 9_4'!$P420+'Tabulka 9_4'!$T420,"")</f>
        <v>0</v>
      </c>
      <c r="Y420" s="176">
        <f>IFERROR('Tabulka 9_4'!$Q420+'Tabulka 9_4'!$U420,"")</f>
        <v>0</v>
      </c>
      <c r="Z420" s="176">
        <f>IFERROR('Tabulka 9_4'!$R420+'Tabulka 9_4'!$V420,"")</f>
        <v>0</v>
      </c>
      <c r="AA420" s="178" t="str">
        <f t="shared" si="12"/>
        <v/>
      </c>
      <c r="AB420" s="178" t="str">
        <f t="shared" si="13"/>
        <v/>
      </c>
      <c r="AC420" s="179">
        <f>'Vstupní data 9_4'!$B$1</f>
        <v>0</v>
      </c>
    </row>
    <row r="421" spans="1:29" ht="15">
      <c r="A421" s="164">
        <f>'Vstupní data 9_4'!A426</f>
        <v>0</v>
      </c>
      <c r="B421" s="165">
        <f>'Vstupní data 9_4'!B426</f>
        <v>0</v>
      </c>
      <c r="C421" s="166" t="str">
        <f>'Vstupní data 9_4'!T426</f>
        <v/>
      </c>
      <c r="D421" s="166" t="str">
        <f>'Vstupní data 9_4'!U426</f>
        <v/>
      </c>
      <c r="E421" s="165" t="str">
        <f>'Vstupní data 9_4'!D426</f>
        <v/>
      </c>
      <c r="F421" s="165">
        <f>'Vstupní data 9_4'!C426</f>
        <v>0</v>
      </c>
      <c r="G421" s="165" t="str">
        <f>'Vstupní data 9_4'!F426</f>
        <v/>
      </c>
      <c r="H421" s="167">
        <f>'Vstupní data 9_4'!G426</f>
        <v>0</v>
      </c>
      <c r="I421" s="165" t="str">
        <f>IF('Vstupní data 9_4'!H426=0,"",'Vstupní data 9_4'!H426)</f>
        <v/>
      </c>
      <c r="J421" s="165">
        <f>'Vstupní data 9_4'!E426</f>
        <v>0</v>
      </c>
      <c r="K421" s="180" t="str">
        <f>'Vstupní data 9_4'!S426</f>
        <v/>
      </c>
      <c r="L421" s="166">
        <f>'Vstupní data 9_4'!I426</f>
        <v>0</v>
      </c>
      <c r="M421" s="169">
        <f>'Vstupní data 9_4'!J426</f>
        <v>0</v>
      </c>
      <c r="N421" s="169">
        <f>'Vstupní data 9_4'!K426</f>
        <v>0</v>
      </c>
      <c r="O421" s="169">
        <f>'Vstupní data 9_4'!L426</f>
        <v>0</v>
      </c>
      <c r="P421" s="165">
        <f>'Vstupní data 9_4'!M426</f>
        <v>0</v>
      </c>
      <c r="Q421" s="165">
        <f>'Vstupní data 9_4'!N426</f>
        <v>0</v>
      </c>
      <c r="R421" s="165">
        <f>'Vstupní data 9_4'!O426</f>
        <v>0</v>
      </c>
      <c r="S421" s="168">
        <f>'Tabulka 9_4'!$R421+'Tabulka 9_4'!$Q421+'Tabulka 9_4'!$P421</f>
        <v>0</v>
      </c>
      <c r="T421" s="165">
        <f>'Vstupní data 9_4'!P426</f>
        <v>0</v>
      </c>
      <c r="U421" s="165">
        <f>'Vstupní data 9_4'!Q426</f>
        <v>0</v>
      </c>
      <c r="V421" s="165">
        <f>'Vstupní data 9_4'!R426</f>
        <v>0</v>
      </c>
      <c r="W421" s="168">
        <f>IFERROR('Tabulka 9_4'!$V421+'Tabulka 9_4'!$U421+'Tabulka 9_4'!$T421,"")</f>
        <v>0</v>
      </c>
      <c r="X421" s="168">
        <f>IFERROR('Tabulka 9_4'!$P421+'Tabulka 9_4'!$T421,"")</f>
        <v>0</v>
      </c>
      <c r="Y421" s="168">
        <f>IFERROR('Tabulka 9_4'!$Q421+'Tabulka 9_4'!$U421,"")</f>
        <v>0</v>
      </c>
      <c r="Z421" s="168">
        <f>IFERROR('Tabulka 9_4'!$R421+'Tabulka 9_4'!$V421,"")</f>
        <v>0</v>
      </c>
      <c r="AA421" s="170" t="str">
        <f t="shared" si="12"/>
        <v/>
      </c>
      <c r="AB421" s="170" t="str">
        <f t="shared" si="13"/>
        <v/>
      </c>
      <c r="AC421" s="171">
        <f>'Vstupní data 9_4'!$B$1</f>
        <v>0</v>
      </c>
    </row>
    <row r="422" spans="1:29" ht="15">
      <c r="A422" s="172">
        <f>'Vstupní data 9_4'!A427</f>
        <v>0</v>
      </c>
      <c r="B422" s="173">
        <f>'Vstupní data 9_4'!B427</f>
        <v>0</v>
      </c>
      <c r="C422" s="174" t="str">
        <f>'Vstupní data 9_4'!T427</f>
        <v/>
      </c>
      <c r="D422" s="174" t="str">
        <f>'Vstupní data 9_4'!U427</f>
        <v/>
      </c>
      <c r="E422" s="173" t="str">
        <f>'Vstupní data 9_4'!D427</f>
        <v/>
      </c>
      <c r="F422" s="173">
        <f>'Vstupní data 9_4'!C427</f>
        <v>0</v>
      </c>
      <c r="G422" s="173" t="str">
        <f>'Vstupní data 9_4'!F427</f>
        <v/>
      </c>
      <c r="H422" s="175">
        <f>'Vstupní data 9_4'!G427</f>
        <v>0</v>
      </c>
      <c r="I422" s="173" t="str">
        <f>IF('Vstupní data 9_4'!H427=0,"",'Vstupní data 9_4'!H427)</f>
        <v/>
      </c>
      <c r="J422" s="173">
        <f>'Vstupní data 9_4'!E427</f>
        <v>0</v>
      </c>
      <c r="K422" s="181" t="str">
        <f>'Vstupní data 9_4'!S427</f>
        <v/>
      </c>
      <c r="L422" s="174">
        <f>'Vstupní data 9_4'!I427</f>
        <v>0</v>
      </c>
      <c r="M422" s="177">
        <f>'Vstupní data 9_4'!J427</f>
        <v>0</v>
      </c>
      <c r="N422" s="177">
        <f>'Vstupní data 9_4'!K427</f>
        <v>0</v>
      </c>
      <c r="O422" s="177">
        <f>'Vstupní data 9_4'!L427</f>
        <v>0</v>
      </c>
      <c r="P422" s="173">
        <f>'Vstupní data 9_4'!M427</f>
        <v>0</v>
      </c>
      <c r="Q422" s="173">
        <f>'Vstupní data 9_4'!N427</f>
        <v>0</v>
      </c>
      <c r="R422" s="173">
        <f>'Vstupní data 9_4'!O427</f>
        <v>0</v>
      </c>
      <c r="S422" s="176">
        <f>'Tabulka 9_4'!$R422+'Tabulka 9_4'!$Q422+'Tabulka 9_4'!$P422</f>
        <v>0</v>
      </c>
      <c r="T422" s="173">
        <f>'Vstupní data 9_4'!P427</f>
        <v>0</v>
      </c>
      <c r="U422" s="173">
        <f>'Vstupní data 9_4'!Q427</f>
        <v>0</v>
      </c>
      <c r="V422" s="173">
        <f>'Vstupní data 9_4'!R427</f>
        <v>0</v>
      </c>
      <c r="W422" s="176">
        <f>IFERROR('Tabulka 9_4'!$V422+'Tabulka 9_4'!$U422+'Tabulka 9_4'!$T422,"")</f>
        <v>0</v>
      </c>
      <c r="X422" s="176">
        <f>IFERROR('Tabulka 9_4'!$P422+'Tabulka 9_4'!$T422,"")</f>
        <v>0</v>
      </c>
      <c r="Y422" s="176">
        <f>IFERROR('Tabulka 9_4'!$Q422+'Tabulka 9_4'!$U422,"")</f>
        <v>0</v>
      </c>
      <c r="Z422" s="176">
        <f>IFERROR('Tabulka 9_4'!$R422+'Tabulka 9_4'!$V422,"")</f>
        <v>0</v>
      </c>
      <c r="AA422" s="178" t="str">
        <f t="shared" si="12"/>
        <v/>
      </c>
      <c r="AB422" s="178" t="str">
        <f t="shared" si="13"/>
        <v/>
      </c>
      <c r="AC422" s="179">
        <f>'Vstupní data 9_4'!$B$1</f>
        <v>0</v>
      </c>
    </row>
    <row r="423" spans="1:29" ht="15">
      <c r="A423" s="164">
        <f>'Vstupní data 9_4'!A428</f>
        <v>0</v>
      </c>
      <c r="B423" s="165">
        <f>'Vstupní data 9_4'!B428</f>
        <v>0</v>
      </c>
      <c r="C423" s="166" t="str">
        <f>'Vstupní data 9_4'!T428</f>
        <v/>
      </c>
      <c r="D423" s="166" t="str">
        <f>'Vstupní data 9_4'!U428</f>
        <v/>
      </c>
      <c r="E423" s="165" t="str">
        <f>'Vstupní data 9_4'!D428</f>
        <v/>
      </c>
      <c r="F423" s="165">
        <f>'Vstupní data 9_4'!C428</f>
        <v>0</v>
      </c>
      <c r="G423" s="165" t="str">
        <f>'Vstupní data 9_4'!F428</f>
        <v/>
      </c>
      <c r="H423" s="167">
        <f>'Vstupní data 9_4'!G428</f>
        <v>0</v>
      </c>
      <c r="I423" s="165" t="str">
        <f>IF('Vstupní data 9_4'!H428=0,"",'Vstupní data 9_4'!H428)</f>
        <v/>
      </c>
      <c r="J423" s="165">
        <f>'Vstupní data 9_4'!E428</f>
        <v>0</v>
      </c>
      <c r="K423" s="180" t="str">
        <f>'Vstupní data 9_4'!S428</f>
        <v/>
      </c>
      <c r="L423" s="166">
        <f>'Vstupní data 9_4'!I428</f>
        <v>0</v>
      </c>
      <c r="M423" s="169">
        <f>'Vstupní data 9_4'!J428</f>
        <v>0</v>
      </c>
      <c r="N423" s="169">
        <f>'Vstupní data 9_4'!K428</f>
        <v>0</v>
      </c>
      <c r="O423" s="169">
        <f>'Vstupní data 9_4'!L428</f>
        <v>0</v>
      </c>
      <c r="P423" s="165">
        <f>'Vstupní data 9_4'!M428</f>
        <v>0</v>
      </c>
      <c r="Q423" s="165">
        <f>'Vstupní data 9_4'!N428</f>
        <v>0</v>
      </c>
      <c r="R423" s="165">
        <f>'Vstupní data 9_4'!O428</f>
        <v>0</v>
      </c>
      <c r="S423" s="168">
        <f>'Tabulka 9_4'!$R423+'Tabulka 9_4'!$Q423+'Tabulka 9_4'!$P423</f>
        <v>0</v>
      </c>
      <c r="T423" s="165">
        <f>'Vstupní data 9_4'!P428</f>
        <v>0</v>
      </c>
      <c r="U423" s="165">
        <f>'Vstupní data 9_4'!Q428</f>
        <v>0</v>
      </c>
      <c r="V423" s="165">
        <f>'Vstupní data 9_4'!R428</f>
        <v>0</v>
      </c>
      <c r="W423" s="168">
        <f>IFERROR('Tabulka 9_4'!$V423+'Tabulka 9_4'!$U423+'Tabulka 9_4'!$T423,"")</f>
        <v>0</v>
      </c>
      <c r="X423" s="168">
        <f>IFERROR('Tabulka 9_4'!$P423+'Tabulka 9_4'!$T423,"")</f>
        <v>0</v>
      </c>
      <c r="Y423" s="168">
        <f>IFERROR('Tabulka 9_4'!$Q423+'Tabulka 9_4'!$U423,"")</f>
        <v>0</v>
      </c>
      <c r="Z423" s="168">
        <f>IFERROR('Tabulka 9_4'!$R423+'Tabulka 9_4'!$V423,"")</f>
        <v>0</v>
      </c>
      <c r="AA423" s="170" t="str">
        <f t="shared" si="12"/>
        <v/>
      </c>
      <c r="AB423" s="170" t="str">
        <f t="shared" si="13"/>
        <v/>
      </c>
      <c r="AC423" s="171">
        <f>'Vstupní data 9_4'!$B$1</f>
        <v>0</v>
      </c>
    </row>
    <row r="424" spans="1:29" ht="15">
      <c r="A424" s="172">
        <f>'Vstupní data 9_4'!A429</f>
        <v>0</v>
      </c>
      <c r="B424" s="173">
        <f>'Vstupní data 9_4'!B429</f>
        <v>0</v>
      </c>
      <c r="C424" s="174" t="str">
        <f>'Vstupní data 9_4'!T429</f>
        <v/>
      </c>
      <c r="D424" s="174" t="str">
        <f>'Vstupní data 9_4'!U429</f>
        <v/>
      </c>
      <c r="E424" s="173" t="str">
        <f>'Vstupní data 9_4'!D429</f>
        <v/>
      </c>
      <c r="F424" s="173">
        <f>'Vstupní data 9_4'!C429</f>
        <v>0</v>
      </c>
      <c r="G424" s="173" t="str">
        <f>'Vstupní data 9_4'!F429</f>
        <v/>
      </c>
      <c r="H424" s="175">
        <f>'Vstupní data 9_4'!G429</f>
        <v>0</v>
      </c>
      <c r="I424" s="173" t="str">
        <f>IF('Vstupní data 9_4'!H429=0,"",'Vstupní data 9_4'!H429)</f>
        <v/>
      </c>
      <c r="J424" s="173">
        <f>'Vstupní data 9_4'!E429</f>
        <v>0</v>
      </c>
      <c r="K424" s="181" t="str">
        <f>'Vstupní data 9_4'!S429</f>
        <v/>
      </c>
      <c r="L424" s="174">
        <f>'Vstupní data 9_4'!I429</f>
        <v>0</v>
      </c>
      <c r="M424" s="177">
        <f>'Vstupní data 9_4'!J429</f>
        <v>0</v>
      </c>
      <c r="N424" s="177">
        <f>'Vstupní data 9_4'!K429</f>
        <v>0</v>
      </c>
      <c r="O424" s="177">
        <f>'Vstupní data 9_4'!L429</f>
        <v>0</v>
      </c>
      <c r="P424" s="173">
        <f>'Vstupní data 9_4'!M429</f>
        <v>0</v>
      </c>
      <c r="Q424" s="173">
        <f>'Vstupní data 9_4'!N429</f>
        <v>0</v>
      </c>
      <c r="R424" s="173">
        <f>'Vstupní data 9_4'!O429</f>
        <v>0</v>
      </c>
      <c r="S424" s="176">
        <f>'Tabulka 9_4'!$R424+'Tabulka 9_4'!$Q424+'Tabulka 9_4'!$P424</f>
        <v>0</v>
      </c>
      <c r="T424" s="173">
        <f>'Vstupní data 9_4'!P429</f>
        <v>0</v>
      </c>
      <c r="U424" s="173">
        <f>'Vstupní data 9_4'!Q429</f>
        <v>0</v>
      </c>
      <c r="V424" s="173">
        <f>'Vstupní data 9_4'!R429</f>
        <v>0</v>
      </c>
      <c r="W424" s="176">
        <f>IFERROR('Tabulka 9_4'!$V424+'Tabulka 9_4'!$U424+'Tabulka 9_4'!$T424,"")</f>
        <v>0</v>
      </c>
      <c r="X424" s="176">
        <f>IFERROR('Tabulka 9_4'!$P424+'Tabulka 9_4'!$T424,"")</f>
        <v>0</v>
      </c>
      <c r="Y424" s="176">
        <f>IFERROR('Tabulka 9_4'!$Q424+'Tabulka 9_4'!$U424,"")</f>
        <v>0</v>
      </c>
      <c r="Z424" s="176">
        <f>IFERROR('Tabulka 9_4'!$R424+'Tabulka 9_4'!$V424,"")</f>
        <v>0</v>
      </c>
      <c r="AA424" s="178" t="str">
        <f t="shared" si="12"/>
        <v/>
      </c>
      <c r="AB424" s="178" t="str">
        <f t="shared" si="13"/>
        <v/>
      </c>
      <c r="AC424" s="179">
        <f>'Vstupní data 9_4'!$B$1</f>
        <v>0</v>
      </c>
    </row>
    <row r="425" spans="1:29" ht="15">
      <c r="A425" s="164">
        <f>'Vstupní data 9_4'!A430</f>
        <v>0</v>
      </c>
      <c r="B425" s="165">
        <f>'Vstupní data 9_4'!B430</f>
        <v>0</v>
      </c>
      <c r="C425" s="166" t="str">
        <f>'Vstupní data 9_4'!T430</f>
        <v/>
      </c>
      <c r="D425" s="166" t="str">
        <f>'Vstupní data 9_4'!U430</f>
        <v/>
      </c>
      <c r="E425" s="165" t="str">
        <f>'Vstupní data 9_4'!D430</f>
        <v/>
      </c>
      <c r="F425" s="165">
        <f>'Vstupní data 9_4'!C430</f>
        <v>0</v>
      </c>
      <c r="G425" s="165" t="str">
        <f>'Vstupní data 9_4'!F430</f>
        <v/>
      </c>
      <c r="H425" s="167">
        <f>'Vstupní data 9_4'!G430</f>
        <v>0</v>
      </c>
      <c r="I425" s="165" t="str">
        <f>IF('Vstupní data 9_4'!H430=0,"",'Vstupní data 9_4'!H430)</f>
        <v/>
      </c>
      <c r="J425" s="165">
        <f>'Vstupní data 9_4'!E430</f>
        <v>0</v>
      </c>
      <c r="K425" s="180" t="str">
        <f>'Vstupní data 9_4'!S430</f>
        <v/>
      </c>
      <c r="L425" s="166">
        <f>'Vstupní data 9_4'!I430</f>
        <v>0</v>
      </c>
      <c r="M425" s="169">
        <f>'Vstupní data 9_4'!J430</f>
        <v>0</v>
      </c>
      <c r="N425" s="169">
        <f>'Vstupní data 9_4'!K430</f>
        <v>0</v>
      </c>
      <c r="O425" s="169">
        <f>'Vstupní data 9_4'!L430</f>
        <v>0</v>
      </c>
      <c r="P425" s="165">
        <f>'Vstupní data 9_4'!M430</f>
        <v>0</v>
      </c>
      <c r="Q425" s="165">
        <f>'Vstupní data 9_4'!N430</f>
        <v>0</v>
      </c>
      <c r="R425" s="165">
        <f>'Vstupní data 9_4'!O430</f>
        <v>0</v>
      </c>
      <c r="S425" s="168">
        <f>'Tabulka 9_4'!$R425+'Tabulka 9_4'!$Q425+'Tabulka 9_4'!$P425</f>
        <v>0</v>
      </c>
      <c r="T425" s="165">
        <f>'Vstupní data 9_4'!P430</f>
        <v>0</v>
      </c>
      <c r="U425" s="165">
        <f>'Vstupní data 9_4'!Q430</f>
        <v>0</v>
      </c>
      <c r="V425" s="165">
        <f>'Vstupní data 9_4'!R430</f>
        <v>0</v>
      </c>
      <c r="W425" s="168">
        <f>IFERROR('Tabulka 9_4'!$V425+'Tabulka 9_4'!$U425+'Tabulka 9_4'!$T425,"")</f>
        <v>0</v>
      </c>
      <c r="X425" s="168">
        <f>IFERROR('Tabulka 9_4'!$P425+'Tabulka 9_4'!$T425,"")</f>
        <v>0</v>
      </c>
      <c r="Y425" s="168">
        <f>IFERROR('Tabulka 9_4'!$Q425+'Tabulka 9_4'!$U425,"")</f>
        <v>0</v>
      </c>
      <c r="Z425" s="168">
        <f>IFERROR('Tabulka 9_4'!$R425+'Tabulka 9_4'!$V425,"")</f>
        <v>0</v>
      </c>
      <c r="AA425" s="170" t="str">
        <f t="shared" si="12"/>
        <v/>
      </c>
      <c r="AB425" s="170" t="str">
        <f t="shared" si="13"/>
        <v/>
      </c>
      <c r="AC425" s="171">
        <f>'Vstupní data 9_4'!$B$1</f>
        <v>0</v>
      </c>
    </row>
    <row r="426" spans="1:29" ht="15">
      <c r="A426" s="172">
        <f>'Vstupní data 9_4'!A431</f>
        <v>0</v>
      </c>
      <c r="B426" s="173">
        <f>'Vstupní data 9_4'!B431</f>
        <v>0</v>
      </c>
      <c r="C426" s="174" t="str">
        <f>'Vstupní data 9_4'!T431</f>
        <v/>
      </c>
      <c r="D426" s="174" t="str">
        <f>'Vstupní data 9_4'!U431</f>
        <v/>
      </c>
      <c r="E426" s="173" t="str">
        <f>'Vstupní data 9_4'!D431</f>
        <v/>
      </c>
      <c r="F426" s="173">
        <f>'Vstupní data 9_4'!C431</f>
        <v>0</v>
      </c>
      <c r="G426" s="173" t="str">
        <f>'Vstupní data 9_4'!F431</f>
        <v/>
      </c>
      <c r="H426" s="175">
        <f>'Vstupní data 9_4'!G431</f>
        <v>0</v>
      </c>
      <c r="I426" s="173" t="str">
        <f>IF('Vstupní data 9_4'!H431=0,"",'Vstupní data 9_4'!H431)</f>
        <v/>
      </c>
      <c r="J426" s="173">
        <f>'Vstupní data 9_4'!E431</f>
        <v>0</v>
      </c>
      <c r="K426" s="181" t="str">
        <f>'Vstupní data 9_4'!S431</f>
        <v/>
      </c>
      <c r="L426" s="174">
        <f>'Vstupní data 9_4'!I431</f>
        <v>0</v>
      </c>
      <c r="M426" s="177">
        <f>'Vstupní data 9_4'!J431</f>
        <v>0</v>
      </c>
      <c r="N426" s="177">
        <f>'Vstupní data 9_4'!K431</f>
        <v>0</v>
      </c>
      <c r="O426" s="177">
        <f>'Vstupní data 9_4'!L431</f>
        <v>0</v>
      </c>
      <c r="P426" s="173">
        <f>'Vstupní data 9_4'!M431</f>
        <v>0</v>
      </c>
      <c r="Q426" s="173">
        <f>'Vstupní data 9_4'!N431</f>
        <v>0</v>
      </c>
      <c r="R426" s="173">
        <f>'Vstupní data 9_4'!O431</f>
        <v>0</v>
      </c>
      <c r="S426" s="176">
        <f>'Tabulka 9_4'!$R426+'Tabulka 9_4'!$Q426+'Tabulka 9_4'!$P426</f>
        <v>0</v>
      </c>
      <c r="T426" s="173">
        <f>'Vstupní data 9_4'!P431</f>
        <v>0</v>
      </c>
      <c r="U426" s="173">
        <f>'Vstupní data 9_4'!Q431</f>
        <v>0</v>
      </c>
      <c r="V426" s="173">
        <f>'Vstupní data 9_4'!R431</f>
        <v>0</v>
      </c>
      <c r="W426" s="176">
        <f>IFERROR('Tabulka 9_4'!$V426+'Tabulka 9_4'!$U426+'Tabulka 9_4'!$T426,"")</f>
        <v>0</v>
      </c>
      <c r="X426" s="176">
        <f>IFERROR('Tabulka 9_4'!$P426+'Tabulka 9_4'!$T426,"")</f>
        <v>0</v>
      </c>
      <c r="Y426" s="176">
        <f>IFERROR('Tabulka 9_4'!$Q426+'Tabulka 9_4'!$U426,"")</f>
        <v>0</v>
      </c>
      <c r="Z426" s="176">
        <f>IFERROR('Tabulka 9_4'!$R426+'Tabulka 9_4'!$V426,"")</f>
        <v>0</v>
      </c>
      <c r="AA426" s="178" t="str">
        <f t="shared" si="12"/>
        <v/>
      </c>
      <c r="AB426" s="178" t="str">
        <f t="shared" si="13"/>
        <v/>
      </c>
      <c r="AC426" s="179">
        <f>'Vstupní data 9_4'!$B$1</f>
        <v>0</v>
      </c>
    </row>
    <row r="427" spans="1:29" ht="15">
      <c r="A427" s="164">
        <f>'Vstupní data 9_4'!A432</f>
        <v>0</v>
      </c>
      <c r="B427" s="165">
        <f>'Vstupní data 9_4'!B432</f>
        <v>0</v>
      </c>
      <c r="C427" s="166" t="str">
        <f>'Vstupní data 9_4'!T432</f>
        <v/>
      </c>
      <c r="D427" s="166" t="str">
        <f>'Vstupní data 9_4'!U432</f>
        <v/>
      </c>
      <c r="E427" s="165" t="str">
        <f>'Vstupní data 9_4'!D432</f>
        <v/>
      </c>
      <c r="F427" s="165">
        <f>'Vstupní data 9_4'!C432</f>
        <v>0</v>
      </c>
      <c r="G427" s="165" t="str">
        <f>'Vstupní data 9_4'!F432</f>
        <v/>
      </c>
      <c r="H427" s="167">
        <f>'Vstupní data 9_4'!G432</f>
        <v>0</v>
      </c>
      <c r="I427" s="165" t="str">
        <f>IF('Vstupní data 9_4'!H432=0,"",'Vstupní data 9_4'!H432)</f>
        <v/>
      </c>
      <c r="J427" s="165">
        <f>'Vstupní data 9_4'!E432</f>
        <v>0</v>
      </c>
      <c r="K427" s="180" t="str">
        <f>'Vstupní data 9_4'!S432</f>
        <v/>
      </c>
      <c r="L427" s="166">
        <f>'Vstupní data 9_4'!I432</f>
        <v>0</v>
      </c>
      <c r="M427" s="169">
        <f>'Vstupní data 9_4'!J432</f>
        <v>0</v>
      </c>
      <c r="N427" s="169">
        <f>'Vstupní data 9_4'!K432</f>
        <v>0</v>
      </c>
      <c r="O427" s="169">
        <f>'Vstupní data 9_4'!L432</f>
        <v>0</v>
      </c>
      <c r="P427" s="165">
        <f>'Vstupní data 9_4'!M432</f>
        <v>0</v>
      </c>
      <c r="Q427" s="165">
        <f>'Vstupní data 9_4'!N432</f>
        <v>0</v>
      </c>
      <c r="R427" s="165">
        <f>'Vstupní data 9_4'!O432</f>
        <v>0</v>
      </c>
      <c r="S427" s="168">
        <f>'Tabulka 9_4'!$R427+'Tabulka 9_4'!$Q427+'Tabulka 9_4'!$P427</f>
        <v>0</v>
      </c>
      <c r="T427" s="165">
        <f>'Vstupní data 9_4'!P432</f>
        <v>0</v>
      </c>
      <c r="U427" s="165">
        <f>'Vstupní data 9_4'!Q432</f>
        <v>0</v>
      </c>
      <c r="V427" s="165">
        <f>'Vstupní data 9_4'!R432</f>
        <v>0</v>
      </c>
      <c r="W427" s="168">
        <f>IFERROR('Tabulka 9_4'!$V427+'Tabulka 9_4'!$U427+'Tabulka 9_4'!$T427,"")</f>
        <v>0</v>
      </c>
      <c r="X427" s="168">
        <f>IFERROR('Tabulka 9_4'!$P427+'Tabulka 9_4'!$T427,"")</f>
        <v>0</v>
      </c>
      <c r="Y427" s="168">
        <f>IFERROR('Tabulka 9_4'!$Q427+'Tabulka 9_4'!$U427,"")</f>
        <v>0</v>
      </c>
      <c r="Z427" s="168">
        <f>IFERROR('Tabulka 9_4'!$R427+'Tabulka 9_4'!$V427,"")</f>
        <v>0</v>
      </c>
      <c r="AA427" s="170" t="str">
        <f t="shared" si="12"/>
        <v/>
      </c>
      <c r="AB427" s="170" t="str">
        <f t="shared" si="13"/>
        <v/>
      </c>
      <c r="AC427" s="171">
        <f>'Vstupní data 9_4'!$B$1</f>
        <v>0</v>
      </c>
    </row>
    <row r="428" spans="1:29" ht="15">
      <c r="A428" s="172">
        <f>'Vstupní data 9_4'!A433</f>
        <v>0</v>
      </c>
      <c r="B428" s="173">
        <f>'Vstupní data 9_4'!B433</f>
        <v>0</v>
      </c>
      <c r="C428" s="174" t="str">
        <f>'Vstupní data 9_4'!T433</f>
        <v/>
      </c>
      <c r="D428" s="174" t="str">
        <f>'Vstupní data 9_4'!U433</f>
        <v/>
      </c>
      <c r="E428" s="173" t="str">
        <f>'Vstupní data 9_4'!D433</f>
        <v/>
      </c>
      <c r="F428" s="173">
        <f>'Vstupní data 9_4'!C433</f>
        <v>0</v>
      </c>
      <c r="G428" s="173" t="str">
        <f>'Vstupní data 9_4'!F433</f>
        <v/>
      </c>
      <c r="H428" s="175">
        <f>'Vstupní data 9_4'!G433</f>
        <v>0</v>
      </c>
      <c r="I428" s="173" t="str">
        <f>IF('Vstupní data 9_4'!H433=0,"",'Vstupní data 9_4'!H433)</f>
        <v/>
      </c>
      <c r="J428" s="173">
        <f>'Vstupní data 9_4'!E433</f>
        <v>0</v>
      </c>
      <c r="K428" s="181" t="str">
        <f>'Vstupní data 9_4'!S433</f>
        <v/>
      </c>
      <c r="L428" s="174">
        <f>'Vstupní data 9_4'!I433</f>
        <v>0</v>
      </c>
      <c r="M428" s="177">
        <f>'Vstupní data 9_4'!J433</f>
        <v>0</v>
      </c>
      <c r="N428" s="177">
        <f>'Vstupní data 9_4'!K433</f>
        <v>0</v>
      </c>
      <c r="O428" s="177">
        <f>'Vstupní data 9_4'!L433</f>
        <v>0</v>
      </c>
      <c r="P428" s="173">
        <f>'Vstupní data 9_4'!M433</f>
        <v>0</v>
      </c>
      <c r="Q428" s="173">
        <f>'Vstupní data 9_4'!N433</f>
        <v>0</v>
      </c>
      <c r="R428" s="173">
        <f>'Vstupní data 9_4'!O433</f>
        <v>0</v>
      </c>
      <c r="S428" s="176">
        <f>'Tabulka 9_4'!$R428+'Tabulka 9_4'!$Q428+'Tabulka 9_4'!$P428</f>
        <v>0</v>
      </c>
      <c r="T428" s="173">
        <f>'Vstupní data 9_4'!P433</f>
        <v>0</v>
      </c>
      <c r="U428" s="173">
        <f>'Vstupní data 9_4'!Q433</f>
        <v>0</v>
      </c>
      <c r="V428" s="173">
        <f>'Vstupní data 9_4'!R433</f>
        <v>0</v>
      </c>
      <c r="W428" s="176">
        <f>IFERROR('Tabulka 9_4'!$V428+'Tabulka 9_4'!$U428+'Tabulka 9_4'!$T428,"")</f>
        <v>0</v>
      </c>
      <c r="X428" s="176">
        <f>IFERROR('Tabulka 9_4'!$P428+'Tabulka 9_4'!$T428,"")</f>
        <v>0</v>
      </c>
      <c r="Y428" s="176">
        <f>IFERROR('Tabulka 9_4'!$Q428+'Tabulka 9_4'!$U428,"")</f>
        <v>0</v>
      </c>
      <c r="Z428" s="176">
        <f>IFERROR('Tabulka 9_4'!$R428+'Tabulka 9_4'!$V428,"")</f>
        <v>0</v>
      </c>
      <c r="AA428" s="178" t="str">
        <f t="shared" si="12"/>
        <v/>
      </c>
      <c r="AB428" s="178" t="str">
        <f t="shared" si="13"/>
        <v/>
      </c>
      <c r="AC428" s="179">
        <f>'Vstupní data 9_4'!$B$1</f>
        <v>0</v>
      </c>
    </row>
    <row r="429" spans="1:29" ht="15">
      <c r="A429" s="164">
        <f>'Vstupní data 9_4'!A434</f>
        <v>0</v>
      </c>
      <c r="B429" s="165">
        <f>'Vstupní data 9_4'!B434</f>
        <v>0</v>
      </c>
      <c r="C429" s="166" t="str">
        <f>'Vstupní data 9_4'!T434</f>
        <v/>
      </c>
      <c r="D429" s="166" t="str">
        <f>'Vstupní data 9_4'!U434</f>
        <v/>
      </c>
      <c r="E429" s="165" t="str">
        <f>'Vstupní data 9_4'!D434</f>
        <v/>
      </c>
      <c r="F429" s="165">
        <f>'Vstupní data 9_4'!C434</f>
        <v>0</v>
      </c>
      <c r="G429" s="165" t="str">
        <f>'Vstupní data 9_4'!F434</f>
        <v/>
      </c>
      <c r="H429" s="167">
        <f>'Vstupní data 9_4'!G434</f>
        <v>0</v>
      </c>
      <c r="I429" s="165" t="str">
        <f>IF('Vstupní data 9_4'!H434=0,"",'Vstupní data 9_4'!H434)</f>
        <v/>
      </c>
      <c r="J429" s="165">
        <f>'Vstupní data 9_4'!E434</f>
        <v>0</v>
      </c>
      <c r="K429" s="180" t="str">
        <f>'Vstupní data 9_4'!S434</f>
        <v/>
      </c>
      <c r="L429" s="166">
        <f>'Vstupní data 9_4'!I434</f>
        <v>0</v>
      </c>
      <c r="M429" s="169">
        <f>'Vstupní data 9_4'!J434</f>
        <v>0</v>
      </c>
      <c r="N429" s="169">
        <f>'Vstupní data 9_4'!K434</f>
        <v>0</v>
      </c>
      <c r="O429" s="169">
        <f>'Vstupní data 9_4'!L434</f>
        <v>0</v>
      </c>
      <c r="P429" s="165">
        <f>'Vstupní data 9_4'!M434</f>
        <v>0</v>
      </c>
      <c r="Q429" s="165">
        <f>'Vstupní data 9_4'!N434</f>
        <v>0</v>
      </c>
      <c r="R429" s="165">
        <f>'Vstupní data 9_4'!O434</f>
        <v>0</v>
      </c>
      <c r="S429" s="168">
        <f>'Tabulka 9_4'!$R429+'Tabulka 9_4'!$Q429+'Tabulka 9_4'!$P429</f>
        <v>0</v>
      </c>
      <c r="T429" s="165">
        <f>'Vstupní data 9_4'!P434</f>
        <v>0</v>
      </c>
      <c r="U429" s="165">
        <f>'Vstupní data 9_4'!Q434</f>
        <v>0</v>
      </c>
      <c r="V429" s="165">
        <f>'Vstupní data 9_4'!R434</f>
        <v>0</v>
      </c>
      <c r="W429" s="168">
        <f>IFERROR('Tabulka 9_4'!$V429+'Tabulka 9_4'!$U429+'Tabulka 9_4'!$T429,"")</f>
        <v>0</v>
      </c>
      <c r="X429" s="168">
        <f>IFERROR('Tabulka 9_4'!$P429+'Tabulka 9_4'!$T429,"")</f>
        <v>0</v>
      </c>
      <c r="Y429" s="168">
        <f>IFERROR('Tabulka 9_4'!$Q429+'Tabulka 9_4'!$U429,"")</f>
        <v>0</v>
      </c>
      <c r="Z429" s="168">
        <f>IFERROR('Tabulka 9_4'!$R429+'Tabulka 9_4'!$V429,"")</f>
        <v>0</v>
      </c>
      <c r="AA429" s="170" t="str">
        <f t="shared" si="12"/>
        <v/>
      </c>
      <c r="AB429" s="170" t="str">
        <f t="shared" si="13"/>
        <v/>
      </c>
      <c r="AC429" s="171">
        <f>'Vstupní data 9_4'!$B$1</f>
        <v>0</v>
      </c>
    </row>
    <row r="430" spans="1:29" ht="15">
      <c r="A430" s="172">
        <f>'Vstupní data 9_4'!A435</f>
        <v>0</v>
      </c>
      <c r="B430" s="173">
        <f>'Vstupní data 9_4'!B435</f>
        <v>0</v>
      </c>
      <c r="C430" s="174" t="str">
        <f>'Vstupní data 9_4'!T435</f>
        <v/>
      </c>
      <c r="D430" s="174" t="str">
        <f>'Vstupní data 9_4'!U435</f>
        <v/>
      </c>
      <c r="E430" s="173" t="str">
        <f>'Vstupní data 9_4'!D435</f>
        <v/>
      </c>
      <c r="F430" s="173">
        <f>'Vstupní data 9_4'!C435</f>
        <v>0</v>
      </c>
      <c r="G430" s="173" t="str">
        <f>'Vstupní data 9_4'!F435</f>
        <v/>
      </c>
      <c r="H430" s="175">
        <f>'Vstupní data 9_4'!G435</f>
        <v>0</v>
      </c>
      <c r="I430" s="173" t="str">
        <f>IF('Vstupní data 9_4'!H435=0,"",'Vstupní data 9_4'!H435)</f>
        <v/>
      </c>
      <c r="J430" s="173">
        <f>'Vstupní data 9_4'!E435</f>
        <v>0</v>
      </c>
      <c r="K430" s="181" t="str">
        <f>'Vstupní data 9_4'!S435</f>
        <v/>
      </c>
      <c r="L430" s="174">
        <f>'Vstupní data 9_4'!I435</f>
        <v>0</v>
      </c>
      <c r="M430" s="177">
        <f>'Vstupní data 9_4'!J435</f>
        <v>0</v>
      </c>
      <c r="N430" s="177">
        <f>'Vstupní data 9_4'!K435</f>
        <v>0</v>
      </c>
      <c r="O430" s="177">
        <f>'Vstupní data 9_4'!L435</f>
        <v>0</v>
      </c>
      <c r="P430" s="173">
        <f>'Vstupní data 9_4'!M435</f>
        <v>0</v>
      </c>
      <c r="Q430" s="173">
        <f>'Vstupní data 9_4'!N435</f>
        <v>0</v>
      </c>
      <c r="R430" s="173">
        <f>'Vstupní data 9_4'!O435</f>
        <v>0</v>
      </c>
      <c r="S430" s="176">
        <f>'Tabulka 9_4'!$R430+'Tabulka 9_4'!$Q430+'Tabulka 9_4'!$P430</f>
        <v>0</v>
      </c>
      <c r="T430" s="173">
        <f>'Vstupní data 9_4'!P435</f>
        <v>0</v>
      </c>
      <c r="U430" s="173">
        <f>'Vstupní data 9_4'!Q435</f>
        <v>0</v>
      </c>
      <c r="V430" s="173">
        <f>'Vstupní data 9_4'!R435</f>
        <v>0</v>
      </c>
      <c r="W430" s="176">
        <f>IFERROR('Tabulka 9_4'!$V430+'Tabulka 9_4'!$U430+'Tabulka 9_4'!$T430,"")</f>
        <v>0</v>
      </c>
      <c r="X430" s="176">
        <f>IFERROR('Tabulka 9_4'!$P430+'Tabulka 9_4'!$T430,"")</f>
        <v>0</v>
      </c>
      <c r="Y430" s="176">
        <f>IFERROR('Tabulka 9_4'!$Q430+'Tabulka 9_4'!$U430,"")</f>
        <v>0</v>
      </c>
      <c r="Z430" s="176">
        <f>IFERROR('Tabulka 9_4'!$R430+'Tabulka 9_4'!$V430,"")</f>
        <v>0</v>
      </c>
      <c r="AA430" s="178" t="str">
        <f t="shared" si="12"/>
        <v/>
      </c>
      <c r="AB430" s="178" t="str">
        <f t="shared" si="13"/>
        <v/>
      </c>
      <c r="AC430" s="179">
        <f>'Vstupní data 9_4'!$B$1</f>
        <v>0</v>
      </c>
    </row>
    <row r="431" spans="1:29" ht="15">
      <c r="A431" s="164">
        <f>'Vstupní data 9_4'!A436</f>
        <v>0</v>
      </c>
      <c r="B431" s="165">
        <f>'Vstupní data 9_4'!B436</f>
        <v>0</v>
      </c>
      <c r="C431" s="166" t="str">
        <f>'Vstupní data 9_4'!T436</f>
        <v/>
      </c>
      <c r="D431" s="166" t="str">
        <f>'Vstupní data 9_4'!U436</f>
        <v/>
      </c>
      <c r="E431" s="165" t="str">
        <f>'Vstupní data 9_4'!D436</f>
        <v/>
      </c>
      <c r="F431" s="165">
        <f>'Vstupní data 9_4'!C436</f>
        <v>0</v>
      </c>
      <c r="G431" s="165" t="str">
        <f>'Vstupní data 9_4'!F436</f>
        <v/>
      </c>
      <c r="H431" s="167">
        <f>'Vstupní data 9_4'!G436</f>
        <v>0</v>
      </c>
      <c r="I431" s="165" t="str">
        <f>IF('Vstupní data 9_4'!H436=0,"",'Vstupní data 9_4'!H436)</f>
        <v/>
      </c>
      <c r="J431" s="165">
        <f>'Vstupní data 9_4'!E436</f>
        <v>0</v>
      </c>
      <c r="K431" s="180" t="str">
        <f>'Vstupní data 9_4'!S436</f>
        <v/>
      </c>
      <c r="L431" s="166">
        <f>'Vstupní data 9_4'!I436</f>
        <v>0</v>
      </c>
      <c r="M431" s="169">
        <f>'Vstupní data 9_4'!J436</f>
        <v>0</v>
      </c>
      <c r="N431" s="169">
        <f>'Vstupní data 9_4'!K436</f>
        <v>0</v>
      </c>
      <c r="O431" s="169">
        <f>'Vstupní data 9_4'!L436</f>
        <v>0</v>
      </c>
      <c r="P431" s="165">
        <f>'Vstupní data 9_4'!M436</f>
        <v>0</v>
      </c>
      <c r="Q431" s="165">
        <f>'Vstupní data 9_4'!N436</f>
        <v>0</v>
      </c>
      <c r="R431" s="165">
        <f>'Vstupní data 9_4'!O436</f>
        <v>0</v>
      </c>
      <c r="S431" s="168">
        <f>'Tabulka 9_4'!$R431+'Tabulka 9_4'!$Q431+'Tabulka 9_4'!$P431</f>
        <v>0</v>
      </c>
      <c r="T431" s="165">
        <f>'Vstupní data 9_4'!P436</f>
        <v>0</v>
      </c>
      <c r="U431" s="165">
        <f>'Vstupní data 9_4'!Q436</f>
        <v>0</v>
      </c>
      <c r="V431" s="165">
        <f>'Vstupní data 9_4'!R436</f>
        <v>0</v>
      </c>
      <c r="W431" s="168">
        <f>IFERROR('Tabulka 9_4'!$V431+'Tabulka 9_4'!$U431+'Tabulka 9_4'!$T431,"")</f>
        <v>0</v>
      </c>
      <c r="X431" s="168">
        <f>IFERROR('Tabulka 9_4'!$P431+'Tabulka 9_4'!$T431,"")</f>
        <v>0</v>
      </c>
      <c r="Y431" s="168">
        <f>IFERROR('Tabulka 9_4'!$Q431+'Tabulka 9_4'!$U431,"")</f>
        <v>0</v>
      </c>
      <c r="Z431" s="168">
        <f>IFERROR('Tabulka 9_4'!$R431+'Tabulka 9_4'!$V431,"")</f>
        <v>0</v>
      </c>
      <c r="AA431" s="170" t="str">
        <f t="shared" si="12"/>
        <v/>
      </c>
      <c r="AB431" s="170" t="str">
        <f t="shared" si="13"/>
        <v/>
      </c>
      <c r="AC431" s="171">
        <f>'Vstupní data 9_4'!$B$1</f>
        <v>0</v>
      </c>
    </row>
    <row r="432" spans="1:29" ht="15">
      <c r="A432" s="172">
        <f>'Vstupní data 9_4'!A437</f>
        <v>0</v>
      </c>
      <c r="B432" s="173">
        <f>'Vstupní data 9_4'!B437</f>
        <v>0</v>
      </c>
      <c r="C432" s="174" t="str">
        <f>'Vstupní data 9_4'!T437</f>
        <v/>
      </c>
      <c r="D432" s="174" t="str">
        <f>'Vstupní data 9_4'!U437</f>
        <v/>
      </c>
      <c r="E432" s="173" t="str">
        <f>'Vstupní data 9_4'!D437</f>
        <v/>
      </c>
      <c r="F432" s="173">
        <f>'Vstupní data 9_4'!C437</f>
        <v>0</v>
      </c>
      <c r="G432" s="173" t="str">
        <f>'Vstupní data 9_4'!F437</f>
        <v/>
      </c>
      <c r="H432" s="175">
        <f>'Vstupní data 9_4'!G437</f>
        <v>0</v>
      </c>
      <c r="I432" s="173" t="str">
        <f>IF('Vstupní data 9_4'!H437=0,"",'Vstupní data 9_4'!H437)</f>
        <v/>
      </c>
      <c r="J432" s="173">
        <f>'Vstupní data 9_4'!E437</f>
        <v>0</v>
      </c>
      <c r="K432" s="181" t="str">
        <f>'Vstupní data 9_4'!S437</f>
        <v/>
      </c>
      <c r="L432" s="174">
        <f>'Vstupní data 9_4'!I437</f>
        <v>0</v>
      </c>
      <c r="M432" s="177">
        <f>'Vstupní data 9_4'!J437</f>
        <v>0</v>
      </c>
      <c r="N432" s="177">
        <f>'Vstupní data 9_4'!K437</f>
        <v>0</v>
      </c>
      <c r="O432" s="177">
        <f>'Vstupní data 9_4'!L437</f>
        <v>0</v>
      </c>
      <c r="P432" s="173">
        <f>'Vstupní data 9_4'!M437</f>
        <v>0</v>
      </c>
      <c r="Q432" s="173">
        <f>'Vstupní data 9_4'!N437</f>
        <v>0</v>
      </c>
      <c r="R432" s="173">
        <f>'Vstupní data 9_4'!O437</f>
        <v>0</v>
      </c>
      <c r="S432" s="176">
        <f>'Tabulka 9_4'!$R432+'Tabulka 9_4'!$Q432+'Tabulka 9_4'!$P432</f>
        <v>0</v>
      </c>
      <c r="T432" s="173">
        <f>'Vstupní data 9_4'!P437</f>
        <v>0</v>
      </c>
      <c r="U432" s="173">
        <f>'Vstupní data 9_4'!Q437</f>
        <v>0</v>
      </c>
      <c r="V432" s="173">
        <f>'Vstupní data 9_4'!R437</f>
        <v>0</v>
      </c>
      <c r="W432" s="176">
        <f>IFERROR('Tabulka 9_4'!$V432+'Tabulka 9_4'!$U432+'Tabulka 9_4'!$T432,"")</f>
        <v>0</v>
      </c>
      <c r="X432" s="176">
        <f>IFERROR('Tabulka 9_4'!$P432+'Tabulka 9_4'!$T432,"")</f>
        <v>0</v>
      </c>
      <c r="Y432" s="176">
        <f>IFERROR('Tabulka 9_4'!$Q432+'Tabulka 9_4'!$U432,"")</f>
        <v>0</v>
      </c>
      <c r="Z432" s="176">
        <f>IFERROR('Tabulka 9_4'!$R432+'Tabulka 9_4'!$V432,"")</f>
        <v>0</v>
      </c>
      <c r="AA432" s="178" t="str">
        <f t="shared" si="12"/>
        <v/>
      </c>
      <c r="AB432" s="178" t="str">
        <f t="shared" si="13"/>
        <v/>
      </c>
      <c r="AC432" s="179">
        <f>'Vstupní data 9_4'!$B$1</f>
        <v>0</v>
      </c>
    </row>
    <row r="433" spans="1:29" ht="15">
      <c r="A433" s="164">
        <f>'Vstupní data 9_4'!A438</f>
        <v>0</v>
      </c>
      <c r="B433" s="165">
        <f>'Vstupní data 9_4'!B438</f>
        <v>0</v>
      </c>
      <c r="C433" s="166" t="str">
        <f>'Vstupní data 9_4'!T438</f>
        <v/>
      </c>
      <c r="D433" s="166" t="str">
        <f>'Vstupní data 9_4'!U438</f>
        <v/>
      </c>
      <c r="E433" s="165" t="str">
        <f>'Vstupní data 9_4'!D438</f>
        <v/>
      </c>
      <c r="F433" s="165">
        <f>'Vstupní data 9_4'!C438</f>
        <v>0</v>
      </c>
      <c r="G433" s="165" t="str">
        <f>'Vstupní data 9_4'!F438</f>
        <v/>
      </c>
      <c r="H433" s="167">
        <f>'Vstupní data 9_4'!G438</f>
        <v>0</v>
      </c>
      <c r="I433" s="165" t="str">
        <f>IF('Vstupní data 9_4'!H438=0,"",'Vstupní data 9_4'!H438)</f>
        <v/>
      </c>
      <c r="J433" s="165">
        <f>'Vstupní data 9_4'!E438</f>
        <v>0</v>
      </c>
      <c r="K433" s="180" t="str">
        <f>'Vstupní data 9_4'!S438</f>
        <v/>
      </c>
      <c r="L433" s="166">
        <f>'Vstupní data 9_4'!I438</f>
        <v>0</v>
      </c>
      <c r="M433" s="169">
        <f>'Vstupní data 9_4'!J438</f>
        <v>0</v>
      </c>
      <c r="N433" s="169">
        <f>'Vstupní data 9_4'!K438</f>
        <v>0</v>
      </c>
      <c r="O433" s="169">
        <f>'Vstupní data 9_4'!L438</f>
        <v>0</v>
      </c>
      <c r="P433" s="165">
        <f>'Vstupní data 9_4'!M438</f>
        <v>0</v>
      </c>
      <c r="Q433" s="165">
        <f>'Vstupní data 9_4'!N438</f>
        <v>0</v>
      </c>
      <c r="R433" s="165">
        <f>'Vstupní data 9_4'!O438</f>
        <v>0</v>
      </c>
      <c r="S433" s="168">
        <f>'Tabulka 9_4'!$R433+'Tabulka 9_4'!$Q433+'Tabulka 9_4'!$P433</f>
        <v>0</v>
      </c>
      <c r="T433" s="165">
        <f>'Vstupní data 9_4'!P438</f>
        <v>0</v>
      </c>
      <c r="U433" s="165">
        <f>'Vstupní data 9_4'!Q438</f>
        <v>0</v>
      </c>
      <c r="V433" s="165">
        <f>'Vstupní data 9_4'!R438</f>
        <v>0</v>
      </c>
      <c r="W433" s="168">
        <f>IFERROR('Tabulka 9_4'!$V433+'Tabulka 9_4'!$U433+'Tabulka 9_4'!$T433,"")</f>
        <v>0</v>
      </c>
      <c r="X433" s="168">
        <f>IFERROR('Tabulka 9_4'!$P433+'Tabulka 9_4'!$T433,"")</f>
        <v>0</v>
      </c>
      <c r="Y433" s="168">
        <f>IFERROR('Tabulka 9_4'!$Q433+'Tabulka 9_4'!$U433,"")</f>
        <v>0</v>
      </c>
      <c r="Z433" s="168">
        <f>IFERROR('Tabulka 9_4'!$R433+'Tabulka 9_4'!$V433,"")</f>
        <v>0</v>
      </c>
      <c r="AA433" s="170" t="str">
        <f t="shared" si="12"/>
        <v/>
      </c>
      <c r="AB433" s="170" t="str">
        <f t="shared" si="13"/>
        <v/>
      </c>
      <c r="AC433" s="171">
        <f>'Vstupní data 9_4'!$B$1</f>
        <v>0</v>
      </c>
    </row>
    <row r="434" spans="1:29" ht="15">
      <c r="A434" s="172">
        <f>'Vstupní data 9_4'!A439</f>
        <v>0</v>
      </c>
      <c r="B434" s="173">
        <f>'Vstupní data 9_4'!B439</f>
        <v>0</v>
      </c>
      <c r="C434" s="174" t="str">
        <f>'Vstupní data 9_4'!T439</f>
        <v/>
      </c>
      <c r="D434" s="174" t="str">
        <f>'Vstupní data 9_4'!U439</f>
        <v/>
      </c>
      <c r="E434" s="173" t="str">
        <f>'Vstupní data 9_4'!D439</f>
        <v/>
      </c>
      <c r="F434" s="173">
        <f>'Vstupní data 9_4'!C439</f>
        <v>0</v>
      </c>
      <c r="G434" s="173" t="str">
        <f>'Vstupní data 9_4'!F439</f>
        <v/>
      </c>
      <c r="H434" s="175">
        <f>'Vstupní data 9_4'!G439</f>
        <v>0</v>
      </c>
      <c r="I434" s="173" t="str">
        <f>IF('Vstupní data 9_4'!H439=0,"",'Vstupní data 9_4'!H439)</f>
        <v/>
      </c>
      <c r="J434" s="173">
        <f>'Vstupní data 9_4'!E439</f>
        <v>0</v>
      </c>
      <c r="K434" s="181" t="str">
        <f>'Vstupní data 9_4'!S439</f>
        <v/>
      </c>
      <c r="L434" s="174">
        <f>'Vstupní data 9_4'!I439</f>
        <v>0</v>
      </c>
      <c r="M434" s="177">
        <f>'Vstupní data 9_4'!J439</f>
        <v>0</v>
      </c>
      <c r="N434" s="177">
        <f>'Vstupní data 9_4'!K439</f>
        <v>0</v>
      </c>
      <c r="O434" s="177">
        <f>'Vstupní data 9_4'!L439</f>
        <v>0</v>
      </c>
      <c r="P434" s="173">
        <f>'Vstupní data 9_4'!M439</f>
        <v>0</v>
      </c>
      <c r="Q434" s="173">
        <f>'Vstupní data 9_4'!N439</f>
        <v>0</v>
      </c>
      <c r="R434" s="173">
        <f>'Vstupní data 9_4'!O439</f>
        <v>0</v>
      </c>
      <c r="S434" s="176">
        <f>'Tabulka 9_4'!$R434+'Tabulka 9_4'!$Q434+'Tabulka 9_4'!$P434</f>
        <v>0</v>
      </c>
      <c r="T434" s="173">
        <f>'Vstupní data 9_4'!P439</f>
        <v>0</v>
      </c>
      <c r="U434" s="173">
        <f>'Vstupní data 9_4'!Q439</f>
        <v>0</v>
      </c>
      <c r="V434" s="173">
        <f>'Vstupní data 9_4'!R439</f>
        <v>0</v>
      </c>
      <c r="W434" s="176">
        <f>IFERROR('Tabulka 9_4'!$V434+'Tabulka 9_4'!$U434+'Tabulka 9_4'!$T434,"")</f>
        <v>0</v>
      </c>
      <c r="X434" s="176">
        <f>IFERROR('Tabulka 9_4'!$P434+'Tabulka 9_4'!$T434,"")</f>
        <v>0</v>
      </c>
      <c r="Y434" s="176">
        <f>IFERROR('Tabulka 9_4'!$Q434+'Tabulka 9_4'!$U434,"")</f>
        <v>0</v>
      </c>
      <c r="Z434" s="176">
        <f>IFERROR('Tabulka 9_4'!$R434+'Tabulka 9_4'!$V434,"")</f>
        <v>0</v>
      </c>
      <c r="AA434" s="178" t="str">
        <f t="shared" si="12"/>
        <v/>
      </c>
      <c r="AB434" s="178" t="str">
        <f t="shared" si="13"/>
        <v/>
      </c>
      <c r="AC434" s="179">
        <f>'Vstupní data 9_4'!$B$1</f>
        <v>0</v>
      </c>
    </row>
    <row r="435" spans="1:29" ht="15">
      <c r="A435" s="164">
        <f>'Vstupní data 9_4'!A440</f>
        <v>0</v>
      </c>
      <c r="B435" s="165">
        <f>'Vstupní data 9_4'!B440</f>
        <v>0</v>
      </c>
      <c r="C435" s="166" t="str">
        <f>'Vstupní data 9_4'!T440</f>
        <v/>
      </c>
      <c r="D435" s="166" t="str">
        <f>'Vstupní data 9_4'!U440</f>
        <v/>
      </c>
      <c r="E435" s="165" t="str">
        <f>'Vstupní data 9_4'!D440</f>
        <v/>
      </c>
      <c r="F435" s="165">
        <f>'Vstupní data 9_4'!C440</f>
        <v>0</v>
      </c>
      <c r="G435" s="165" t="str">
        <f>'Vstupní data 9_4'!F440</f>
        <v/>
      </c>
      <c r="H435" s="167">
        <f>'Vstupní data 9_4'!G440</f>
        <v>0</v>
      </c>
      <c r="I435" s="165" t="str">
        <f>IF('Vstupní data 9_4'!H440=0,"",'Vstupní data 9_4'!H440)</f>
        <v/>
      </c>
      <c r="J435" s="165">
        <f>'Vstupní data 9_4'!E440</f>
        <v>0</v>
      </c>
      <c r="K435" s="180" t="str">
        <f>'Vstupní data 9_4'!S440</f>
        <v/>
      </c>
      <c r="L435" s="166">
        <f>'Vstupní data 9_4'!I440</f>
        <v>0</v>
      </c>
      <c r="M435" s="169">
        <f>'Vstupní data 9_4'!J440</f>
        <v>0</v>
      </c>
      <c r="N435" s="169">
        <f>'Vstupní data 9_4'!K440</f>
        <v>0</v>
      </c>
      <c r="O435" s="169">
        <f>'Vstupní data 9_4'!L440</f>
        <v>0</v>
      </c>
      <c r="P435" s="165">
        <f>'Vstupní data 9_4'!M440</f>
        <v>0</v>
      </c>
      <c r="Q435" s="165">
        <f>'Vstupní data 9_4'!N440</f>
        <v>0</v>
      </c>
      <c r="R435" s="165">
        <f>'Vstupní data 9_4'!O440</f>
        <v>0</v>
      </c>
      <c r="S435" s="168">
        <f>'Tabulka 9_4'!$R435+'Tabulka 9_4'!$Q435+'Tabulka 9_4'!$P435</f>
        <v>0</v>
      </c>
      <c r="T435" s="165">
        <f>'Vstupní data 9_4'!P440</f>
        <v>0</v>
      </c>
      <c r="U435" s="165">
        <f>'Vstupní data 9_4'!Q440</f>
        <v>0</v>
      </c>
      <c r="V435" s="165">
        <f>'Vstupní data 9_4'!R440</f>
        <v>0</v>
      </c>
      <c r="W435" s="168">
        <f>IFERROR('Tabulka 9_4'!$V435+'Tabulka 9_4'!$U435+'Tabulka 9_4'!$T435,"")</f>
        <v>0</v>
      </c>
      <c r="X435" s="168">
        <f>IFERROR('Tabulka 9_4'!$P435+'Tabulka 9_4'!$T435,"")</f>
        <v>0</v>
      </c>
      <c r="Y435" s="168">
        <f>IFERROR('Tabulka 9_4'!$Q435+'Tabulka 9_4'!$U435,"")</f>
        <v>0</v>
      </c>
      <c r="Z435" s="168">
        <f>IFERROR('Tabulka 9_4'!$R435+'Tabulka 9_4'!$V435,"")</f>
        <v>0</v>
      </c>
      <c r="AA435" s="170" t="str">
        <f t="shared" si="12"/>
        <v/>
      </c>
      <c r="AB435" s="170" t="str">
        <f t="shared" si="13"/>
        <v/>
      </c>
      <c r="AC435" s="171">
        <f>'Vstupní data 9_4'!$B$1</f>
        <v>0</v>
      </c>
    </row>
    <row r="436" spans="1:29" ht="15">
      <c r="A436" s="172">
        <f>'Vstupní data 9_4'!A441</f>
        <v>0</v>
      </c>
      <c r="B436" s="173">
        <f>'Vstupní data 9_4'!B441</f>
        <v>0</v>
      </c>
      <c r="C436" s="174" t="str">
        <f>'Vstupní data 9_4'!T441</f>
        <v/>
      </c>
      <c r="D436" s="174" t="str">
        <f>'Vstupní data 9_4'!U441</f>
        <v/>
      </c>
      <c r="E436" s="173" t="str">
        <f>'Vstupní data 9_4'!D441</f>
        <v/>
      </c>
      <c r="F436" s="173">
        <f>'Vstupní data 9_4'!C441</f>
        <v>0</v>
      </c>
      <c r="G436" s="173" t="str">
        <f>'Vstupní data 9_4'!F441</f>
        <v/>
      </c>
      <c r="H436" s="175">
        <f>'Vstupní data 9_4'!G441</f>
        <v>0</v>
      </c>
      <c r="I436" s="173" t="str">
        <f>IF('Vstupní data 9_4'!H441=0,"",'Vstupní data 9_4'!H441)</f>
        <v/>
      </c>
      <c r="J436" s="173">
        <f>'Vstupní data 9_4'!E441</f>
        <v>0</v>
      </c>
      <c r="K436" s="181" t="str">
        <f>'Vstupní data 9_4'!S441</f>
        <v/>
      </c>
      <c r="L436" s="174">
        <f>'Vstupní data 9_4'!I441</f>
        <v>0</v>
      </c>
      <c r="M436" s="177">
        <f>'Vstupní data 9_4'!J441</f>
        <v>0</v>
      </c>
      <c r="N436" s="177">
        <f>'Vstupní data 9_4'!K441</f>
        <v>0</v>
      </c>
      <c r="O436" s="177">
        <f>'Vstupní data 9_4'!L441</f>
        <v>0</v>
      </c>
      <c r="P436" s="173">
        <f>'Vstupní data 9_4'!M441</f>
        <v>0</v>
      </c>
      <c r="Q436" s="173">
        <f>'Vstupní data 9_4'!N441</f>
        <v>0</v>
      </c>
      <c r="R436" s="173">
        <f>'Vstupní data 9_4'!O441</f>
        <v>0</v>
      </c>
      <c r="S436" s="176">
        <f>'Tabulka 9_4'!$R436+'Tabulka 9_4'!$Q436+'Tabulka 9_4'!$P436</f>
        <v>0</v>
      </c>
      <c r="T436" s="173">
        <f>'Vstupní data 9_4'!P441</f>
        <v>0</v>
      </c>
      <c r="U436" s="173">
        <f>'Vstupní data 9_4'!Q441</f>
        <v>0</v>
      </c>
      <c r="V436" s="173">
        <f>'Vstupní data 9_4'!R441</f>
        <v>0</v>
      </c>
      <c r="W436" s="176">
        <f>IFERROR('Tabulka 9_4'!$V436+'Tabulka 9_4'!$U436+'Tabulka 9_4'!$T436,"")</f>
        <v>0</v>
      </c>
      <c r="X436" s="176">
        <f>IFERROR('Tabulka 9_4'!$P436+'Tabulka 9_4'!$T436,"")</f>
        <v>0</v>
      </c>
      <c r="Y436" s="176">
        <f>IFERROR('Tabulka 9_4'!$Q436+'Tabulka 9_4'!$U436,"")</f>
        <v>0</v>
      </c>
      <c r="Z436" s="176">
        <f>IFERROR('Tabulka 9_4'!$R436+'Tabulka 9_4'!$V436,"")</f>
        <v>0</v>
      </c>
      <c r="AA436" s="178" t="str">
        <f t="shared" si="12"/>
        <v/>
      </c>
      <c r="AB436" s="178" t="str">
        <f t="shared" si="13"/>
        <v/>
      </c>
      <c r="AC436" s="179">
        <f>'Vstupní data 9_4'!$B$1</f>
        <v>0</v>
      </c>
    </row>
    <row r="437" spans="1:29" ht="15">
      <c r="A437" s="164">
        <f>'Vstupní data 9_4'!A442</f>
        <v>0</v>
      </c>
      <c r="B437" s="165">
        <f>'Vstupní data 9_4'!B442</f>
        <v>0</v>
      </c>
      <c r="C437" s="166" t="str">
        <f>'Vstupní data 9_4'!T442</f>
        <v/>
      </c>
      <c r="D437" s="166" t="str">
        <f>'Vstupní data 9_4'!U442</f>
        <v/>
      </c>
      <c r="E437" s="165" t="str">
        <f>'Vstupní data 9_4'!D442</f>
        <v/>
      </c>
      <c r="F437" s="165">
        <f>'Vstupní data 9_4'!C442</f>
        <v>0</v>
      </c>
      <c r="G437" s="165" t="str">
        <f>'Vstupní data 9_4'!F442</f>
        <v/>
      </c>
      <c r="H437" s="167">
        <f>'Vstupní data 9_4'!G442</f>
        <v>0</v>
      </c>
      <c r="I437" s="165" t="str">
        <f>IF('Vstupní data 9_4'!H442=0,"",'Vstupní data 9_4'!H442)</f>
        <v/>
      </c>
      <c r="J437" s="165">
        <f>'Vstupní data 9_4'!E442</f>
        <v>0</v>
      </c>
      <c r="K437" s="180" t="str">
        <f>'Vstupní data 9_4'!S442</f>
        <v/>
      </c>
      <c r="L437" s="166">
        <f>'Vstupní data 9_4'!I442</f>
        <v>0</v>
      </c>
      <c r="M437" s="169">
        <f>'Vstupní data 9_4'!J442</f>
        <v>0</v>
      </c>
      <c r="N437" s="169">
        <f>'Vstupní data 9_4'!K442</f>
        <v>0</v>
      </c>
      <c r="O437" s="169">
        <f>'Vstupní data 9_4'!L442</f>
        <v>0</v>
      </c>
      <c r="P437" s="165">
        <f>'Vstupní data 9_4'!M442</f>
        <v>0</v>
      </c>
      <c r="Q437" s="165">
        <f>'Vstupní data 9_4'!N442</f>
        <v>0</v>
      </c>
      <c r="R437" s="165">
        <f>'Vstupní data 9_4'!O442</f>
        <v>0</v>
      </c>
      <c r="S437" s="168">
        <f>'Tabulka 9_4'!$R437+'Tabulka 9_4'!$Q437+'Tabulka 9_4'!$P437</f>
        <v>0</v>
      </c>
      <c r="T437" s="165">
        <f>'Vstupní data 9_4'!P442</f>
        <v>0</v>
      </c>
      <c r="U437" s="165">
        <f>'Vstupní data 9_4'!Q442</f>
        <v>0</v>
      </c>
      <c r="V437" s="165">
        <f>'Vstupní data 9_4'!R442</f>
        <v>0</v>
      </c>
      <c r="W437" s="168">
        <f>IFERROR('Tabulka 9_4'!$V437+'Tabulka 9_4'!$U437+'Tabulka 9_4'!$T437,"")</f>
        <v>0</v>
      </c>
      <c r="X437" s="168">
        <f>IFERROR('Tabulka 9_4'!$P437+'Tabulka 9_4'!$T437,"")</f>
        <v>0</v>
      </c>
      <c r="Y437" s="168">
        <f>IFERROR('Tabulka 9_4'!$Q437+'Tabulka 9_4'!$U437,"")</f>
        <v>0</v>
      </c>
      <c r="Z437" s="168">
        <f>IFERROR('Tabulka 9_4'!$R437+'Tabulka 9_4'!$V437,"")</f>
        <v>0</v>
      </c>
      <c r="AA437" s="170" t="str">
        <f t="shared" si="12"/>
        <v/>
      </c>
      <c r="AB437" s="170" t="str">
        <f t="shared" si="13"/>
        <v/>
      </c>
      <c r="AC437" s="171">
        <f>'Vstupní data 9_4'!$B$1</f>
        <v>0</v>
      </c>
    </row>
    <row r="438" spans="1:29" ht="15">
      <c r="A438" s="172">
        <f>'Vstupní data 9_4'!A443</f>
        <v>0</v>
      </c>
      <c r="B438" s="173">
        <f>'Vstupní data 9_4'!B443</f>
        <v>0</v>
      </c>
      <c r="C438" s="174" t="str">
        <f>'Vstupní data 9_4'!T443</f>
        <v/>
      </c>
      <c r="D438" s="174" t="str">
        <f>'Vstupní data 9_4'!U443</f>
        <v/>
      </c>
      <c r="E438" s="173" t="str">
        <f>'Vstupní data 9_4'!D443</f>
        <v/>
      </c>
      <c r="F438" s="173">
        <f>'Vstupní data 9_4'!C443</f>
        <v>0</v>
      </c>
      <c r="G438" s="173" t="str">
        <f>'Vstupní data 9_4'!F443</f>
        <v/>
      </c>
      <c r="H438" s="175">
        <f>'Vstupní data 9_4'!G443</f>
        <v>0</v>
      </c>
      <c r="I438" s="173" t="str">
        <f>IF('Vstupní data 9_4'!H443=0,"",'Vstupní data 9_4'!H443)</f>
        <v/>
      </c>
      <c r="J438" s="173">
        <f>'Vstupní data 9_4'!E443</f>
        <v>0</v>
      </c>
      <c r="K438" s="181" t="str">
        <f>'Vstupní data 9_4'!S443</f>
        <v/>
      </c>
      <c r="L438" s="174">
        <f>'Vstupní data 9_4'!I443</f>
        <v>0</v>
      </c>
      <c r="M438" s="177">
        <f>'Vstupní data 9_4'!J443</f>
        <v>0</v>
      </c>
      <c r="N438" s="177">
        <f>'Vstupní data 9_4'!K443</f>
        <v>0</v>
      </c>
      <c r="O438" s="177">
        <f>'Vstupní data 9_4'!L443</f>
        <v>0</v>
      </c>
      <c r="P438" s="173">
        <f>'Vstupní data 9_4'!M443</f>
        <v>0</v>
      </c>
      <c r="Q438" s="173">
        <f>'Vstupní data 9_4'!N443</f>
        <v>0</v>
      </c>
      <c r="R438" s="173">
        <f>'Vstupní data 9_4'!O443</f>
        <v>0</v>
      </c>
      <c r="S438" s="176">
        <f>'Tabulka 9_4'!$R438+'Tabulka 9_4'!$Q438+'Tabulka 9_4'!$P438</f>
        <v>0</v>
      </c>
      <c r="T438" s="173">
        <f>'Vstupní data 9_4'!P443</f>
        <v>0</v>
      </c>
      <c r="U438" s="173">
        <f>'Vstupní data 9_4'!Q443</f>
        <v>0</v>
      </c>
      <c r="V438" s="173">
        <f>'Vstupní data 9_4'!R443</f>
        <v>0</v>
      </c>
      <c r="W438" s="176">
        <f>IFERROR('Tabulka 9_4'!$V438+'Tabulka 9_4'!$U438+'Tabulka 9_4'!$T438,"")</f>
        <v>0</v>
      </c>
      <c r="X438" s="176">
        <f>IFERROR('Tabulka 9_4'!$P438+'Tabulka 9_4'!$T438,"")</f>
        <v>0</v>
      </c>
      <c r="Y438" s="176">
        <f>IFERROR('Tabulka 9_4'!$Q438+'Tabulka 9_4'!$U438,"")</f>
        <v>0</v>
      </c>
      <c r="Z438" s="176">
        <f>IFERROR('Tabulka 9_4'!$R438+'Tabulka 9_4'!$V438,"")</f>
        <v>0</v>
      </c>
      <c r="AA438" s="178" t="str">
        <f t="shared" si="12"/>
        <v/>
      </c>
      <c r="AB438" s="178" t="str">
        <f t="shared" si="13"/>
        <v/>
      </c>
      <c r="AC438" s="179">
        <f>'Vstupní data 9_4'!$B$1</f>
        <v>0</v>
      </c>
    </row>
    <row r="439" spans="1:29" ht="15">
      <c r="A439" s="164">
        <f>'Vstupní data 9_4'!A444</f>
        <v>0</v>
      </c>
      <c r="B439" s="165">
        <f>'Vstupní data 9_4'!B444</f>
        <v>0</v>
      </c>
      <c r="C439" s="166" t="str">
        <f>'Vstupní data 9_4'!T444</f>
        <v/>
      </c>
      <c r="D439" s="166" t="str">
        <f>'Vstupní data 9_4'!U444</f>
        <v/>
      </c>
      <c r="E439" s="165" t="str">
        <f>'Vstupní data 9_4'!D444</f>
        <v/>
      </c>
      <c r="F439" s="165">
        <f>'Vstupní data 9_4'!C444</f>
        <v>0</v>
      </c>
      <c r="G439" s="165" t="str">
        <f>'Vstupní data 9_4'!F444</f>
        <v/>
      </c>
      <c r="H439" s="167">
        <f>'Vstupní data 9_4'!G444</f>
        <v>0</v>
      </c>
      <c r="I439" s="165" t="str">
        <f>IF('Vstupní data 9_4'!H444=0,"",'Vstupní data 9_4'!H444)</f>
        <v/>
      </c>
      <c r="J439" s="165">
        <f>'Vstupní data 9_4'!E444</f>
        <v>0</v>
      </c>
      <c r="K439" s="180" t="str">
        <f>'Vstupní data 9_4'!S444</f>
        <v/>
      </c>
      <c r="L439" s="166">
        <f>'Vstupní data 9_4'!I444</f>
        <v>0</v>
      </c>
      <c r="M439" s="169">
        <f>'Vstupní data 9_4'!J444</f>
        <v>0</v>
      </c>
      <c r="N439" s="169">
        <f>'Vstupní data 9_4'!K444</f>
        <v>0</v>
      </c>
      <c r="O439" s="169">
        <f>'Vstupní data 9_4'!L444</f>
        <v>0</v>
      </c>
      <c r="P439" s="165">
        <f>'Vstupní data 9_4'!M444</f>
        <v>0</v>
      </c>
      <c r="Q439" s="165">
        <f>'Vstupní data 9_4'!N444</f>
        <v>0</v>
      </c>
      <c r="R439" s="165">
        <f>'Vstupní data 9_4'!O444</f>
        <v>0</v>
      </c>
      <c r="S439" s="168">
        <f>'Tabulka 9_4'!$R439+'Tabulka 9_4'!$Q439+'Tabulka 9_4'!$P439</f>
        <v>0</v>
      </c>
      <c r="T439" s="165">
        <f>'Vstupní data 9_4'!P444</f>
        <v>0</v>
      </c>
      <c r="U439" s="165">
        <f>'Vstupní data 9_4'!Q444</f>
        <v>0</v>
      </c>
      <c r="V439" s="165">
        <f>'Vstupní data 9_4'!R444</f>
        <v>0</v>
      </c>
      <c r="W439" s="168">
        <f>IFERROR('Tabulka 9_4'!$V439+'Tabulka 9_4'!$U439+'Tabulka 9_4'!$T439,"")</f>
        <v>0</v>
      </c>
      <c r="X439" s="168">
        <f>IFERROR('Tabulka 9_4'!$P439+'Tabulka 9_4'!$T439,"")</f>
        <v>0</v>
      </c>
      <c r="Y439" s="168">
        <f>IFERROR('Tabulka 9_4'!$Q439+'Tabulka 9_4'!$U439,"")</f>
        <v>0</v>
      </c>
      <c r="Z439" s="168">
        <f>IFERROR('Tabulka 9_4'!$R439+'Tabulka 9_4'!$V439,"")</f>
        <v>0</v>
      </c>
      <c r="AA439" s="170" t="str">
        <f t="shared" si="12"/>
        <v/>
      </c>
      <c r="AB439" s="170" t="str">
        <f t="shared" si="13"/>
        <v/>
      </c>
      <c r="AC439" s="171">
        <f>'Vstupní data 9_4'!$B$1</f>
        <v>0</v>
      </c>
    </row>
    <row r="440" spans="1:29" ht="15">
      <c r="A440" s="172">
        <f>'Vstupní data 9_4'!A445</f>
        <v>0</v>
      </c>
      <c r="B440" s="173">
        <f>'Vstupní data 9_4'!B445</f>
        <v>0</v>
      </c>
      <c r="C440" s="174" t="str">
        <f>'Vstupní data 9_4'!T445</f>
        <v/>
      </c>
      <c r="D440" s="174" t="str">
        <f>'Vstupní data 9_4'!U445</f>
        <v/>
      </c>
      <c r="E440" s="173" t="str">
        <f>'Vstupní data 9_4'!D445</f>
        <v/>
      </c>
      <c r="F440" s="173">
        <f>'Vstupní data 9_4'!C445</f>
        <v>0</v>
      </c>
      <c r="G440" s="173" t="str">
        <f>'Vstupní data 9_4'!F445</f>
        <v/>
      </c>
      <c r="H440" s="175">
        <f>'Vstupní data 9_4'!G445</f>
        <v>0</v>
      </c>
      <c r="I440" s="173" t="str">
        <f>IF('Vstupní data 9_4'!H445=0,"",'Vstupní data 9_4'!H445)</f>
        <v/>
      </c>
      <c r="J440" s="173">
        <f>'Vstupní data 9_4'!E445</f>
        <v>0</v>
      </c>
      <c r="K440" s="181" t="str">
        <f>'Vstupní data 9_4'!S445</f>
        <v/>
      </c>
      <c r="L440" s="174">
        <f>'Vstupní data 9_4'!I445</f>
        <v>0</v>
      </c>
      <c r="M440" s="177">
        <f>'Vstupní data 9_4'!J445</f>
        <v>0</v>
      </c>
      <c r="N440" s="177">
        <f>'Vstupní data 9_4'!K445</f>
        <v>0</v>
      </c>
      <c r="O440" s="177">
        <f>'Vstupní data 9_4'!L445</f>
        <v>0</v>
      </c>
      <c r="P440" s="173">
        <f>'Vstupní data 9_4'!M445</f>
        <v>0</v>
      </c>
      <c r="Q440" s="173">
        <f>'Vstupní data 9_4'!N445</f>
        <v>0</v>
      </c>
      <c r="R440" s="173">
        <f>'Vstupní data 9_4'!O445</f>
        <v>0</v>
      </c>
      <c r="S440" s="176">
        <f>'Tabulka 9_4'!$R440+'Tabulka 9_4'!$Q440+'Tabulka 9_4'!$P440</f>
        <v>0</v>
      </c>
      <c r="T440" s="173">
        <f>'Vstupní data 9_4'!P445</f>
        <v>0</v>
      </c>
      <c r="U440" s="173">
        <f>'Vstupní data 9_4'!Q445</f>
        <v>0</v>
      </c>
      <c r="V440" s="173">
        <f>'Vstupní data 9_4'!R445</f>
        <v>0</v>
      </c>
      <c r="W440" s="176">
        <f>IFERROR('Tabulka 9_4'!$V440+'Tabulka 9_4'!$U440+'Tabulka 9_4'!$T440,"")</f>
        <v>0</v>
      </c>
      <c r="X440" s="176">
        <f>IFERROR('Tabulka 9_4'!$P440+'Tabulka 9_4'!$T440,"")</f>
        <v>0</v>
      </c>
      <c r="Y440" s="176">
        <f>IFERROR('Tabulka 9_4'!$Q440+'Tabulka 9_4'!$U440,"")</f>
        <v>0</v>
      </c>
      <c r="Z440" s="176">
        <f>IFERROR('Tabulka 9_4'!$R440+'Tabulka 9_4'!$V440,"")</f>
        <v>0</v>
      </c>
      <c r="AA440" s="178" t="str">
        <f t="shared" si="12"/>
        <v/>
      </c>
      <c r="AB440" s="178" t="str">
        <f t="shared" si="13"/>
        <v/>
      </c>
      <c r="AC440" s="179">
        <f>'Vstupní data 9_4'!$B$1</f>
        <v>0</v>
      </c>
    </row>
    <row r="441" spans="1:29" ht="15">
      <c r="A441" s="164">
        <f>'Vstupní data 9_4'!A446</f>
        <v>0</v>
      </c>
      <c r="B441" s="165">
        <f>'Vstupní data 9_4'!B446</f>
        <v>0</v>
      </c>
      <c r="C441" s="166" t="str">
        <f>'Vstupní data 9_4'!T446</f>
        <v/>
      </c>
      <c r="D441" s="166" t="str">
        <f>'Vstupní data 9_4'!U446</f>
        <v/>
      </c>
      <c r="E441" s="165" t="str">
        <f>'Vstupní data 9_4'!D446</f>
        <v/>
      </c>
      <c r="F441" s="165">
        <f>'Vstupní data 9_4'!C446</f>
        <v>0</v>
      </c>
      <c r="G441" s="165" t="str">
        <f>'Vstupní data 9_4'!F446</f>
        <v/>
      </c>
      <c r="H441" s="167">
        <f>'Vstupní data 9_4'!G446</f>
        <v>0</v>
      </c>
      <c r="I441" s="165" t="str">
        <f>IF('Vstupní data 9_4'!H446=0,"",'Vstupní data 9_4'!H446)</f>
        <v/>
      </c>
      <c r="J441" s="165">
        <f>'Vstupní data 9_4'!E446</f>
        <v>0</v>
      </c>
      <c r="K441" s="180" t="str">
        <f>'Vstupní data 9_4'!S446</f>
        <v/>
      </c>
      <c r="L441" s="166">
        <f>'Vstupní data 9_4'!I446</f>
        <v>0</v>
      </c>
      <c r="M441" s="169">
        <f>'Vstupní data 9_4'!J446</f>
        <v>0</v>
      </c>
      <c r="N441" s="169">
        <f>'Vstupní data 9_4'!K446</f>
        <v>0</v>
      </c>
      <c r="O441" s="169">
        <f>'Vstupní data 9_4'!L446</f>
        <v>0</v>
      </c>
      <c r="P441" s="165">
        <f>'Vstupní data 9_4'!M446</f>
        <v>0</v>
      </c>
      <c r="Q441" s="165">
        <f>'Vstupní data 9_4'!N446</f>
        <v>0</v>
      </c>
      <c r="R441" s="165">
        <f>'Vstupní data 9_4'!O446</f>
        <v>0</v>
      </c>
      <c r="S441" s="168">
        <f>'Tabulka 9_4'!$R441+'Tabulka 9_4'!$Q441+'Tabulka 9_4'!$P441</f>
        <v>0</v>
      </c>
      <c r="T441" s="165">
        <f>'Vstupní data 9_4'!P446</f>
        <v>0</v>
      </c>
      <c r="U441" s="165">
        <f>'Vstupní data 9_4'!Q446</f>
        <v>0</v>
      </c>
      <c r="V441" s="165">
        <f>'Vstupní data 9_4'!R446</f>
        <v>0</v>
      </c>
      <c r="W441" s="168">
        <f>IFERROR('Tabulka 9_4'!$V441+'Tabulka 9_4'!$U441+'Tabulka 9_4'!$T441,"")</f>
        <v>0</v>
      </c>
      <c r="X441" s="168">
        <f>IFERROR('Tabulka 9_4'!$P441+'Tabulka 9_4'!$T441,"")</f>
        <v>0</v>
      </c>
      <c r="Y441" s="168">
        <f>IFERROR('Tabulka 9_4'!$Q441+'Tabulka 9_4'!$U441,"")</f>
        <v>0</v>
      </c>
      <c r="Z441" s="168">
        <f>IFERROR('Tabulka 9_4'!$R441+'Tabulka 9_4'!$V441,"")</f>
        <v>0</v>
      </c>
      <c r="AA441" s="170" t="str">
        <f t="shared" si="12"/>
        <v/>
      </c>
      <c r="AB441" s="170" t="str">
        <f t="shared" si="13"/>
        <v/>
      </c>
      <c r="AC441" s="171">
        <f>'Vstupní data 9_4'!$B$1</f>
        <v>0</v>
      </c>
    </row>
    <row r="442" spans="1:29" ht="15">
      <c r="A442" s="172">
        <f>'Vstupní data 9_4'!A447</f>
        <v>0</v>
      </c>
      <c r="B442" s="173">
        <f>'Vstupní data 9_4'!B447</f>
        <v>0</v>
      </c>
      <c r="C442" s="174" t="str">
        <f>'Vstupní data 9_4'!T446</f>
        <v/>
      </c>
      <c r="D442" s="174" t="str">
        <f>'Vstupní data 9_4'!U446</f>
        <v/>
      </c>
      <c r="E442" s="173" t="str">
        <f>'Vstupní data 9_4'!D446</f>
        <v/>
      </c>
      <c r="F442" s="173">
        <f>'Vstupní data 9_4'!C447</f>
        <v>0</v>
      </c>
      <c r="G442" s="173" t="str">
        <f>'Vstupní data 9_4'!F446</f>
        <v/>
      </c>
      <c r="H442" s="175">
        <f>'Vstupní data 9_4'!G447</f>
        <v>0</v>
      </c>
      <c r="I442" s="173" t="str">
        <f>IF('Vstupní data 9_4'!H447=0,"",'Vstupní data 9_4'!H447)</f>
        <v/>
      </c>
      <c r="J442" s="173">
        <f>'Vstupní data 9_4'!E447</f>
        <v>0</v>
      </c>
      <c r="K442" s="181" t="str">
        <f>'Vstupní data 9_4'!S446</f>
        <v/>
      </c>
      <c r="L442" s="174">
        <f>'Vstupní data 9_4'!I447</f>
        <v>0</v>
      </c>
      <c r="M442" s="177">
        <f>'Vstupní data 9_4'!J447</f>
        <v>0</v>
      </c>
      <c r="N442" s="177">
        <f>'Vstupní data 9_4'!K447</f>
        <v>0</v>
      </c>
      <c r="O442" s="177">
        <f>'Vstupní data 9_4'!L447</f>
        <v>0</v>
      </c>
      <c r="P442" s="173">
        <f>'Vstupní data 9_4'!M447</f>
        <v>0</v>
      </c>
      <c r="Q442" s="173">
        <f>'Vstupní data 9_4'!N447</f>
        <v>0</v>
      </c>
      <c r="R442" s="173">
        <f>'Vstupní data 9_4'!O447</f>
        <v>0</v>
      </c>
      <c r="S442" s="176">
        <f>'Tabulka 9_4'!$R442+'Tabulka 9_4'!$Q442+'Tabulka 9_4'!$P442</f>
        <v>0</v>
      </c>
      <c r="T442" s="173">
        <f>'Vstupní data 9_4'!P447</f>
        <v>0</v>
      </c>
      <c r="U442" s="173">
        <f>'Vstupní data 9_4'!Q447</f>
        <v>0</v>
      </c>
      <c r="V442" s="173">
        <f>'Vstupní data 9_4'!R447</f>
        <v>0</v>
      </c>
      <c r="W442" s="176">
        <f>IFERROR('Tabulka 9_4'!$V442+'Tabulka 9_4'!$U442+'Tabulka 9_4'!$T442,"")</f>
        <v>0</v>
      </c>
      <c r="X442" s="176">
        <f>IFERROR('Tabulka 9_4'!$P442+'Tabulka 9_4'!$T442,"")</f>
        <v>0</v>
      </c>
      <c r="Y442" s="176">
        <f>IFERROR('Tabulka 9_4'!$Q442+'Tabulka 9_4'!$U442,"")</f>
        <v>0</v>
      </c>
      <c r="Z442" s="176">
        <f>IFERROR('Tabulka 9_4'!$R442+'Tabulka 9_4'!$V442,"")</f>
        <v>0</v>
      </c>
      <c r="AA442" s="178" t="str">
        <f t="shared" si="12"/>
        <v/>
      </c>
      <c r="AB442" s="178" t="str">
        <f t="shared" si="13"/>
        <v/>
      </c>
      <c r="AC442" s="179">
        <f>'Vstupní data 9_4'!$B$1</f>
        <v>0</v>
      </c>
    </row>
    <row r="443" spans="1:29" ht="15">
      <c r="A443" s="164">
        <f>'Vstupní data 9_4'!A448</f>
        <v>0</v>
      </c>
      <c r="B443" s="165">
        <f>'Vstupní data 9_4'!B448</f>
        <v>0</v>
      </c>
      <c r="C443" s="166" t="str">
        <f>'Vstupní data 9_4'!T446</f>
        <v/>
      </c>
      <c r="D443" s="166" t="str">
        <f>'Vstupní data 9_4'!U446</f>
        <v/>
      </c>
      <c r="E443" s="165" t="str">
        <f>'Vstupní data 9_4'!D446</f>
        <v/>
      </c>
      <c r="F443" s="165">
        <f>'Vstupní data 9_4'!C448</f>
        <v>0</v>
      </c>
      <c r="G443" s="165" t="str">
        <f>'Vstupní data 9_4'!F446</f>
        <v/>
      </c>
      <c r="H443" s="167">
        <f>'Vstupní data 9_4'!G448</f>
        <v>0</v>
      </c>
      <c r="I443" s="165" t="str">
        <f>IF('Vstupní data 9_4'!H448=0,"",'Vstupní data 9_4'!H448)</f>
        <v/>
      </c>
      <c r="J443" s="165">
        <f>'Vstupní data 9_4'!E448</f>
        <v>0</v>
      </c>
      <c r="K443" s="180" t="str">
        <f>'Vstupní data 9_4'!S446</f>
        <v/>
      </c>
      <c r="L443" s="166">
        <f>'Vstupní data 9_4'!I448</f>
        <v>0</v>
      </c>
      <c r="M443" s="169">
        <f>'Vstupní data 9_4'!J448</f>
        <v>0</v>
      </c>
      <c r="N443" s="169">
        <f>'Vstupní data 9_4'!K448</f>
        <v>0</v>
      </c>
      <c r="O443" s="169">
        <f>'Vstupní data 9_4'!L448</f>
        <v>0</v>
      </c>
      <c r="P443" s="165">
        <f>'Vstupní data 9_4'!M448</f>
        <v>0</v>
      </c>
      <c r="Q443" s="165">
        <f>'Vstupní data 9_4'!N448</f>
        <v>0</v>
      </c>
      <c r="R443" s="165">
        <f>'Vstupní data 9_4'!O448</f>
        <v>0</v>
      </c>
      <c r="S443" s="168">
        <f>'Tabulka 9_4'!$R443+'Tabulka 9_4'!$Q443+'Tabulka 9_4'!$P443</f>
        <v>0</v>
      </c>
      <c r="T443" s="165">
        <f>'Vstupní data 9_4'!P448</f>
        <v>0</v>
      </c>
      <c r="U443" s="165">
        <f>'Vstupní data 9_4'!Q448</f>
        <v>0</v>
      </c>
      <c r="V443" s="165">
        <f>'Vstupní data 9_4'!R448</f>
        <v>0</v>
      </c>
      <c r="W443" s="168">
        <f>IFERROR('Tabulka 9_4'!$V443+'Tabulka 9_4'!$U443+'Tabulka 9_4'!$T443,"")</f>
        <v>0</v>
      </c>
      <c r="X443" s="168">
        <f>IFERROR('Tabulka 9_4'!$P443+'Tabulka 9_4'!$T443,"")</f>
        <v>0</v>
      </c>
      <c r="Y443" s="168">
        <f>IFERROR('Tabulka 9_4'!$Q443+'Tabulka 9_4'!$U443,"")</f>
        <v>0</v>
      </c>
      <c r="Z443" s="168">
        <f>IFERROR('Tabulka 9_4'!$R443+'Tabulka 9_4'!$V443,"")</f>
        <v>0</v>
      </c>
      <c r="AA443" s="170" t="str">
        <f t="shared" si="12"/>
        <v/>
      </c>
      <c r="AB443" s="170" t="str">
        <f t="shared" si="13"/>
        <v/>
      </c>
      <c r="AC443" s="171">
        <f>'Vstupní data 9_4'!$B$1</f>
        <v>0</v>
      </c>
    </row>
    <row r="444" spans="1:29" ht="15">
      <c r="A444" s="172">
        <f>'Vstupní data 9_4'!A449</f>
        <v>0</v>
      </c>
      <c r="B444" s="173">
        <f>'Vstupní data 9_4'!B449</f>
        <v>0</v>
      </c>
      <c r="C444" s="174" t="str">
        <f>'Vstupní data 9_4'!T446</f>
        <v/>
      </c>
      <c r="D444" s="174" t="str">
        <f>'Vstupní data 9_4'!U446</f>
        <v/>
      </c>
      <c r="E444" s="173" t="str">
        <f>'Vstupní data 9_4'!D446</f>
        <v/>
      </c>
      <c r="F444" s="173">
        <f>'Vstupní data 9_4'!C449</f>
        <v>0</v>
      </c>
      <c r="G444" s="173" t="str">
        <f>'Vstupní data 9_4'!F446</f>
        <v/>
      </c>
      <c r="H444" s="175">
        <f>'Vstupní data 9_4'!G449</f>
        <v>0</v>
      </c>
      <c r="I444" s="173" t="str">
        <f>IF('Vstupní data 9_4'!H449=0,"",'Vstupní data 9_4'!H449)</f>
        <v/>
      </c>
      <c r="J444" s="173">
        <f>'Vstupní data 9_4'!E449</f>
        <v>0</v>
      </c>
      <c r="K444" s="181" t="str">
        <f>'Vstupní data 9_4'!S446</f>
        <v/>
      </c>
      <c r="L444" s="174">
        <f>'Vstupní data 9_4'!I449</f>
        <v>0</v>
      </c>
      <c r="M444" s="177">
        <f>'Vstupní data 9_4'!J449</f>
        <v>0</v>
      </c>
      <c r="N444" s="177">
        <f>'Vstupní data 9_4'!K449</f>
        <v>0</v>
      </c>
      <c r="O444" s="177">
        <f>'Vstupní data 9_4'!L449</f>
        <v>0</v>
      </c>
      <c r="P444" s="173">
        <f>'Vstupní data 9_4'!M449</f>
        <v>0</v>
      </c>
      <c r="Q444" s="173">
        <f>'Vstupní data 9_4'!N449</f>
        <v>0</v>
      </c>
      <c r="R444" s="173">
        <f>'Vstupní data 9_4'!O449</f>
        <v>0</v>
      </c>
      <c r="S444" s="176">
        <f>'Tabulka 9_4'!$R444+'Tabulka 9_4'!$Q444+'Tabulka 9_4'!$P444</f>
        <v>0</v>
      </c>
      <c r="T444" s="173">
        <f>'Vstupní data 9_4'!P449</f>
        <v>0</v>
      </c>
      <c r="U444" s="173">
        <f>'Vstupní data 9_4'!Q449</f>
        <v>0</v>
      </c>
      <c r="V444" s="173">
        <f>'Vstupní data 9_4'!R449</f>
        <v>0</v>
      </c>
      <c r="W444" s="176">
        <f>IFERROR('Tabulka 9_4'!$V444+'Tabulka 9_4'!$U444+'Tabulka 9_4'!$T444,"")</f>
        <v>0</v>
      </c>
      <c r="X444" s="176">
        <f>IFERROR('Tabulka 9_4'!$P444+'Tabulka 9_4'!$T444,"")</f>
        <v>0</v>
      </c>
      <c r="Y444" s="176">
        <f>IFERROR('Tabulka 9_4'!$Q444+'Tabulka 9_4'!$U444,"")</f>
        <v>0</v>
      </c>
      <c r="Z444" s="176">
        <f>IFERROR('Tabulka 9_4'!$R444+'Tabulka 9_4'!$V444,"")</f>
        <v>0</v>
      </c>
      <c r="AA444" s="178" t="str">
        <f t="shared" si="12"/>
        <v/>
      </c>
      <c r="AB444" s="178" t="str">
        <f t="shared" si="13"/>
        <v/>
      </c>
      <c r="AC444" s="179">
        <f>'Vstupní data 9_4'!$B$1</f>
        <v>0</v>
      </c>
    </row>
    <row r="445" spans="1:29" ht="15">
      <c r="A445" s="164">
        <f>'Vstupní data 9_4'!A450</f>
        <v>0</v>
      </c>
      <c r="B445" s="165">
        <f>'Vstupní data 9_4'!B450</f>
        <v>0</v>
      </c>
      <c r="C445" s="166" t="str">
        <f>'Vstupní data 9_4'!T446</f>
        <v/>
      </c>
      <c r="D445" s="166" t="str">
        <f>'Vstupní data 9_4'!U446</f>
        <v/>
      </c>
      <c r="E445" s="165" t="str">
        <f>'Vstupní data 9_4'!D446</f>
        <v/>
      </c>
      <c r="F445" s="165">
        <f>'Vstupní data 9_4'!C450</f>
        <v>0</v>
      </c>
      <c r="G445" s="165" t="str">
        <f>'Vstupní data 9_4'!F446</f>
        <v/>
      </c>
      <c r="H445" s="167">
        <f>'Vstupní data 9_4'!G450</f>
        <v>0</v>
      </c>
      <c r="I445" s="165" t="str">
        <f>IF('Vstupní data 9_4'!H450=0,"",'Vstupní data 9_4'!H450)</f>
        <v/>
      </c>
      <c r="J445" s="165">
        <f>'Vstupní data 9_4'!E450</f>
        <v>0</v>
      </c>
      <c r="K445" s="180" t="str">
        <f>'Vstupní data 9_4'!S446</f>
        <v/>
      </c>
      <c r="L445" s="166">
        <f>'Vstupní data 9_4'!I450</f>
        <v>0</v>
      </c>
      <c r="M445" s="169">
        <f>'Vstupní data 9_4'!J450</f>
        <v>0</v>
      </c>
      <c r="N445" s="169">
        <f>'Vstupní data 9_4'!K450</f>
        <v>0</v>
      </c>
      <c r="O445" s="169">
        <f>'Vstupní data 9_4'!L450</f>
        <v>0</v>
      </c>
      <c r="P445" s="165">
        <f>'Vstupní data 9_4'!M450</f>
        <v>0</v>
      </c>
      <c r="Q445" s="165">
        <f>'Vstupní data 9_4'!N450</f>
        <v>0</v>
      </c>
      <c r="R445" s="165">
        <f>'Vstupní data 9_4'!O450</f>
        <v>0</v>
      </c>
      <c r="S445" s="168">
        <f>'Tabulka 9_4'!$R445+'Tabulka 9_4'!$Q445+'Tabulka 9_4'!$P445</f>
        <v>0</v>
      </c>
      <c r="T445" s="165">
        <f>'Vstupní data 9_4'!P450</f>
        <v>0</v>
      </c>
      <c r="U445" s="165">
        <f>'Vstupní data 9_4'!Q450</f>
        <v>0</v>
      </c>
      <c r="V445" s="165">
        <f>'Vstupní data 9_4'!R450</f>
        <v>0</v>
      </c>
      <c r="W445" s="168">
        <f>IFERROR('Tabulka 9_4'!$V445+'Tabulka 9_4'!$U445+'Tabulka 9_4'!$T445,"")</f>
        <v>0</v>
      </c>
      <c r="X445" s="168">
        <f>IFERROR('Tabulka 9_4'!$P445+'Tabulka 9_4'!$T445,"")</f>
        <v>0</v>
      </c>
      <c r="Y445" s="168">
        <f>IFERROR('Tabulka 9_4'!$Q445+'Tabulka 9_4'!$U445,"")</f>
        <v>0</v>
      </c>
      <c r="Z445" s="168">
        <f>IFERROR('Tabulka 9_4'!$R445+'Tabulka 9_4'!$V445,"")</f>
        <v>0</v>
      </c>
      <c r="AA445" s="170" t="str">
        <f t="shared" si="12"/>
        <v/>
      </c>
      <c r="AB445" s="170" t="str">
        <f t="shared" si="13"/>
        <v/>
      </c>
      <c r="AC445" s="171">
        <f>'Vstupní data 9_4'!$B$1</f>
        <v>0</v>
      </c>
    </row>
    <row r="446" spans="1:29" ht="15">
      <c r="A446" s="172">
        <f>'Vstupní data 9_4'!A451</f>
        <v>0</v>
      </c>
      <c r="B446" s="173">
        <f>'Vstupní data 9_4'!B451</f>
        <v>0</v>
      </c>
      <c r="C446" s="174" t="str">
        <f>'Vstupní data 9_4'!T446</f>
        <v/>
      </c>
      <c r="D446" s="174" t="str">
        <f>'Vstupní data 9_4'!U446</f>
        <v/>
      </c>
      <c r="E446" s="173" t="str">
        <f>'Vstupní data 9_4'!D446</f>
        <v/>
      </c>
      <c r="F446" s="173">
        <f>'Vstupní data 9_4'!C451</f>
        <v>0</v>
      </c>
      <c r="G446" s="173" t="str">
        <f>'Vstupní data 9_4'!F446</f>
        <v/>
      </c>
      <c r="H446" s="175">
        <f>'Vstupní data 9_4'!G451</f>
        <v>0</v>
      </c>
      <c r="I446" s="173" t="str">
        <f>IF('Vstupní data 9_4'!H451=0,"",'Vstupní data 9_4'!H451)</f>
        <v/>
      </c>
      <c r="J446" s="173">
        <f>'Vstupní data 9_4'!E451</f>
        <v>0</v>
      </c>
      <c r="K446" s="181" t="str">
        <f>'Vstupní data 9_4'!S446</f>
        <v/>
      </c>
      <c r="L446" s="174">
        <f>'Vstupní data 9_4'!I451</f>
        <v>0</v>
      </c>
      <c r="M446" s="177">
        <f>'Vstupní data 9_4'!J451</f>
        <v>0</v>
      </c>
      <c r="N446" s="177">
        <f>'Vstupní data 9_4'!K451</f>
        <v>0</v>
      </c>
      <c r="O446" s="177">
        <f>'Vstupní data 9_4'!L451</f>
        <v>0</v>
      </c>
      <c r="P446" s="173">
        <f>'Vstupní data 9_4'!M451</f>
        <v>0</v>
      </c>
      <c r="Q446" s="173">
        <f>'Vstupní data 9_4'!N451</f>
        <v>0</v>
      </c>
      <c r="R446" s="173">
        <f>'Vstupní data 9_4'!O451</f>
        <v>0</v>
      </c>
      <c r="S446" s="176">
        <f>'Tabulka 9_4'!$R446+'Tabulka 9_4'!$Q446+'Tabulka 9_4'!$P446</f>
        <v>0</v>
      </c>
      <c r="T446" s="173">
        <f>'Vstupní data 9_4'!P451</f>
        <v>0</v>
      </c>
      <c r="U446" s="173">
        <f>'Vstupní data 9_4'!Q451</f>
        <v>0</v>
      </c>
      <c r="V446" s="173">
        <f>'Vstupní data 9_4'!R451</f>
        <v>0</v>
      </c>
      <c r="W446" s="176">
        <f>IFERROR('Tabulka 9_4'!$V446+'Tabulka 9_4'!$U446+'Tabulka 9_4'!$T446,"")</f>
        <v>0</v>
      </c>
      <c r="X446" s="176">
        <f>IFERROR('Tabulka 9_4'!$P446+'Tabulka 9_4'!$T446,"")</f>
        <v>0</v>
      </c>
      <c r="Y446" s="176">
        <f>IFERROR('Tabulka 9_4'!$Q446+'Tabulka 9_4'!$U446,"")</f>
        <v>0</v>
      </c>
      <c r="Z446" s="176">
        <f>IFERROR('Tabulka 9_4'!$R446+'Tabulka 9_4'!$V446,"")</f>
        <v>0</v>
      </c>
      <c r="AA446" s="178" t="str">
        <f t="shared" si="12"/>
        <v/>
      </c>
      <c r="AB446" s="178" t="str">
        <f t="shared" si="13"/>
        <v/>
      </c>
      <c r="AC446" s="179">
        <f>'Vstupní data 9_4'!$B$1</f>
        <v>0</v>
      </c>
    </row>
    <row r="447" spans="1:29" ht="15">
      <c r="A447" s="164">
        <f>'Vstupní data 9_4'!A452</f>
        <v>0</v>
      </c>
      <c r="B447" s="165">
        <f>'Vstupní data 9_4'!B452</f>
        <v>0</v>
      </c>
      <c r="C447" s="166" t="str">
        <f>'Vstupní data 9_4'!T446</f>
        <v/>
      </c>
      <c r="D447" s="166" t="str">
        <f>'Vstupní data 9_4'!U446</f>
        <v/>
      </c>
      <c r="E447" s="165" t="str">
        <f>'Vstupní data 9_4'!D446</f>
        <v/>
      </c>
      <c r="F447" s="165">
        <f>'Vstupní data 9_4'!C452</f>
        <v>0</v>
      </c>
      <c r="G447" s="165" t="str">
        <f>'Vstupní data 9_4'!F446</f>
        <v/>
      </c>
      <c r="H447" s="167">
        <f>'Vstupní data 9_4'!G452</f>
        <v>0</v>
      </c>
      <c r="I447" s="165" t="str">
        <f>IF('Vstupní data 9_4'!H452=0,"",'Vstupní data 9_4'!H452)</f>
        <v/>
      </c>
      <c r="J447" s="165">
        <f>'Vstupní data 9_4'!E452</f>
        <v>0</v>
      </c>
      <c r="K447" s="180" t="str">
        <f>'Vstupní data 9_4'!S446</f>
        <v/>
      </c>
      <c r="L447" s="166">
        <f>'Vstupní data 9_4'!I452</f>
        <v>0</v>
      </c>
      <c r="M447" s="169">
        <f>'Vstupní data 9_4'!J452</f>
        <v>0</v>
      </c>
      <c r="N447" s="169">
        <f>'Vstupní data 9_4'!K452</f>
        <v>0</v>
      </c>
      <c r="O447" s="169">
        <f>'Vstupní data 9_4'!L452</f>
        <v>0</v>
      </c>
      <c r="P447" s="165">
        <f>'Vstupní data 9_4'!M452</f>
        <v>0</v>
      </c>
      <c r="Q447" s="165">
        <f>'Vstupní data 9_4'!N452</f>
        <v>0</v>
      </c>
      <c r="R447" s="165">
        <f>'Vstupní data 9_4'!O452</f>
        <v>0</v>
      </c>
      <c r="S447" s="168">
        <f>'Tabulka 9_4'!$R447+'Tabulka 9_4'!$Q447+'Tabulka 9_4'!$P447</f>
        <v>0</v>
      </c>
      <c r="T447" s="165">
        <f>'Vstupní data 9_4'!P452</f>
        <v>0</v>
      </c>
      <c r="U447" s="165">
        <f>'Vstupní data 9_4'!Q452</f>
        <v>0</v>
      </c>
      <c r="V447" s="165">
        <f>'Vstupní data 9_4'!R452</f>
        <v>0</v>
      </c>
      <c r="W447" s="168">
        <f>IFERROR('Tabulka 9_4'!$V447+'Tabulka 9_4'!$U447+'Tabulka 9_4'!$T447,"")</f>
        <v>0</v>
      </c>
      <c r="X447" s="168">
        <f>IFERROR('Tabulka 9_4'!$P447+'Tabulka 9_4'!$T447,"")</f>
        <v>0</v>
      </c>
      <c r="Y447" s="168">
        <f>IFERROR('Tabulka 9_4'!$Q447+'Tabulka 9_4'!$U447,"")</f>
        <v>0</v>
      </c>
      <c r="Z447" s="168">
        <f>IFERROR('Tabulka 9_4'!$R447+'Tabulka 9_4'!$V447,"")</f>
        <v>0</v>
      </c>
      <c r="AA447" s="170" t="str">
        <f t="shared" si="12"/>
        <v/>
      </c>
      <c r="AB447" s="170" t="str">
        <f t="shared" si="13"/>
        <v/>
      </c>
      <c r="AC447" s="171">
        <f>'Vstupní data 9_4'!$B$1</f>
        <v>0</v>
      </c>
    </row>
    <row r="448" spans="1:29" ht="15">
      <c r="A448" s="172">
        <f>'Vstupní data 9_4'!A453</f>
        <v>0</v>
      </c>
      <c r="B448" s="173">
        <f>'Vstupní data 9_4'!B453</f>
        <v>0</v>
      </c>
      <c r="C448" s="174" t="str">
        <f>'Vstupní data 9_4'!T446</f>
        <v/>
      </c>
      <c r="D448" s="174" t="str">
        <f>'Vstupní data 9_4'!U446</f>
        <v/>
      </c>
      <c r="E448" s="173" t="str">
        <f>'Vstupní data 9_4'!D446</f>
        <v/>
      </c>
      <c r="F448" s="173">
        <f>'Vstupní data 9_4'!C453</f>
        <v>0</v>
      </c>
      <c r="G448" s="173" t="str">
        <f>'Vstupní data 9_4'!F446</f>
        <v/>
      </c>
      <c r="H448" s="175">
        <f>'Vstupní data 9_4'!G453</f>
        <v>0</v>
      </c>
      <c r="I448" s="173" t="str">
        <f>IF('Vstupní data 9_4'!H453=0,"",'Vstupní data 9_4'!H453)</f>
        <v/>
      </c>
      <c r="J448" s="173">
        <f>'Vstupní data 9_4'!E453</f>
        <v>0</v>
      </c>
      <c r="K448" s="181" t="str">
        <f>'Vstupní data 9_4'!S446</f>
        <v/>
      </c>
      <c r="L448" s="174">
        <f>'Vstupní data 9_4'!I453</f>
        <v>0</v>
      </c>
      <c r="M448" s="177">
        <f>'Vstupní data 9_4'!J453</f>
        <v>0</v>
      </c>
      <c r="N448" s="177">
        <f>'Vstupní data 9_4'!K453</f>
        <v>0</v>
      </c>
      <c r="O448" s="177">
        <f>'Vstupní data 9_4'!L453</f>
        <v>0</v>
      </c>
      <c r="P448" s="173">
        <f>'Vstupní data 9_4'!M453</f>
        <v>0</v>
      </c>
      <c r="Q448" s="173">
        <f>'Vstupní data 9_4'!N453</f>
        <v>0</v>
      </c>
      <c r="R448" s="173">
        <f>'Vstupní data 9_4'!O453</f>
        <v>0</v>
      </c>
      <c r="S448" s="176">
        <f>'Tabulka 9_4'!$R448+'Tabulka 9_4'!$Q448+'Tabulka 9_4'!$P448</f>
        <v>0</v>
      </c>
      <c r="T448" s="173">
        <f>'Vstupní data 9_4'!P453</f>
        <v>0</v>
      </c>
      <c r="U448" s="173">
        <f>'Vstupní data 9_4'!Q453</f>
        <v>0</v>
      </c>
      <c r="V448" s="173">
        <f>'Vstupní data 9_4'!R453</f>
        <v>0</v>
      </c>
      <c r="W448" s="176">
        <f>IFERROR('Tabulka 9_4'!$V448+'Tabulka 9_4'!$U448+'Tabulka 9_4'!$T448,"")</f>
        <v>0</v>
      </c>
      <c r="X448" s="176">
        <f>IFERROR('Tabulka 9_4'!$P448+'Tabulka 9_4'!$T448,"")</f>
        <v>0</v>
      </c>
      <c r="Y448" s="176">
        <f>IFERROR('Tabulka 9_4'!$Q448+'Tabulka 9_4'!$U448,"")</f>
        <v>0</v>
      </c>
      <c r="Z448" s="176">
        <f>IFERROR('Tabulka 9_4'!$R448+'Tabulka 9_4'!$V448,"")</f>
        <v>0</v>
      </c>
      <c r="AA448" s="178" t="str">
        <f t="shared" si="12"/>
        <v/>
      </c>
      <c r="AB448" s="178" t="str">
        <f t="shared" si="13"/>
        <v/>
      </c>
      <c r="AC448" s="179">
        <f>'Vstupní data 9_4'!$B$1</f>
        <v>0</v>
      </c>
    </row>
    <row r="449" spans="1:29" ht="15">
      <c r="A449" s="164">
        <f>'Vstupní data 9_4'!A454</f>
        <v>0</v>
      </c>
      <c r="B449" s="165">
        <f>'Vstupní data 9_4'!B454</f>
        <v>0</v>
      </c>
      <c r="C449" s="166" t="str">
        <f>'Vstupní data 9_4'!T446</f>
        <v/>
      </c>
      <c r="D449" s="166" t="str">
        <f>'Vstupní data 9_4'!U446</f>
        <v/>
      </c>
      <c r="E449" s="165" t="str">
        <f>'Vstupní data 9_4'!D446</f>
        <v/>
      </c>
      <c r="F449" s="165">
        <f>'Vstupní data 9_4'!C454</f>
        <v>0</v>
      </c>
      <c r="G449" s="165" t="str">
        <f>'Vstupní data 9_4'!F446</f>
        <v/>
      </c>
      <c r="H449" s="167">
        <f>'Vstupní data 9_4'!G454</f>
        <v>0</v>
      </c>
      <c r="I449" s="165" t="str">
        <f>IF('Vstupní data 9_4'!H454=0,"",'Vstupní data 9_4'!H454)</f>
        <v/>
      </c>
      <c r="J449" s="165">
        <f>'Vstupní data 9_4'!E454</f>
        <v>0</v>
      </c>
      <c r="K449" s="180" t="str">
        <f>'Vstupní data 9_4'!S446</f>
        <v/>
      </c>
      <c r="L449" s="166">
        <f>'Vstupní data 9_4'!I454</f>
        <v>0</v>
      </c>
      <c r="M449" s="169">
        <f>'Vstupní data 9_4'!J454</f>
        <v>0</v>
      </c>
      <c r="N449" s="169">
        <f>'Vstupní data 9_4'!K454</f>
        <v>0</v>
      </c>
      <c r="O449" s="169">
        <f>'Vstupní data 9_4'!L454</f>
        <v>0</v>
      </c>
      <c r="P449" s="165">
        <f>'Vstupní data 9_4'!M454</f>
        <v>0</v>
      </c>
      <c r="Q449" s="165">
        <f>'Vstupní data 9_4'!N454</f>
        <v>0</v>
      </c>
      <c r="R449" s="165">
        <f>'Vstupní data 9_4'!O454</f>
        <v>0</v>
      </c>
      <c r="S449" s="168">
        <f>'Tabulka 9_4'!$R449+'Tabulka 9_4'!$Q449+'Tabulka 9_4'!$P449</f>
        <v>0</v>
      </c>
      <c r="T449" s="165">
        <f>'Vstupní data 9_4'!P454</f>
        <v>0</v>
      </c>
      <c r="U449" s="165">
        <f>'Vstupní data 9_4'!Q454</f>
        <v>0</v>
      </c>
      <c r="V449" s="165">
        <f>'Vstupní data 9_4'!R454</f>
        <v>0</v>
      </c>
      <c r="W449" s="168">
        <f>IFERROR('Tabulka 9_4'!$V449+'Tabulka 9_4'!$U449+'Tabulka 9_4'!$T449,"")</f>
        <v>0</v>
      </c>
      <c r="X449" s="168">
        <f>IFERROR('Tabulka 9_4'!$P449+'Tabulka 9_4'!$T449,"")</f>
        <v>0</v>
      </c>
      <c r="Y449" s="168">
        <f>IFERROR('Tabulka 9_4'!$Q449+'Tabulka 9_4'!$U449,"")</f>
        <v>0</v>
      </c>
      <c r="Z449" s="168">
        <f>IFERROR('Tabulka 9_4'!$R449+'Tabulka 9_4'!$V449,"")</f>
        <v>0</v>
      </c>
      <c r="AA449" s="170" t="str">
        <f t="shared" si="12"/>
        <v/>
      </c>
      <c r="AB449" s="170" t="str">
        <f t="shared" si="13"/>
        <v/>
      </c>
      <c r="AC449" s="171">
        <f>'Vstupní data 9_4'!$B$1</f>
        <v>0</v>
      </c>
    </row>
    <row r="450" spans="1:29" ht="15">
      <c r="A450" s="172">
        <f>'Vstupní data 9_4'!A455</f>
        <v>0</v>
      </c>
      <c r="B450" s="173">
        <f>'Vstupní data 9_4'!B455</f>
        <v>0</v>
      </c>
      <c r="C450" s="174" t="str">
        <f>'Vstupní data 9_4'!T446</f>
        <v/>
      </c>
      <c r="D450" s="174" t="str">
        <f>'Vstupní data 9_4'!U446</f>
        <v/>
      </c>
      <c r="E450" s="173" t="str">
        <f>'Vstupní data 9_4'!D446</f>
        <v/>
      </c>
      <c r="F450" s="173">
        <f>'Vstupní data 9_4'!C455</f>
        <v>0</v>
      </c>
      <c r="G450" s="173" t="str">
        <f>'Vstupní data 9_4'!F446</f>
        <v/>
      </c>
      <c r="H450" s="175">
        <f>'Vstupní data 9_4'!G455</f>
        <v>0</v>
      </c>
      <c r="I450" s="173" t="str">
        <f>IF('Vstupní data 9_4'!H455=0,"",'Vstupní data 9_4'!H455)</f>
        <v/>
      </c>
      <c r="J450" s="173">
        <f>'Vstupní data 9_4'!E455</f>
        <v>0</v>
      </c>
      <c r="K450" s="181" t="str">
        <f>'Vstupní data 9_4'!S446</f>
        <v/>
      </c>
      <c r="L450" s="174">
        <f>'Vstupní data 9_4'!I455</f>
        <v>0</v>
      </c>
      <c r="M450" s="177">
        <f>'Vstupní data 9_4'!J455</f>
        <v>0</v>
      </c>
      <c r="N450" s="177">
        <f>'Vstupní data 9_4'!K455</f>
        <v>0</v>
      </c>
      <c r="O450" s="177">
        <f>'Vstupní data 9_4'!L455</f>
        <v>0</v>
      </c>
      <c r="P450" s="173">
        <f>'Vstupní data 9_4'!M455</f>
        <v>0</v>
      </c>
      <c r="Q450" s="173">
        <f>'Vstupní data 9_4'!N455</f>
        <v>0</v>
      </c>
      <c r="R450" s="173">
        <f>'Vstupní data 9_4'!O455</f>
        <v>0</v>
      </c>
      <c r="S450" s="176">
        <f>'Tabulka 9_4'!$R450+'Tabulka 9_4'!$Q450+'Tabulka 9_4'!$P450</f>
        <v>0</v>
      </c>
      <c r="T450" s="173">
        <f>'Vstupní data 9_4'!P455</f>
        <v>0</v>
      </c>
      <c r="U450" s="173">
        <f>'Vstupní data 9_4'!Q455</f>
        <v>0</v>
      </c>
      <c r="V450" s="173">
        <f>'Vstupní data 9_4'!R455</f>
        <v>0</v>
      </c>
      <c r="W450" s="176">
        <f>IFERROR('Tabulka 9_4'!$V450+'Tabulka 9_4'!$U450+'Tabulka 9_4'!$T450,"")</f>
        <v>0</v>
      </c>
      <c r="X450" s="176">
        <f>IFERROR('Tabulka 9_4'!$P450+'Tabulka 9_4'!$T450,"")</f>
        <v>0</v>
      </c>
      <c r="Y450" s="176">
        <f>IFERROR('Tabulka 9_4'!$Q450+'Tabulka 9_4'!$U450,"")</f>
        <v>0</v>
      </c>
      <c r="Z450" s="176">
        <f>IFERROR('Tabulka 9_4'!$R450+'Tabulka 9_4'!$V450,"")</f>
        <v>0</v>
      </c>
      <c r="AA450" s="178" t="str">
        <f t="shared" si="14" ref="AA450:AA513">IFERROR(P450/X450,"")</f>
        <v/>
      </c>
      <c r="AB450" s="178" t="str">
        <f t="shared" si="15" ref="AB450:AB513">IFERROR(T450/X450,"")</f>
        <v/>
      </c>
      <c r="AC450" s="179">
        <f>'Vstupní data 9_4'!$B$1</f>
        <v>0</v>
      </c>
    </row>
    <row r="451" spans="1:29" ht="15">
      <c r="A451" s="164">
        <f>'Vstupní data 9_4'!A456</f>
        <v>0</v>
      </c>
      <c r="B451" s="165">
        <f>'Vstupní data 9_4'!B456</f>
        <v>0</v>
      </c>
      <c r="C451" s="166" t="str">
        <f>'Vstupní data 9_4'!T446</f>
        <v/>
      </c>
      <c r="D451" s="166" t="str">
        <f>'Vstupní data 9_4'!U446</f>
        <v/>
      </c>
      <c r="E451" s="165" t="str">
        <f>'Vstupní data 9_4'!D446</f>
        <v/>
      </c>
      <c r="F451" s="165">
        <f>'Vstupní data 9_4'!C456</f>
        <v>0</v>
      </c>
      <c r="G451" s="165" t="str">
        <f>'Vstupní data 9_4'!F446</f>
        <v/>
      </c>
      <c r="H451" s="167">
        <f>'Vstupní data 9_4'!G456</f>
        <v>0</v>
      </c>
      <c r="I451" s="165" t="str">
        <f>IF('Vstupní data 9_4'!H456=0,"",'Vstupní data 9_4'!H456)</f>
        <v/>
      </c>
      <c r="J451" s="165">
        <f>'Vstupní data 9_4'!E456</f>
        <v>0</v>
      </c>
      <c r="K451" s="180" t="str">
        <f>'Vstupní data 9_4'!S446</f>
        <v/>
      </c>
      <c r="L451" s="166">
        <f>'Vstupní data 9_4'!I456</f>
        <v>0</v>
      </c>
      <c r="M451" s="169">
        <f>'Vstupní data 9_4'!J456</f>
        <v>0</v>
      </c>
      <c r="N451" s="169">
        <f>'Vstupní data 9_4'!K456</f>
        <v>0</v>
      </c>
      <c r="O451" s="169">
        <f>'Vstupní data 9_4'!L456</f>
        <v>0</v>
      </c>
      <c r="P451" s="165">
        <f>'Vstupní data 9_4'!M456</f>
        <v>0</v>
      </c>
      <c r="Q451" s="165">
        <f>'Vstupní data 9_4'!N456</f>
        <v>0</v>
      </c>
      <c r="R451" s="165">
        <f>'Vstupní data 9_4'!O456</f>
        <v>0</v>
      </c>
      <c r="S451" s="168">
        <f>'Tabulka 9_4'!$R451+'Tabulka 9_4'!$Q451+'Tabulka 9_4'!$P451</f>
        <v>0</v>
      </c>
      <c r="T451" s="165">
        <f>'Vstupní data 9_4'!P456</f>
        <v>0</v>
      </c>
      <c r="U451" s="165">
        <f>'Vstupní data 9_4'!Q456</f>
        <v>0</v>
      </c>
      <c r="V451" s="165">
        <f>'Vstupní data 9_4'!R456</f>
        <v>0</v>
      </c>
      <c r="W451" s="168">
        <f>IFERROR('Tabulka 9_4'!$V451+'Tabulka 9_4'!$U451+'Tabulka 9_4'!$T451,"")</f>
        <v>0</v>
      </c>
      <c r="X451" s="168">
        <f>IFERROR('Tabulka 9_4'!$P451+'Tabulka 9_4'!$T451,"")</f>
        <v>0</v>
      </c>
      <c r="Y451" s="168">
        <f>IFERROR('Tabulka 9_4'!$Q451+'Tabulka 9_4'!$U451,"")</f>
        <v>0</v>
      </c>
      <c r="Z451" s="168">
        <f>IFERROR('Tabulka 9_4'!$R451+'Tabulka 9_4'!$V451,"")</f>
        <v>0</v>
      </c>
      <c r="AA451" s="170" t="str">
        <f t="shared" si="14"/>
        <v/>
      </c>
      <c r="AB451" s="170" t="str">
        <f t="shared" si="15"/>
        <v/>
      </c>
      <c r="AC451" s="171">
        <f>'Vstupní data 9_4'!$B$1</f>
        <v>0</v>
      </c>
    </row>
    <row r="452" spans="1:29" ht="15">
      <c r="A452" s="172">
        <f>'Vstupní data 9_4'!A457</f>
        <v>0</v>
      </c>
      <c r="B452" s="173">
        <f>'Vstupní data 9_4'!B457</f>
        <v>0</v>
      </c>
      <c r="C452" s="174" t="str">
        <f>'Vstupní data 9_4'!T446</f>
        <v/>
      </c>
      <c r="D452" s="174" t="str">
        <f>'Vstupní data 9_4'!U446</f>
        <v/>
      </c>
      <c r="E452" s="173" t="str">
        <f>'Vstupní data 9_4'!D446</f>
        <v/>
      </c>
      <c r="F452" s="173">
        <f>'Vstupní data 9_4'!C457</f>
        <v>0</v>
      </c>
      <c r="G452" s="173" t="str">
        <f>'Vstupní data 9_4'!F446</f>
        <v/>
      </c>
      <c r="H452" s="175">
        <f>'Vstupní data 9_4'!G457</f>
        <v>0</v>
      </c>
      <c r="I452" s="173" t="str">
        <f>IF('Vstupní data 9_4'!H457=0,"",'Vstupní data 9_4'!H457)</f>
        <v/>
      </c>
      <c r="J452" s="173">
        <f>'Vstupní data 9_4'!E457</f>
        <v>0</v>
      </c>
      <c r="K452" s="181" t="str">
        <f>'Vstupní data 9_4'!S446</f>
        <v/>
      </c>
      <c r="L452" s="174">
        <f>'Vstupní data 9_4'!I457</f>
        <v>0</v>
      </c>
      <c r="M452" s="177">
        <f>'Vstupní data 9_4'!J457</f>
        <v>0</v>
      </c>
      <c r="N452" s="177">
        <f>'Vstupní data 9_4'!K457</f>
        <v>0</v>
      </c>
      <c r="O452" s="177">
        <f>'Vstupní data 9_4'!L457</f>
        <v>0</v>
      </c>
      <c r="P452" s="173">
        <f>'Vstupní data 9_4'!M457</f>
        <v>0</v>
      </c>
      <c r="Q452" s="173">
        <f>'Vstupní data 9_4'!N457</f>
        <v>0</v>
      </c>
      <c r="R452" s="173">
        <f>'Vstupní data 9_4'!O457</f>
        <v>0</v>
      </c>
      <c r="S452" s="176">
        <f>'Tabulka 9_4'!$R452+'Tabulka 9_4'!$Q452+'Tabulka 9_4'!$P452</f>
        <v>0</v>
      </c>
      <c r="T452" s="173">
        <f>'Vstupní data 9_4'!P457</f>
        <v>0</v>
      </c>
      <c r="U452" s="173">
        <f>'Vstupní data 9_4'!Q457</f>
        <v>0</v>
      </c>
      <c r="V452" s="173">
        <f>'Vstupní data 9_4'!R457</f>
        <v>0</v>
      </c>
      <c r="W452" s="176">
        <f>IFERROR('Tabulka 9_4'!$V452+'Tabulka 9_4'!$U452+'Tabulka 9_4'!$T452,"")</f>
        <v>0</v>
      </c>
      <c r="X452" s="176">
        <f>IFERROR('Tabulka 9_4'!$P452+'Tabulka 9_4'!$T452,"")</f>
        <v>0</v>
      </c>
      <c r="Y452" s="176">
        <f>IFERROR('Tabulka 9_4'!$Q452+'Tabulka 9_4'!$U452,"")</f>
        <v>0</v>
      </c>
      <c r="Z452" s="176">
        <f>IFERROR('Tabulka 9_4'!$R452+'Tabulka 9_4'!$V452,"")</f>
        <v>0</v>
      </c>
      <c r="AA452" s="178" t="str">
        <f t="shared" si="14"/>
        <v/>
      </c>
      <c r="AB452" s="178" t="str">
        <f t="shared" si="15"/>
        <v/>
      </c>
      <c r="AC452" s="179">
        <f>'Vstupní data 9_4'!$B$1</f>
        <v>0</v>
      </c>
    </row>
    <row r="453" spans="1:29" ht="15">
      <c r="A453" s="164">
        <f>'Vstupní data 9_4'!A458</f>
        <v>0</v>
      </c>
      <c r="B453" s="165">
        <f>'Vstupní data 9_4'!B458</f>
        <v>0</v>
      </c>
      <c r="C453" s="166" t="str">
        <f>'Vstupní data 9_4'!T446</f>
        <v/>
      </c>
      <c r="D453" s="166" t="str">
        <f>'Vstupní data 9_4'!U446</f>
        <v/>
      </c>
      <c r="E453" s="165" t="str">
        <f>'Vstupní data 9_4'!D446</f>
        <v/>
      </c>
      <c r="F453" s="165">
        <f>'Vstupní data 9_4'!C458</f>
        <v>0</v>
      </c>
      <c r="G453" s="165" t="str">
        <f>'Vstupní data 9_4'!F446</f>
        <v/>
      </c>
      <c r="H453" s="167">
        <f>'Vstupní data 9_4'!G458</f>
        <v>0</v>
      </c>
      <c r="I453" s="165" t="str">
        <f>IF('Vstupní data 9_4'!H458=0,"",'Vstupní data 9_4'!H458)</f>
        <v/>
      </c>
      <c r="J453" s="165">
        <f>'Vstupní data 9_4'!E458</f>
        <v>0</v>
      </c>
      <c r="K453" s="180" t="str">
        <f>'Vstupní data 9_4'!S446</f>
        <v/>
      </c>
      <c r="L453" s="166">
        <f>'Vstupní data 9_4'!I458</f>
        <v>0</v>
      </c>
      <c r="M453" s="169">
        <f>'Vstupní data 9_4'!J458</f>
        <v>0</v>
      </c>
      <c r="N453" s="169">
        <f>'Vstupní data 9_4'!K458</f>
        <v>0</v>
      </c>
      <c r="O453" s="169">
        <f>'Vstupní data 9_4'!L458</f>
        <v>0</v>
      </c>
      <c r="P453" s="165">
        <f>'Vstupní data 9_4'!M458</f>
        <v>0</v>
      </c>
      <c r="Q453" s="165">
        <f>'Vstupní data 9_4'!N458</f>
        <v>0</v>
      </c>
      <c r="R453" s="165">
        <f>'Vstupní data 9_4'!O458</f>
        <v>0</v>
      </c>
      <c r="S453" s="168">
        <f>'Tabulka 9_4'!$R453+'Tabulka 9_4'!$Q453+'Tabulka 9_4'!$P453</f>
        <v>0</v>
      </c>
      <c r="T453" s="165">
        <f>'Vstupní data 9_4'!P458</f>
        <v>0</v>
      </c>
      <c r="U453" s="165">
        <f>'Vstupní data 9_4'!Q458</f>
        <v>0</v>
      </c>
      <c r="V453" s="165">
        <f>'Vstupní data 9_4'!R458</f>
        <v>0</v>
      </c>
      <c r="W453" s="168">
        <f>IFERROR('Tabulka 9_4'!$V453+'Tabulka 9_4'!$U453+'Tabulka 9_4'!$T453,"")</f>
        <v>0</v>
      </c>
      <c r="X453" s="168">
        <f>IFERROR('Tabulka 9_4'!$P453+'Tabulka 9_4'!$T453,"")</f>
        <v>0</v>
      </c>
      <c r="Y453" s="168">
        <f>IFERROR('Tabulka 9_4'!$Q453+'Tabulka 9_4'!$U453,"")</f>
        <v>0</v>
      </c>
      <c r="Z453" s="168">
        <f>IFERROR('Tabulka 9_4'!$R453+'Tabulka 9_4'!$V453,"")</f>
        <v>0</v>
      </c>
      <c r="AA453" s="170" t="str">
        <f t="shared" si="14"/>
        <v/>
      </c>
      <c r="AB453" s="170" t="str">
        <f t="shared" si="15"/>
        <v/>
      </c>
      <c r="AC453" s="171">
        <f>'Vstupní data 9_4'!$B$1</f>
        <v>0</v>
      </c>
    </row>
    <row r="454" spans="1:29" ht="15">
      <c r="A454" s="172">
        <f>'Vstupní data 9_4'!A459</f>
        <v>0</v>
      </c>
      <c r="B454" s="173">
        <f>'Vstupní data 9_4'!B459</f>
        <v>0</v>
      </c>
      <c r="C454" s="174" t="str">
        <f>'Vstupní data 9_4'!T446</f>
        <v/>
      </c>
      <c r="D454" s="174" t="str">
        <f>'Vstupní data 9_4'!U446</f>
        <v/>
      </c>
      <c r="E454" s="173" t="str">
        <f>'Vstupní data 9_4'!D446</f>
        <v/>
      </c>
      <c r="F454" s="173">
        <f>'Vstupní data 9_4'!C459</f>
        <v>0</v>
      </c>
      <c r="G454" s="173" t="str">
        <f>'Vstupní data 9_4'!F446</f>
        <v/>
      </c>
      <c r="H454" s="175">
        <f>'Vstupní data 9_4'!G459</f>
        <v>0</v>
      </c>
      <c r="I454" s="173" t="str">
        <f>IF('Vstupní data 9_4'!H459=0,"",'Vstupní data 9_4'!H459)</f>
        <v/>
      </c>
      <c r="J454" s="173">
        <f>'Vstupní data 9_4'!E459</f>
        <v>0</v>
      </c>
      <c r="K454" s="181" t="str">
        <f>'Vstupní data 9_4'!S446</f>
        <v/>
      </c>
      <c r="L454" s="174">
        <f>'Vstupní data 9_4'!I459</f>
        <v>0</v>
      </c>
      <c r="M454" s="177">
        <f>'Vstupní data 9_4'!J459</f>
        <v>0</v>
      </c>
      <c r="N454" s="177">
        <f>'Vstupní data 9_4'!K459</f>
        <v>0</v>
      </c>
      <c r="O454" s="177">
        <f>'Vstupní data 9_4'!L459</f>
        <v>0</v>
      </c>
      <c r="P454" s="173">
        <f>'Vstupní data 9_4'!M459</f>
        <v>0</v>
      </c>
      <c r="Q454" s="173">
        <f>'Vstupní data 9_4'!N459</f>
        <v>0</v>
      </c>
      <c r="R454" s="173">
        <f>'Vstupní data 9_4'!O459</f>
        <v>0</v>
      </c>
      <c r="S454" s="176">
        <f>'Tabulka 9_4'!$R454+'Tabulka 9_4'!$Q454+'Tabulka 9_4'!$P454</f>
        <v>0</v>
      </c>
      <c r="T454" s="173">
        <f>'Vstupní data 9_4'!P459</f>
        <v>0</v>
      </c>
      <c r="U454" s="173">
        <f>'Vstupní data 9_4'!Q459</f>
        <v>0</v>
      </c>
      <c r="V454" s="173">
        <f>'Vstupní data 9_4'!R459</f>
        <v>0</v>
      </c>
      <c r="W454" s="176">
        <f>IFERROR('Tabulka 9_4'!$V454+'Tabulka 9_4'!$U454+'Tabulka 9_4'!$T454,"")</f>
        <v>0</v>
      </c>
      <c r="X454" s="176">
        <f>IFERROR('Tabulka 9_4'!$P454+'Tabulka 9_4'!$T454,"")</f>
        <v>0</v>
      </c>
      <c r="Y454" s="176">
        <f>IFERROR('Tabulka 9_4'!$Q454+'Tabulka 9_4'!$U454,"")</f>
        <v>0</v>
      </c>
      <c r="Z454" s="176">
        <f>IFERROR('Tabulka 9_4'!$R454+'Tabulka 9_4'!$V454,"")</f>
        <v>0</v>
      </c>
      <c r="AA454" s="178" t="str">
        <f t="shared" si="14"/>
        <v/>
      </c>
      <c r="AB454" s="178" t="str">
        <f t="shared" si="15"/>
        <v/>
      </c>
      <c r="AC454" s="179">
        <f>'Vstupní data 9_4'!$B$1</f>
        <v>0</v>
      </c>
    </row>
    <row r="455" spans="1:29" ht="15">
      <c r="A455" s="164">
        <f>'Vstupní data 9_4'!A460</f>
        <v>0</v>
      </c>
      <c r="B455" s="165">
        <f>'Vstupní data 9_4'!B460</f>
        <v>0</v>
      </c>
      <c r="C455" s="166" t="str">
        <f>'Vstupní data 9_4'!T446</f>
        <v/>
      </c>
      <c r="D455" s="166" t="str">
        <f>'Vstupní data 9_4'!U446</f>
        <v/>
      </c>
      <c r="E455" s="165" t="str">
        <f>'Vstupní data 9_4'!D446</f>
        <v/>
      </c>
      <c r="F455" s="165">
        <f>'Vstupní data 9_4'!C460</f>
        <v>0</v>
      </c>
      <c r="G455" s="165" t="str">
        <f>'Vstupní data 9_4'!F446</f>
        <v/>
      </c>
      <c r="H455" s="167">
        <f>'Vstupní data 9_4'!G460</f>
        <v>0</v>
      </c>
      <c r="I455" s="165" t="str">
        <f>IF('Vstupní data 9_4'!H460=0,"",'Vstupní data 9_4'!H460)</f>
        <v/>
      </c>
      <c r="J455" s="165">
        <f>'Vstupní data 9_4'!E460</f>
        <v>0</v>
      </c>
      <c r="K455" s="180" t="str">
        <f>'Vstupní data 9_4'!S446</f>
        <v/>
      </c>
      <c r="L455" s="166">
        <f>'Vstupní data 9_4'!I460</f>
        <v>0</v>
      </c>
      <c r="M455" s="169">
        <f>'Vstupní data 9_4'!J460</f>
        <v>0</v>
      </c>
      <c r="N455" s="169">
        <f>'Vstupní data 9_4'!K460</f>
        <v>0</v>
      </c>
      <c r="O455" s="169">
        <f>'Vstupní data 9_4'!L460</f>
        <v>0</v>
      </c>
      <c r="P455" s="165">
        <f>'Vstupní data 9_4'!M460</f>
        <v>0</v>
      </c>
      <c r="Q455" s="165">
        <f>'Vstupní data 9_4'!N460</f>
        <v>0</v>
      </c>
      <c r="R455" s="165">
        <f>'Vstupní data 9_4'!O460</f>
        <v>0</v>
      </c>
      <c r="S455" s="168">
        <f>'Tabulka 9_4'!$R455+'Tabulka 9_4'!$Q455+'Tabulka 9_4'!$P455</f>
        <v>0</v>
      </c>
      <c r="T455" s="165">
        <f>'Vstupní data 9_4'!P460</f>
        <v>0</v>
      </c>
      <c r="U455" s="165">
        <f>'Vstupní data 9_4'!Q460</f>
        <v>0</v>
      </c>
      <c r="V455" s="165">
        <f>'Vstupní data 9_4'!R460</f>
        <v>0</v>
      </c>
      <c r="W455" s="168">
        <f>IFERROR('Tabulka 9_4'!$V455+'Tabulka 9_4'!$U455+'Tabulka 9_4'!$T455,"")</f>
        <v>0</v>
      </c>
      <c r="X455" s="168">
        <f>IFERROR('Tabulka 9_4'!$P455+'Tabulka 9_4'!$T455,"")</f>
        <v>0</v>
      </c>
      <c r="Y455" s="168">
        <f>IFERROR('Tabulka 9_4'!$Q455+'Tabulka 9_4'!$U455,"")</f>
        <v>0</v>
      </c>
      <c r="Z455" s="168">
        <f>IFERROR('Tabulka 9_4'!$R455+'Tabulka 9_4'!$V455,"")</f>
        <v>0</v>
      </c>
      <c r="AA455" s="170" t="str">
        <f t="shared" si="14"/>
        <v/>
      </c>
      <c r="AB455" s="170" t="str">
        <f t="shared" si="15"/>
        <v/>
      </c>
      <c r="AC455" s="171">
        <f>'Vstupní data 9_4'!$B$1</f>
        <v>0</v>
      </c>
    </row>
    <row r="456" spans="1:29" ht="15">
      <c r="A456" s="172">
        <f>'Vstupní data 9_4'!A461</f>
        <v>0</v>
      </c>
      <c r="B456" s="173">
        <f>'Vstupní data 9_4'!B461</f>
        <v>0</v>
      </c>
      <c r="C456" s="174" t="str">
        <f>'Vstupní data 9_4'!T446</f>
        <v/>
      </c>
      <c r="D456" s="174" t="str">
        <f>'Vstupní data 9_4'!U446</f>
        <v/>
      </c>
      <c r="E456" s="173" t="str">
        <f>'Vstupní data 9_4'!D446</f>
        <v/>
      </c>
      <c r="F456" s="173">
        <f>'Vstupní data 9_4'!C461</f>
        <v>0</v>
      </c>
      <c r="G456" s="173" t="str">
        <f>'Vstupní data 9_4'!F446</f>
        <v/>
      </c>
      <c r="H456" s="175">
        <f>'Vstupní data 9_4'!G461</f>
        <v>0</v>
      </c>
      <c r="I456" s="173" t="str">
        <f>IF('Vstupní data 9_4'!H461=0,"",'Vstupní data 9_4'!H461)</f>
        <v/>
      </c>
      <c r="J456" s="173">
        <f>'Vstupní data 9_4'!E461</f>
        <v>0</v>
      </c>
      <c r="K456" s="181" t="str">
        <f>'Vstupní data 9_4'!S446</f>
        <v/>
      </c>
      <c r="L456" s="174">
        <f>'Vstupní data 9_4'!I461</f>
        <v>0</v>
      </c>
      <c r="M456" s="177">
        <f>'Vstupní data 9_4'!J461</f>
        <v>0</v>
      </c>
      <c r="N456" s="177">
        <f>'Vstupní data 9_4'!K461</f>
        <v>0</v>
      </c>
      <c r="O456" s="177">
        <f>'Vstupní data 9_4'!L461</f>
        <v>0</v>
      </c>
      <c r="P456" s="173">
        <f>'Vstupní data 9_4'!M461</f>
        <v>0</v>
      </c>
      <c r="Q456" s="173">
        <f>'Vstupní data 9_4'!N461</f>
        <v>0</v>
      </c>
      <c r="R456" s="173">
        <f>'Vstupní data 9_4'!O461</f>
        <v>0</v>
      </c>
      <c r="S456" s="176">
        <f>'Tabulka 9_4'!$R456+'Tabulka 9_4'!$Q456+'Tabulka 9_4'!$P456</f>
        <v>0</v>
      </c>
      <c r="T456" s="173">
        <f>'Vstupní data 9_4'!P461</f>
        <v>0</v>
      </c>
      <c r="U456" s="173">
        <f>'Vstupní data 9_4'!Q461</f>
        <v>0</v>
      </c>
      <c r="V456" s="173">
        <f>'Vstupní data 9_4'!R461</f>
        <v>0</v>
      </c>
      <c r="W456" s="176">
        <f>IFERROR('Tabulka 9_4'!$V456+'Tabulka 9_4'!$U456+'Tabulka 9_4'!$T456,"")</f>
        <v>0</v>
      </c>
      <c r="X456" s="176">
        <f>IFERROR('Tabulka 9_4'!$P456+'Tabulka 9_4'!$T456,"")</f>
        <v>0</v>
      </c>
      <c r="Y456" s="176">
        <f>IFERROR('Tabulka 9_4'!$Q456+'Tabulka 9_4'!$U456,"")</f>
        <v>0</v>
      </c>
      <c r="Z456" s="176">
        <f>IFERROR('Tabulka 9_4'!$R456+'Tabulka 9_4'!$V456,"")</f>
        <v>0</v>
      </c>
      <c r="AA456" s="178" t="str">
        <f t="shared" si="14"/>
        <v/>
      </c>
      <c r="AB456" s="178" t="str">
        <f t="shared" si="15"/>
        <v/>
      </c>
      <c r="AC456" s="179">
        <f>'Vstupní data 9_4'!$B$1</f>
        <v>0</v>
      </c>
    </row>
    <row r="457" spans="1:29" ht="15">
      <c r="A457" s="164">
        <f>'Vstupní data 9_4'!A462</f>
        <v>0</v>
      </c>
      <c r="B457" s="165">
        <f>'Vstupní data 9_4'!B462</f>
        <v>0</v>
      </c>
      <c r="C457" s="166" t="str">
        <f>'Vstupní data 9_4'!T446</f>
        <v/>
      </c>
      <c r="D457" s="166" t="str">
        <f>'Vstupní data 9_4'!U446</f>
        <v/>
      </c>
      <c r="E457" s="165" t="str">
        <f>'Vstupní data 9_4'!D446</f>
        <v/>
      </c>
      <c r="F457" s="165">
        <f>'Vstupní data 9_4'!C462</f>
        <v>0</v>
      </c>
      <c r="G457" s="165" t="str">
        <f>'Vstupní data 9_4'!F446</f>
        <v/>
      </c>
      <c r="H457" s="167">
        <f>'Vstupní data 9_4'!G462</f>
        <v>0</v>
      </c>
      <c r="I457" s="165" t="str">
        <f>IF('Vstupní data 9_4'!H462=0,"",'Vstupní data 9_4'!H462)</f>
        <v/>
      </c>
      <c r="J457" s="165">
        <f>'Vstupní data 9_4'!E462</f>
        <v>0</v>
      </c>
      <c r="K457" s="180" t="str">
        <f>'Vstupní data 9_4'!S446</f>
        <v/>
      </c>
      <c r="L457" s="166">
        <f>'Vstupní data 9_4'!I462</f>
        <v>0</v>
      </c>
      <c r="M457" s="169">
        <f>'Vstupní data 9_4'!J462</f>
        <v>0</v>
      </c>
      <c r="N457" s="169">
        <f>'Vstupní data 9_4'!K462</f>
        <v>0</v>
      </c>
      <c r="O457" s="169">
        <f>'Vstupní data 9_4'!L462</f>
        <v>0</v>
      </c>
      <c r="P457" s="165">
        <f>'Vstupní data 9_4'!M462</f>
        <v>0</v>
      </c>
      <c r="Q457" s="165">
        <f>'Vstupní data 9_4'!N462</f>
        <v>0</v>
      </c>
      <c r="R457" s="165">
        <f>'Vstupní data 9_4'!O462</f>
        <v>0</v>
      </c>
      <c r="S457" s="168">
        <f>'Tabulka 9_4'!$R457+'Tabulka 9_4'!$Q457+'Tabulka 9_4'!$P457</f>
        <v>0</v>
      </c>
      <c r="T457" s="165">
        <f>'Vstupní data 9_4'!P462</f>
        <v>0</v>
      </c>
      <c r="U457" s="165">
        <f>'Vstupní data 9_4'!Q462</f>
        <v>0</v>
      </c>
      <c r="V457" s="165">
        <f>'Vstupní data 9_4'!R462</f>
        <v>0</v>
      </c>
      <c r="W457" s="168">
        <f>IFERROR('Tabulka 9_4'!$V457+'Tabulka 9_4'!$U457+'Tabulka 9_4'!$T457,"")</f>
        <v>0</v>
      </c>
      <c r="X457" s="168">
        <f>IFERROR('Tabulka 9_4'!$P457+'Tabulka 9_4'!$T457,"")</f>
        <v>0</v>
      </c>
      <c r="Y457" s="168">
        <f>IFERROR('Tabulka 9_4'!$Q457+'Tabulka 9_4'!$U457,"")</f>
        <v>0</v>
      </c>
      <c r="Z457" s="168">
        <f>IFERROR('Tabulka 9_4'!$R457+'Tabulka 9_4'!$V457,"")</f>
        <v>0</v>
      </c>
      <c r="AA457" s="170" t="str">
        <f t="shared" si="14"/>
        <v/>
      </c>
      <c r="AB457" s="170" t="str">
        <f t="shared" si="15"/>
        <v/>
      </c>
      <c r="AC457" s="171">
        <f>'Vstupní data 9_4'!$B$1</f>
        <v>0</v>
      </c>
    </row>
    <row r="458" spans="1:29" ht="15">
      <c r="A458" s="172">
        <f>'Vstupní data 9_4'!A463</f>
        <v>0</v>
      </c>
      <c r="B458" s="173">
        <f>'Vstupní data 9_4'!B463</f>
        <v>0</v>
      </c>
      <c r="C458" s="174" t="str">
        <f>'Vstupní data 9_4'!T446</f>
        <v/>
      </c>
      <c r="D458" s="174" t="str">
        <f>'Vstupní data 9_4'!U446</f>
        <v/>
      </c>
      <c r="E458" s="173" t="str">
        <f>'Vstupní data 9_4'!D446</f>
        <v/>
      </c>
      <c r="F458" s="173">
        <f>'Vstupní data 9_4'!C463</f>
        <v>0</v>
      </c>
      <c r="G458" s="173" t="str">
        <f>'Vstupní data 9_4'!F446</f>
        <v/>
      </c>
      <c r="H458" s="175">
        <f>'Vstupní data 9_4'!G463</f>
        <v>0</v>
      </c>
      <c r="I458" s="173" t="str">
        <f>IF('Vstupní data 9_4'!H463=0,"",'Vstupní data 9_4'!H463)</f>
        <v/>
      </c>
      <c r="J458" s="173">
        <f>'Vstupní data 9_4'!E463</f>
        <v>0</v>
      </c>
      <c r="K458" s="181" t="str">
        <f>'Vstupní data 9_4'!S446</f>
        <v/>
      </c>
      <c r="L458" s="174">
        <f>'Vstupní data 9_4'!I463</f>
        <v>0</v>
      </c>
      <c r="M458" s="177">
        <f>'Vstupní data 9_4'!J463</f>
        <v>0</v>
      </c>
      <c r="N458" s="177">
        <f>'Vstupní data 9_4'!K463</f>
        <v>0</v>
      </c>
      <c r="O458" s="177">
        <f>'Vstupní data 9_4'!L463</f>
        <v>0</v>
      </c>
      <c r="P458" s="173">
        <f>'Vstupní data 9_4'!M463</f>
        <v>0</v>
      </c>
      <c r="Q458" s="173">
        <f>'Vstupní data 9_4'!N463</f>
        <v>0</v>
      </c>
      <c r="R458" s="173">
        <f>'Vstupní data 9_4'!O463</f>
        <v>0</v>
      </c>
      <c r="S458" s="176">
        <f>'Tabulka 9_4'!$R458+'Tabulka 9_4'!$Q458+'Tabulka 9_4'!$P458</f>
        <v>0</v>
      </c>
      <c r="T458" s="173">
        <f>'Vstupní data 9_4'!P463</f>
        <v>0</v>
      </c>
      <c r="U458" s="173">
        <f>'Vstupní data 9_4'!Q463</f>
        <v>0</v>
      </c>
      <c r="V458" s="173">
        <f>'Vstupní data 9_4'!R463</f>
        <v>0</v>
      </c>
      <c r="W458" s="176">
        <f>IFERROR('Tabulka 9_4'!$V458+'Tabulka 9_4'!$U458+'Tabulka 9_4'!$T458,"")</f>
        <v>0</v>
      </c>
      <c r="X458" s="176">
        <f>IFERROR('Tabulka 9_4'!$P458+'Tabulka 9_4'!$T458,"")</f>
        <v>0</v>
      </c>
      <c r="Y458" s="176">
        <f>IFERROR('Tabulka 9_4'!$Q458+'Tabulka 9_4'!$U458,"")</f>
        <v>0</v>
      </c>
      <c r="Z458" s="176">
        <f>IFERROR('Tabulka 9_4'!$R458+'Tabulka 9_4'!$V458,"")</f>
        <v>0</v>
      </c>
      <c r="AA458" s="178" t="str">
        <f t="shared" si="14"/>
        <v/>
      </c>
      <c r="AB458" s="178" t="str">
        <f t="shared" si="15"/>
        <v/>
      </c>
      <c r="AC458" s="179">
        <f>'Vstupní data 9_4'!$B$1</f>
        <v>0</v>
      </c>
    </row>
    <row r="459" spans="1:29" ht="15">
      <c r="A459" s="164">
        <f>'Vstupní data 9_4'!A464</f>
        <v>0</v>
      </c>
      <c r="B459" s="165">
        <f>'Vstupní data 9_4'!B464</f>
        <v>0</v>
      </c>
      <c r="C459" s="166" t="str">
        <f>'Vstupní data 9_4'!T446</f>
        <v/>
      </c>
      <c r="D459" s="166" t="str">
        <f>'Vstupní data 9_4'!U446</f>
        <v/>
      </c>
      <c r="E459" s="165" t="str">
        <f>'Vstupní data 9_4'!D446</f>
        <v/>
      </c>
      <c r="F459" s="165">
        <f>'Vstupní data 9_4'!C464</f>
        <v>0</v>
      </c>
      <c r="G459" s="165" t="str">
        <f>'Vstupní data 9_4'!F446</f>
        <v/>
      </c>
      <c r="H459" s="167">
        <f>'Vstupní data 9_4'!G464</f>
        <v>0</v>
      </c>
      <c r="I459" s="165" t="str">
        <f>IF('Vstupní data 9_4'!H464=0,"",'Vstupní data 9_4'!H464)</f>
        <v/>
      </c>
      <c r="J459" s="165">
        <f>'Vstupní data 9_4'!E464</f>
        <v>0</v>
      </c>
      <c r="K459" s="180" t="str">
        <f>'Vstupní data 9_4'!S446</f>
        <v/>
      </c>
      <c r="L459" s="166">
        <f>'Vstupní data 9_4'!I464</f>
        <v>0</v>
      </c>
      <c r="M459" s="169">
        <f>'Vstupní data 9_4'!J464</f>
        <v>0</v>
      </c>
      <c r="N459" s="169">
        <f>'Vstupní data 9_4'!K464</f>
        <v>0</v>
      </c>
      <c r="O459" s="169">
        <f>'Vstupní data 9_4'!L464</f>
        <v>0</v>
      </c>
      <c r="P459" s="165">
        <f>'Vstupní data 9_4'!M464</f>
        <v>0</v>
      </c>
      <c r="Q459" s="165">
        <f>'Vstupní data 9_4'!N464</f>
        <v>0</v>
      </c>
      <c r="R459" s="165">
        <f>'Vstupní data 9_4'!O464</f>
        <v>0</v>
      </c>
      <c r="S459" s="168">
        <f>'Tabulka 9_4'!$R459+'Tabulka 9_4'!$Q459+'Tabulka 9_4'!$P459</f>
        <v>0</v>
      </c>
      <c r="T459" s="165">
        <f>'Vstupní data 9_4'!P464</f>
        <v>0</v>
      </c>
      <c r="U459" s="165">
        <f>'Vstupní data 9_4'!Q464</f>
        <v>0</v>
      </c>
      <c r="V459" s="165">
        <f>'Vstupní data 9_4'!R464</f>
        <v>0</v>
      </c>
      <c r="W459" s="168">
        <f>IFERROR('Tabulka 9_4'!$V459+'Tabulka 9_4'!$U459+'Tabulka 9_4'!$T459,"")</f>
        <v>0</v>
      </c>
      <c r="X459" s="168">
        <f>IFERROR('Tabulka 9_4'!$P459+'Tabulka 9_4'!$T459,"")</f>
        <v>0</v>
      </c>
      <c r="Y459" s="168">
        <f>IFERROR('Tabulka 9_4'!$Q459+'Tabulka 9_4'!$U459,"")</f>
        <v>0</v>
      </c>
      <c r="Z459" s="168">
        <f>IFERROR('Tabulka 9_4'!$R459+'Tabulka 9_4'!$V459,"")</f>
        <v>0</v>
      </c>
      <c r="AA459" s="170" t="str">
        <f t="shared" si="14"/>
        <v/>
      </c>
      <c r="AB459" s="170" t="str">
        <f t="shared" si="15"/>
        <v/>
      </c>
      <c r="AC459" s="171">
        <f>'Vstupní data 9_4'!$B$1</f>
        <v>0</v>
      </c>
    </row>
    <row r="460" spans="1:29" ht="15">
      <c r="A460" s="172">
        <f>'Vstupní data 9_4'!A465</f>
        <v>0</v>
      </c>
      <c r="B460" s="173">
        <f>'Vstupní data 9_4'!B465</f>
        <v>0</v>
      </c>
      <c r="C460" s="174" t="str">
        <f>'Vstupní data 9_4'!T446</f>
        <v/>
      </c>
      <c r="D460" s="174" t="str">
        <f>'Vstupní data 9_4'!U446</f>
        <v/>
      </c>
      <c r="E460" s="173" t="str">
        <f>'Vstupní data 9_4'!D446</f>
        <v/>
      </c>
      <c r="F460" s="173">
        <f>'Vstupní data 9_4'!C465</f>
        <v>0</v>
      </c>
      <c r="G460" s="173" t="str">
        <f>'Vstupní data 9_4'!F446</f>
        <v/>
      </c>
      <c r="H460" s="175">
        <f>'Vstupní data 9_4'!G465</f>
        <v>0</v>
      </c>
      <c r="I460" s="173" t="str">
        <f>IF('Vstupní data 9_4'!H465=0,"",'Vstupní data 9_4'!H465)</f>
        <v/>
      </c>
      <c r="J460" s="173">
        <f>'Vstupní data 9_4'!E465</f>
        <v>0</v>
      </c>
      <c r="K460" s="181" t="str">
        <f>'Vstupní data 9_4'!S446</f>
        <v/>
      </c>
      <c r="L460" s="174">
        <f>'Vstupní data 9_4'!I465</f>
        <v>0</v>
      </c>
      <c r="M460" s="177">
        <f>'Vstupní data 9_4'!J465</f>
        <v>0</v>
      </c>
      <c r="N460" s="177">
        <f>'Vstupní data 9_4'!K465</f>
        <v>0</v>
      </c>
      <c r="O460" s="177">
        <f>'Vstupní data 9_4'!L465</f>
        <v>0</v>
      </c>
      <c r="P460" s="173">
        <f>'Vstupní data 9_4'!M465</f>
        <v>0</v>
      </c>
      <c r="Q460" s="173">
        <f>'Vstupní data 9_4'!N465</f>
        <v>0</v>
      </c>
      <c r="R460" s="173">
        <f>'Vstupní data 9_4'!O465</f>
        <v>0</v>
      </c>
      <c r="S460" s="176">
        <f>'Tabulka 9_4'!$R460+'Tabulka 9_4'!$Q460+'Tabulka 9_4'!$P460</f>
        <v>0</v>
      </c>
      <c r="T460" s="173">
        <f>'Vstupní data 9_4'!P465</f>
        <v>0</v>
      </c>
      <c r="U460" s="173">
        <f>'Vstupní data 9_4'!Q465</f>
        <v>0</v>
      </c>
      <c r="V460" s="173">
        <f>'Vstupní data 9_4'!R465</f>
        <v>0</v>
      </c>
      <c r="W460" s="176">
        <f>IFERROR('Tabulka 9_4'!$V460+'Tabulka 9_4'!$U460+'Tabulka 9_4'!$T460,"")</f>
        <v>0</v>
      </c>
      <c r="X460" s="176">
        <f>IFERROR('Tabulka 9_4'!$P460+'Tabulka 9_4'!$T460,"")</f>
        <v>0</v>
      </c>
      <c r="Y460" s="176">
        <f>IFERROR('Tabulka 9_4'!$Q460+'Tabulka 9_4'!$U460,"")</f>
        <v>0</v>
      </c>
      <c r="Z460" s="176">
        <f>IFERROR('Tabulka 9_4'!$R460+'Tabulka 9_4'!$V460,"")</f>
        <v>0</v>
      </c>
      <c r="AA460" s="178" t="str">
        <f t="shared" si="14"/>
        <v/>
      </c>
      <c r="AB460" s="178" t="str">
        <f t="shared" si="15"/>
        <v/>
      </c>
      <c r="AC460" s="179">
        <f>'Vstupní data 9_4'!$B$1</f>
        <v>0</v>
      </c>
    </row>
    <row r="461" spans="1:29" ht="15">
      <c r="A461" s="164">
        <f>'Vstupní data 9_4'!A466</f>
        <v>0</v>
      </c>
      <c r="B461" s="165">
        <f>'Vstupní data 9_4'!B466</f>
        <v>0</v>
      </c>
      <c r="C461" s="166" t="str">
        <f>'Vstupní data 9_4'!T446</f>
        <v/>
      </c>
      <c r="D461" s="166" t="str">
        <f>'Vstupní data 9_4'!U446</f>
        <v/>
      </c>
      <c r="E461" s="165" t="str">
        <f>'Vstupní data 9_4'!D446</f>
        <v/>
      </c>
      <c r="F461" s="165">
        <f>'Vstupní data 9_4'!C466</f>
        <v>0</v>
      </c>
      <c r="G461" s="165" t="str">
        <f>'Vstupní data 9_4'!F446</f>
        <v/>
      </c>
      <c r="H461" s="167">
        <f>'Vstupní data 9_4'!G466</f>
        <v>0</v>
      </c>
      <c r="I461" s="165" t="str">
        <f>IF('Vstupní data 9_4'!H466=0,"",'Vstupní data 9_4'!H466)</f>
        <v/>
      </c>
      <c r="J461" s="165">
        <f>'Vstupní data 9_4'!E466</f>
        <v>0</v>
      </c>
      <c r="K461" s="180" t="str">
        <f>'Vstupní data 9_4'!S446</f>
        <v/>
      </c>
      <c r="L461" s="166">
        <f>'Vstupní data 9_4'!I466</f>
        <v>0</v>
      </c>
      <c r="M461" s="169">
        <f>'Vstupní data 9_4'!J466</f>
        <v>0</v>
      </c>
      <c r="N461" s="169">
        <f>'Vstupní data 9_4'!K466</f>
        <v>0</v>
      </c>
      <c r="O461" s="169">
        <f>'Vstupní data 9_4'!L466</f>
        <v>0</v>
      </c>
      <c r="P461" s="165">
        <f>'Vstupní data 9_4'!M466</f>
        <v>0</v>
      </c>
      <c r="Q461" s="165">
        <f>'Vstupní data 9_4'!N466</f>
        <v>0</v>
      </c>
      <c r="R461" s="165">
        <f>'Vstupní data 9_4'!O466</f>
        <v>0</v>
      </c>
      <c r="S461" s="168">
        <f>'Tabulka 9_4'!$R461+'Tabulka 9_4'!$Q461+'Tabulka 9_4'!$P461</f>
        <v>0</v>
      </c>
      <c r="T461" s="165">
        <f>'Vstupní data 9_4'!P466</f>
        <v>0</v>
      </c>
      <c r="U461" s="165">
        <f>'Vstupní data 9_4'!Q466</f>
        <v>0</v>
      </c>
      <c r="V461" s="165">
        <f>'Vstupní data 9_4'!R466</f>
        <v>0</v>
      </c>
      <c r="W461" s="168">
        <f>IFERROR('Tabulka 9_4'!$V461+'Tabulka 9_4'!$U461+'Tabulka 9_4'!$T461,"")</f>
        <v>0</v>
      </c>
      <c r="X461" s="168">
        <f>IFERROR('Tabulka 9_4'!$P461+'Tabulka 9_4'!$T461,"")</f>
        <v>0</v>
      </c>
      <c r="Y461" s="168">
        <f>IFERROR('Tabulka 9_4'!$Q461+'Tabulka 9_4'!$U461,"")</f>
        <v>0</v>
      </c>
      <c r="Z461" s="168">
        <f>IFERROR('Tabulka 9_4'!$R461+'Tabulka 9_4'!$V461,"")</f>
        <v>0</v>
      </c>
      <c r="AA461" s="170" t="str">
        <f t="shared" si="14"/>
        <v/>
      </c>
      <c r="AB461" s="170" t="str">
        <f t="shared" si="15"/>
        <v/>
      </c>
      <c r="AC461" s="171">
        <f>'Vstupní data 9_4'!$B$1</f>
        <v>0</v>
      </c>
    </row>
    <row r="462" spans="1:29" ht="15">
      <c r="A462" s="172">
        <f>'Vstupní data 9_4'!A467</f>
        <v>0</v>
      </c>
      <c r="B462" s="173">
        <f>'Vstupní data 9_4'!B467</f>
        <v>0</v>
      </c>
      <c r="C462" s="174" t="str">
        <f>'Vstupní data 9_4'!T446</f>
        <v/>
      </c>
      <c r="D462" s="174" t="str">
        <f>'Vstupní data 9_4'!U446</f>
        <v/>
      </c>
      <c r="E462" s="173" t="str">
        <f>'Vstupní data 9_4'!D446</f>
        <v/>
      </c>
      <c r="F462" s="173">
        <f>'Vstupní data 9_4'!C467</f>
        <v>0</v>
      </c>
      <c r="G462" s="173" t="str">
        <f>'Vstupní data 9_4'!F446</f>
        <v/>
      </c>
      <c r="H462" s="175">
        <f>'Vstupní data 9_4'!G467</f>
        <v>0</v>
      </c>
      <c r="I462" s="173" t="str">
        <f>IF('Vstupní data 9_4'!H467=0,"",'Vstupní data 9_4'!H467)</f>
        <v/>
      </c>
      <c r="J462" s="173">
        <f>'Vstupní data 9_4'!E467</f>
        <v>0</v>
      </c>
      <c r="K462" s="181" t="str">
        <f>'Vstupní data 9_4'!S446</f>
        <v/>
      </c>
      <c r="L462" s="174">
        <f>'Vstupní data 9_4'!I467</f>
        <v>0</v>
      </c>
      <c r="M462" s="177">
        <f>'Vstupní data 9_4'!J467</f>
        <v>0</v>
      </c>
      <c r="N462" s="177">
        <f>'Vstupní data 9_4'!K467</f>
        <v>0</v>
      </c>
      <c r="O462" s="177">
        <f>'Vstupní data 9_4'!L467</f>
        <v>0</v>
      </c>
      <c r="P462" s="173">
        <f>'Vstupní data 9_4'!M467</f>
        <v>0</v>
      </c>
      <c r="Q462" s="173">
        <f>'Vstupní data 9_4'!N467</f>
        <v>0</v>
      </c>
      <c r="R462" s="173">
        <f>'Vstupní data 9_4'!O467</f>
        <v>0</v>
      </c>
      <c r="S462" s="176">
        <f>'Tabulka 9_4'!$R462+'Tabulka 9_4'!$Q462+'Tabulka 9_4'!$P462</f>
        <v>0</v>
      </c>
      <c r="T462" s="173">
        <f>'Vstupní data 9_4'!P467</f>
        <v>0</v>
      </c>
      <c r="U462" s="173">
        <f>'Vstupní data 9_4'!Q467</f>
        <v>0</v>
      </c>
      <c r="V462" s="173">
        <f>'Vstupní data 9_4'!R467</f>
        <v>0</v>
      </c>
      <c r="W462" s="176">
        <f>IFERROR('Tabulka 9_4'!$V462+'Tabulka 9_4'!$U462+'Tabulka 9_4'!$T462,"")</f>
        <v>0</v>
      </c>
      <c r="X462" s="176">
        <f>IFERROR('Tabulka 9_4'!$P462+'Tabulka 9_4'!$T462,"")</f>
        <v>0</v>
      </c>
      <c r="Y462" s="176">
        <f>IFERROR('Tabulka 9_4'!$Q462+'Tabulka 9_4'!$U462,"")</f>
        <v>0</v>
      </c>
      <c r="Z462" s="176">
        <f>IFERROR('Tabulka 9_4'!$R462+'Tabulka 9_4'!$V462,"")</f>
        <v>0</v>
      </c>
      <c r="AA462" s="178" t="str">
        <f t="shared" si="14"/>
        <v/>
      </c>
      <c r="AB462" s="178" t="str">
        <f t="shared" si="15"/>
        <v/>
      </c>
      <c r="AC462" s="179">
        <f>'Vstupní data 9_4'!$B$1</f>
        <v>0</v>
      </c>
    </row>
    <row r="463" spans="1:29" ht="15">
      <c r="A463" s="164">
        <f>'Vstupní data 9_4'!A468</f>
        <v>0</v>
      </c>
      <c r="B463" s="165">
        <f>'Vstupní data 9_4'!B468</f>
        <v>0</v>
      </c>
      <c r="C463" s="166" t="str">
        <f>'Vstupní data 9_4'!T446</f>
        <v/>
      </c>
      <c r="D463" s="166" t="str">
        <f>'Vstupní data 9_4'!U446</f>
        <v/>
      </c>
      <c r="E463" s="165" t="str">
        <f>'Vstupní data 9_4'!D446</f>
        <v/>
      </c>
      <c r="F463" s="165">
        <f>'Vstupní data 9_4'!C468</f>
        <v>0</v>
      </c>
      <c r="G463" s="165" t="str">
        <f>'Vstupní data 9_4'!F446</f>
        <v/>
      </c>
      <c r="H463" s="167">
        <f>'Vstupní data 9_4'!G468</f>
        <v>0</v>
      </c>
      <c r="I463" s="165" t="str">
        <f>IF('Vstupní data 9_4'!H468=0,"",'Vstupní data 9_4'!H468)</f>
        <v/>
      </c>
      <c r="J463" s="165">
        <f>'Vstupní data 9_4'!E468</f>
        <v>0</v>
      </c>
      <c r="K463" s="180" t="str">
        <f>'Vstupní data 9_4'!S446</f>
        <v/>
      </c>
      <c r="L463" s="166">
        <f>'Vstupní data 9_4'!I468</f>
        <v>0</v>
      </c>
      <c r="M463" s="169">
        <f>'Vstupní data 9_4'!J468</f>
        <v>0</v>
      </c>
      <c r="N463" s="169">
        <f>'Vstupní data 9_4'!K468</f>
        <v>0</v>
      </c>
      <c r="O463" s="169">
        <f>'Vstupní data 9_4'!L468</f>
        <v>0</v>
      </c>
      <c r="P463" s="165">
        <f>'Vstupní data 9_4'!M468</f>
        <v>0</v>
      </c>
      <c r="Q463" s="165">
        <f>'Vstupní data 9_4'!N468</f>
        <v>0</v>
      </c>
      <c r="R463" s="165">
        <f>'Vstupní data 9_4'!O468</f>
        <v>0</v>
      </c>
      <c r="S463" s="168">
        <f>'Tabulka 9_4'!$R463+'Tabulka 9_4'!$Q463+'Tabulka 9_4'!$P463</f>
        <v>0</v>
      </c>
      <c r="T463" s="165">
        <f>'Vstupní data 9_4'!P468</f>
        <v>0</v>
      </c>
      <c r="U463" s="165">
        <f>'Vstupní data 9_4'!Q468</f>
        <v>0</v>
      </c>
      <c r="V463" s="165">
        <f>'Vstupní data 9_4'!R468</f>
        <v>0</v>
      </c>
      <c r="W463" s="168">
        <f>IFERROR('Tabulka 9_4'!$V463+'Tabulka 9_4'!$U463+'Tabulka 9_4'!$T463,"")</f>
        <v>0</v>
      </c>
      <c r="X463" s="168">
        <f>IFERROR('Tabulka 9_4'!$P463+'Tabulka 9_4'!$T463,"")</f>
        <v>0</v>
      </c>
      <c r="Y463" s="168">
        <f>IFERROR('Tabulka 9_4'!$Q463+'Tabulka 9_4'!$U463,"")</f>
        <v>0</v>
      </c>
      <c r="Z463" s="168">
        <f>IFERROR('Tabulka 9_4'!$R463+'Tabulka 9_4'!$V463,"")</f>
        <v>0</v>
      </c>
      <c r="AA463" s="170" t="str">
        <f t="shared" si="14"/>
        <v/>
      </c>
      <c r="AB463" s="170" t="str">
        <f t="shared" si="15"/>
        <v/>
      </c>
      <c r="AC463" s="171">
        <f>'Vstupní data 9_4'!$B$1</f>
        <v>0</v>
      </c>
    </row>
    <row r="464" spans="1:29" ht="15">
      <c r="A464" s="172">
        <f>'Vstupní data 9_4'!A469</f>
        <v>0</v>
      </c>
      <c r="B464" s="173">
        <f>'Vstupní data 9_4'!B469</f>
        <v>0</v>
      </c>
      <c r="C464" s="174" t="str">
        <f>'Vstupní data 9_4'!T446</f>
        <v/>
      </c>
      <c r="D464" s="174" t="str">
        <f>'Vstupní data 9_4'!U446</f>
        <v/>
      </c>
      <c r="E464" s="173" t="str">
        <f>'Vstupní data 9_4'!D446</f>
        <v/>
      </c>
      <c r="F464" s="173">
        <f>'Vstupní data 9_4'!C469</f>
        <v>0</v>
      </c>
      <c r="G464" s="173" t="str">
        <f>'Vstupní data 9_4'!F446</f>
        <v/>
      </c>
      <c r="H464" s="175">
        <f>'Vstupní data 9_4'!G469</f>
        <v>0</v>
      </c>
      <c r="I464" s="173" t="str">
        <f>IF('Vstupní data 9_4'!H469=0,"",'Vstupní data 9_4'!H469)</f>
        <v/>
      </c>
      <c r="J464" s="173">
        <f>'Vstupní data 9_4'!E469</f>
        <v>0</v>
      </c>
      <c r="K464" s="181" t="str">
        <f>'Vstupní data 9_4'!S446</f>
        <v/>
      </c>
      <c r="L464" s="174">
        <f>'Vstupní data 9_4'!I469</f>
        <v>0</v>
      </c>
      <c r="M464" s="177">
        <f>'Vstupní data 9_4'!J469</f>
        <v>0</v>
      </c>
      <c r="N464" s="177">
        <f>'Vstupní data 9_4'!K469</f>
        <v>0</v>
      </c>
      <c r="O464" s="177">
        <f>'Vstupní data 9_4'!L469</f>
        <v>0</v>
      </c>
      <c r="P464" s="173">
        <f>'Vstupní data 9_4'!M469</f>
        <v>0</v>
      </c>
      <c r="Q464" s="173">
        <f>'Vstupní data 9_4'!N469</f>
        <v>0</v>
      </c>
      <c r="R464" s="173">
        <f>'Vstupní data 9_4'!O469</f>
        <v>0</v>
      </c>
      <c r="S464" s="176">
        <f>'Tabulka 9_4'!$R464+'Tabulka 9_4'!$Q464+'Tabulka 9_4'!$P464</f>
        <v>0</v>
      </c>
      <c r="T464" s="173">
        <f>'Vstupní data 9_4'!P469</f>
        <v>0</v>
      </c>
      <c r="U464" s="173">
        <f>'Vstupní data 9_4'!Q469</f>
        <v>0</v>
      </c>
      <c r="V464" s="173">
        <f>'Vstupní data 9_4'!R469</f>
        <v>0</v>
      </c>
      <c r="W464" s="176">
        <f>IFERROR('Tabulka 9_4'!$V464+'Tabulka 9_4'!$U464+'Tabulka 9_4'!$T464,"")</f>
        <v>0</v>
      </c>
      <c r="X464" s="176">
        <f>IFERROR('Tabulka 9_4'!$P464+'Tabulka 9_4'!$T464,"")</f>
        <v>0</v>
      </c>
      <c r="Y464" s="176">
        <f>IFERROR('Tabulka 9_4'!$Q464+'Tabulka 9_4'!$U464,"")</f>
        <v>0</v>
      </c>
      <c r="Z464" s="176">
        <f>IFERROR('Tabulka 9_4'!$R464+'Tabulka 9_4'!$V464,"")</f>
        <v>0</v>
      </c>
      <c r="AA464" s="178" t="str">
        <f t="shared" si="14"/>
        <v/>
      </c>
      <c r="AB464" s="178" t="str">
        <f t="shared" si="15"/>
        <v/>
      </c>
      <c r="AC464" s="179">
        <f>'Vstupní data 9_4'!$B$1</f>
        <v>0</v>
      </c>
    </row>
    <row r="465" spans="1:29" ht="15">
      <c r="A465" s="164">
        <f>'Vstupní data 9_4'!A470</f>
        <v>0</v>
      </c>
      <c r="B465" s="165">
        <f>'Vstupní data 9_4'!B470</f>
        <v>0</v>
      </c>
      <c r="C465" s="166" t="str">
        <f>'Vstupní data 9_4'!T446</f>
        <v/>
      </c>
      <c r="D465" s="166" t="str">
        <f>'Vstupní data 9_4'!U446</f>
        <v/>
      </c>
      <c r="E465" s="165" t="str">
        <f>'Vstupní data 9_4'!D446</f>
        <v/>
      </c>
      <c r="F465" s="165">
        <f>'Vstupní data 9_4'!C470</f>
        <v>0</v>
      </c>
      <c r="G465" s="165" t="str">
        <f>'Vstupní data 9_4'!F446</f>
        <v/>
      </c>
      <c r="H465" s="167">
        <f>'Vstupní data 9_4'!G470</f>
        <v>0</v>
      </c>
      <c r="I465" s="165" t="str">
        <f>IF('Vstupní data 9_4'!H470=0,"",'Vstupní data 9_4'!H470)</f>
        <v/>
      </c>
      <c r="J465" s="165">
        <f>'Vstupní data 9_4'!E470</f>
        <v>0</v>
      </c>
      <c r="K465" s="180" t="str">
        <f>'Vstupní data 9_4'!S446</f>
        <v/>
      </c>
      <c r="L465" s="166">
        <f>'Vstupní data 9_4'!I470</f>
        <v>0</v>
      </c>
      <c r="M465" s="169">
        <f>'Vstupní data 9_4'!J470</f>
        <v>0</v>
      </c>
      <c r="N465" s="169">
        <f>'Vstupní data 9_4'!K470</f>
        <v>0</v>
      </c>
      <c r="O465" s="169">
        <f>'Vstupní data 9_4'!L470</f>
        <v>0</v>
      </c>
      <c r="P465" s="165">
        <f>'Vstupní data 9_4'!M470</f>
        <v>0</v>
      </c>
      <c r="Q465" s="165">
        <f>'Vstupní data 9_4'!N470</f>
        <v>0</v>
      </c>
      <c r="R465" s="165">
        <f>'Vstupní data 9_4'!O470</f>
        <v>0</v>
      </c>
      <c r="S465" s="168">
        <f>'Tabulka 9_4'!$R465+'Tabulka 9_4'!$Q465+'Tabulka 9_4'!$P465</f>
        <v>0</v>
      </c>
      <c r="T465" s="165">
        <f>'Vstupní data 9_4'!P470</f>
        <v>0</v>
      </c>
      <c r="U465" s="165">
        <f>'Vstupní data 9_4'!Q470</f>
        <v>0</v>
      </c>
      <c r="V465" s="165">
        <f>'Vstupní data 9_4'!R470</f>
        <v>0</v>
      </c>
      <c r="W465" s="168">
        <f>IFERROR('Tabulka 9_4'!$V465+'Tabulka 9_4'!$U465+'Tabulka 9_4'!$T465,"")</f>
        <v>0</v>
      </c>
      <c r="X465" s="168">
        <f>IFERROR('Tabulka 9_4'!$P465+'Tabulka 9_4'!$T465,"")</f>
        <v>0</v>
      </c>
      <c r="Y465" s="168">
        <f>IFERROR('Tabulka 9_4'!$Q465+'Tabulka 9_4'!$U465,"")</f>
        <v>0</v>
      </c>
      <c r="Z465" s="168">
        <f>IFERROR('Tabulka 9_4'!$R465+'Tabulka 9_4'!$V465,"")</f>
        <v>0</v>
      </c>
      <c r="AA465" s="170" t="str">
        <f t="shared" si="14"/>
        <v/>
      </c>
      <c r="AB465" s="170" t="str">
        <f t="shared" si="15"/>
        <v/>
      </c>
      <c r="AC465" s="171">
        <f>'Vstupní data 9_4'!$B$1</f>
        <v>0</v>
      </c>
    </row>
    <row r="466" spans="1:29" ht="15">
      <c r="A466" s="172">
        <f>'Vstupní data 9_4'!A471</f>
        <v>0</v>
      </c>
      <c r="B466" s="173">
        <f>'Vstupní data 9_4'!B471</f>
        <v>0</v>
      </c>
      <c r="C466" s="174" t="str">
        <f>'Vstupní data 9_4'!T446</f>
        <v/>
      </c>
      <c r="D466" s="174" t="str">
        <f>'Vstupní data 9_4'!U446</f>
        <v/>
      </c>
      <c r="E466" s="173" t="str">
        <f>'Vstupní data 9_4'!D446</f>
        <v/>
      </c>
      <c r="F466" s="173">
        <f>'Vstupní data 9_4'!C471</f>
        <v>0</v>
      </c>
      <c r="G466" s="173" t="str">
        <f>'Vstupní data 9_4'!F446</f>
        <v/>
      </c>
      <c r="H466" s="175">
        <f>'Vstupní data 9_4'!G471</f>
        <v>0</v>
      </c>
      <c r="I466" s="173" t="str">
        <f>IF('Vstupní data 9_4'!H471=0,"",'Vstupní data 9_4'!H471)</f>
        <v/>
      </c>
      <c r="J466" s="173">
        <f>'Vstupní data 9_4'!E471</f>
        <v>0</v>
      </c>
      <c r="K466" s="181" t="str">
        <f>'Vstupní data 9_4'!S446</f>
        <v/>
      </c>
      <c r="L466" s="174">
        <f>'Vstupní data 9_4'!I471</f>
        <v>0</v>
      </c>
      <c r="M466" s="177">
        <f>'Vstupní data 9_4'!J471</f>
        <v>0</v>
      </c>
      <c r="N466" s="177">
        <f>'Vstupní data 9_4'!K471</f>
        <v>0</v>
      </c>
      <c r="O466" s="177">
        <f>'Vstupní data 9_4'!L471</f>
        <v>0</v>
      </c>
      <c r="P466" s="173">
        <f>'Vstupní data 9_4'!M471</f>
        <v>0</v>
      </c>
      <c r="Q466" s="173">
        <f>'Vstupní data 9_4'!N471</f>
        <v>0</v>
      </c>
      <c r="R466" s="173">
        <f>'Vstupní data 9_4'!O471</f>
        <v>0</v>
      </c>
      <c r="S466" s="176">
        <f>'Tabulka 9_4'!$R466+'Tabulka 9_4'!$Q466+'Tabulka 9_4'!$P466</f>
        <v>0</v>
      </c>
      <c r="T466" s="173">
        <f>'Vstupní data 9_4'!P471</f>
        <v>0</v>
      </c>
      <c r="U466" s="173">
        <f>'Vstupní data 9_4'!Q471</f>
        <v>0</v>
      </c>
      <c r="V466" s="173">
        <f>'Vstupní data 9_4'!R471</f>
        <v>0</v>
      </c>
      <c r="W466" s="176">
        <f>IFERROR('Tabulka 9_4'!$V466+'Tabulka 9_4'!$U466+'Tabulka 9_4'!$T466,"")</f>
        <v>0</v>
      </c>
      <c r="X466" s="176">
        <f>IFERROR('Tabulka 9_4'!$P466+'Tabulka 9_4'!$T466,"")</f>
        <v>0</v>
      </c>
      <c r="Y466" s="176">
        <f>IFERROR('Tabulka 9_4'!$Q466+'Tabulka 9_4'!$U466,"")</f>
        <v>0</v>
      </c>
      <c r="Z466" s="176">
        <f>IFERROR('Tabulka 9_4'!$R466+'Tabulka 9_4'!$V466,"")</f>
        <v>0</v>
      </c>
      <c r="AA466" s="178" t="str">
        <f t="shared" si="14"/>
        <v/>
      </c>
      <c r="AB466" s="178" t="str">
        <f t="shared" si="15"/>
        <v/>
      </c>
      <c r="AC466" s="179">
        <f>'Vstupní data 9_4'!$B$1</f>
        <v>0</v>
      </c>
    </row>
    <row r="467" spans="1:29" ht="15">
      <c r="A467" s="164">
        <f>'Vstupní data 9_4'!A472</f>
        <v>0</v>
      </c>
      <c r="B467" s="165">
        <f>'Vstupní data 9_4'!B472</f>
        <v>0</v>
      </c>
      <c r="C467" s="166" t="str">
        <f>'Vstupní data 9_4'!T446</f>
        <v/>
      </c>
      <c r="D467" s="166" t="str">
        <f>'Vstupní data 9_4'!U446</f>
        <v/>
      </c>
      <c r="E467" s="165" t="str">
        <f>'Vstupní data 9_4'!D446</f>
        <v/>
      </c>
      <c r="F467" s="165">
        <f>'Vstupní data 9_4'!C472</f>
        <v>0</v>
      </c>
      <c r="G467" s="165" t="str">
        <f>'Vstupní data 9_4'!F446</f>
        <v/>
      </c>
      <c r="H467" s="167">
        <f>'Vstupní data 9_4'!G472</f>
        <v>0</v>
      </c>
      <c r="I467" s="165" t="str">
        <f>IF('Vstupní data 9_4'!H472=0,"",'Vstupní data 9_4'!H472)</f>
        <v/>
      </c>
      <c r="J467" s="165">
        <f>'Vstupní data 9_4'!E472</f>
        <v>0</v>
      </c>
      <c r="K467" s="180" t="str">
        <f>'Vstupní data 9_4'!S446</f>
        <v/>
      </c>
      <c r="L467" s="166">
        <f>'Vstupní data 9_4'!I472</f>
        <v>0</v>
      </c>
      <c r="M467" s="169">
        <f>'Vstupní data 9_4'!J472</f>
        <v>0</v>
      </c>
      <c r="N467" s="169">
        <f>'Vstupní data 9_4'!K472</f>
        <v>0</v>
      </c>
      <c r="O467" s="169">
        <f>'Vstupní data 9_4'!L472</f>
        <v>0</v>
      </c>
      <c r="P467" s="165">
        <f>'Vstupní data 9_4'!M472</f>
        <v>0</v>
      </c>
      <c r="Q467" s="165">
        <f>'Vstupní data 9_4'!N472</f>
        <v>0</v>
      </c>
      <c r="R467" s="165">
        <f>'Vstupní data 9_4'!O472</f>
        <v>0</v>
      </c>
      <c r="S467" s="168">
        <f>'Tabulka 9_4'!$R467+'Tabulka 9_4'!$Q467+'Tabulka 9_4'!$P467</f>
        <v>0</v>
      </c>
      <c r="T467" s="165">
        <f>'Vstupní data 9_4'!P472</f>
        <v>0</v>
      </c>
      <c r="U467" s="165">
        <f>'Vstupní data 9_4'!Q472</f>
        <v>0</v>
      </c>
      <c r="V467" s="165">
        <f>'Vstupní data 9_4'!R472</f>
        <v>0</v>
      </c>
      <c r="W467" s="168">
        <f>IFERROR('Tabulka 9_4'!$V467+'Tabulka 9_4'!$U467+'Tabulka 9_4'!$T467,"")</f>
        <v>0</v>
      </c>
      <c r="X467" s="168">
        <f>IFERROR('Tabulka 9_4'!$P467+'Tabulka 9_4'!$T467,"")</f>
        <v>0</v>
      </c>
      <c r="Y467" s="168">
        <f>IFERROR('Tabulka 9_4'!$Q467+'Tabulka 9_4'!$U467,"")</f>
        <v>0</v>
      </c>
      <c r="Z467" s="168">
        <f>IFERROR('Tabulka 9_4'!$R467+'Tabulka 9_4'!$V467,"")</f>
        <v>0</v>
      </c>
      <c r="AA467" s="170" t="str">
        <f t="shared" si="14"/>
        <v/>
      </c>
      <c r="AB467" s="170" t="str">
        <f t="shared" si="15"/>
        <v/>
      </c>
      <c r="AC467" s="171">
        <f>'Vstupní data 9_4'!$B$1</f>
        <v>0</v>
      </c>
    </row>
    <row r="468" spans="1:29" ht="15">
      <c r="A468" s="172">
        <f>'Vstupní data 9_4'!A473</f>
        <v>0</v>
      </c>
      <c r="B468" s="173">
        <f>'Vstupní data 9_4'!B473</f>
        <v>0</v>
      </c>
      <c r="C468" s="174" t="str">
        <f>'Vstupní data 9_4'!T446</f>
        <v/>
      </c>
      <c r="D468" s="174" t="str">
        <f>'Vstupní data 9_4'!U446</f>
        <v/>
      </c>
      <c r="E468" s="173" t="str">
        <f>'Vstupní data 9_4'!D446</f>
        <v/>
      </c>
      <c r="F468" s="173">
        <f>'Vstupní data 9_4'!C473</f>
        <v>0</v>
      </c>
      <c r="G468" s="173" t="str">
        <f>'Vstupní data 9_4'!F446</f>
        <v/>
      </c>
      <c r="H468" s="175">
        <f>'Vstupní data 9_4'!G473</f>
        <v>0</v>
      </c>
      <c r="I468" s="173" t="str">
        <f>IF('Vstupní data 9_4'!H473=0,"",'Vstupní data 9_4'!H473)</f>
        <v/>
      </c>
      <c r="J468" s="173">
        <f>'Vstupní data 9_4'!E473</f>
        <v>0</v>
      </c>
      <c r="K468" s="181" t="str">
        <f>'Vstupní data 9_4'!S446</f>
        <v/>
      </c>
      <c r="L468" s="174">
        <f>'Vstupní data 9_4'!I473</f>
        <v>0</v>
      </c>
      <c r="M468" s="177">
        <f>'Vstupní data 9_4'!J473</f>
        <v>0</v>
      </c>
      <c r="N468" s="177">
        <f>'Vstupní data 9_4'!K473</f>
        <v>0</v>
      </c>
      <c r="O468" s="177">
        <f>'Vstupní data 9_4'!L473</f>
        <v>0</v>
      </c>
      <c r="P468" s="173">
        <f>'Vstupní data 9_4'!M473</f>
        <v>0</v>
      </c>
      <c r="Q468" s="173">
        <f>'Vstupní data 9_4'!N473</f>
        <v>0</v>
      </c>
      <c r="R468" s="173">
        <f>'Vstupní data 9_4'!O473</f>
        <v>0</v>
      </c>
      <c r="S468" s="176">
        <f>'Tabulka 9_4'!$R468+'Tabulka 9_4'!$Q468+'Tabulka 9_4'!$P468</f>
        <v>0</v>
      </c>
      <c r="T468" s="173">
        <f>'Vstupní data 9_4'!P473</f>
        <v>0</v>
      </c>
      <c r="U468" s="173">
        <f>'Vstupní data 9_4'!Q473</f>
        <v>0</v>
      </c>
      <c r="V468" s="173">
        <f>'Vstupní data 9_4'!R473</f>
        <v>0</v>
      </c>
      <c r="W468" s="176">
        <f>IFERROR('Tabulka 9_4'!$V468+'Tabulka 9_4'!$U468+'Tabulka 9_4'!$T468,"")</f>
        <v>0</v>
      </c>
      <c r="X468" s="176">
        <f>IFERROR('Tabulka 9_4'!$P468+'Tabulka 9_4'!$T468,"")</f>
        <v>0</v>
      </c>
      <c r="Y468" s="176">
        <f>IFERROR('Tabulka 9_4'!$Q468+'Tabulka 9_4'!$U468,"")</f>
        <v>0</v>
      </c>
      <c r="Z468" s="176">
        <f>IFERROR('Tabulka 9_4'!$R468+'Tabulka 9_4'!$V468,"")</f>
        <v>0</v>
      </c>
      <c r="AA468" s="178" t="str">
        <f t="shared" si="14"/>
        <v/>
      </c>
      <c r="AB468" s="178" t="str">
        <f t="shared" si="15"/>
        <v/>
      </c>
      <c r="AC468" s="179">
        <f>'Vstupní data 9_4'!$B$1</f>
        <v>0</v>
      </c>
    </row>
    <row r="469" spans="1:29" ht="15">
      <c r="A469" s="164">
        <f>'Vstupní data 9_4'!A474</f>
        <v>0</v>
      </c>
      <c r="B469" s="165">
        <f>'Vstupní data 9_4'!B474</f>
        <v>0</v>
      </c>
      <c r="C469" s="166" t="str">
        <f>'Vstupní data 9_4'!T446</f>
        <v/>
      </c>
      <c r="D469" s="166" t="str">
        <f>'Vstupní data 9_4'!U446</f>
        <v/>
      </c>
      <c r="E469" s="165" t="str">
        <f>'Vstupní data 9_4'!D446</f>
        <v/>
      </c>
      <c r="F469" s="165">
        <f>'Vstupní data 9_4'!C474</f>
        <v>0</v>
      </c>
      <c r="G469" s="165" t="str">
        <f>'Vstupní data 9_4'!F446</f>
        <v/>
      </c>
      <c r="H469" s="167">
        <f>'Vstupní data 9_4'!G474</f>
        <v>0</v>
      </c>
      <c r="I469" s="165" t="str">
        <f>IF('Vstupní data 9_4'!H474=0,"",'Vstupní data 9_4'!H474)</f>
        <v/>
      </c>
      <c r="J469" s="165">
        <f>'Vstupní data 9_4'!E474</f>
        <v>0</v>
      </c>
      <c r="K469" s="180" t="str">
        <f>'Vstupní data 9_4'!S446</f>
        <v/>
      </c>
      <c r="L469" s="166">
        <f>'Vstupní data 9_4'!I474</f>
        <v>0</v>
      </c>
      <c r="M469" s="169">
        <f>'Vstupní data 9_4'!J474</f>
        <v>0</v>
      </c>
      <c r="N469" s="169">
        <f>'Vstupní data 9_4'!K474</f>
        <v>0</v>
      </c>
      <c r="O469" s="169">
        <f>'Vstupní data 9_4'!L474</f>
        <v>0</v>
      </c>
      <c r="P469" s="165">
        <f>'Vstupní data 9_4'!M474</f>
        <v>0</v>
      </c>
      <c r="Q469" s="165">
        <f>'Vstupní data 9_4'!N474</f>
        <v>0</v>
      </c>
      <c r="R469" s="165">
        <f>'Vstupní data 9_4'!O474</f>
        <v>0</v>
      </c>
      <c r="S469" s="168">
        <f>'Tabulka 9_4'!$R469+'Tabulka 9_4'!$Q469+'Tabulka 9_4'!$P469</f>
        <v>0</v>
      </c>
      <c r="T469" s="165">
        <f>'Vstupní data 9_4'!P474</f>
        <v>0</v>
      </c>
      <c r="U469" s="165">
        <f>'Vstupní data 9_4'!Q474</f>
        <v>0</v>
      </c>
      <c r="V469" s="165">
        <f>'Vstupní data 9_4'!R474</f>
        <v>0</v>
      </c>
      <c r="W469" s="168">
        <f>IFERROR('Tabulka 9_4'!$V469+'Tabulka 9_4'!$U469+'Tabulka 9_4'!$T469,"")</f>
        <v>0</v>
      </c>
      <c r="X469" s="168">
        <f>IFERROR('Tabulka 9_4'!$P469+'Tabulka 9_4'!$T469,"")</f>
        <v>0</v>
      </c>
      <c r="Y469" s="168">
        <f>IFERROR('Tabulka 9_4'!$Q469+'Tabulka 9_4'!$U469,"")</f>
        <v>0</v>
      </c>
      <c r="Z469" s="168">
        <f>IFERROR('Tabulka 9_4'!$R469+'Tabulka 9_4'!$V469,"")</f>
        <v>0</v>
      </c>
      <c r="AA469" s="170" t="str">
        <f t="shared" si="14"/>
        <v/>
      </c>
      <c r="AB469" s="170" t="str">
        <f t="shared" si="15"/>
        <v/>
      </c>
      <c r="AC469" s="171">
        <f>'Vstupní data 9_4'!$B$1</f>
        <v>0</v>
      </c>
    </row>
    <row r="470" spans="1:29" ht="15">
      <c r="A470" s="172">
        <f>'Vstupní data 9_4'!A475</f>
        <v>0</v>
      </c>
      <c r="B470" s="173">
        <f>'Vstupní data 9_4'!B475</f>
        <v>0</v>
      </c>
      <c r="C470" s="174" t="str">
        <f>'Vstupní data 9_4'!T446</f>
        <v/>
      </c>
      <c r="D470" s="174" t="str">
        <f>'Vstupní data 9_4'!U446</f>
        <v/>
      </c>
      <c r="E470" s="173" t="str">
        <f>'Vstupní data 9_4'!D446</f>
        <v/>
      </c>
      <c r="F470" s="173">
        <f>'Vstupní data 9_4'!C475</f>
        <v>0</v>
      </c>
      <c r="G470" s="173" t="str">
        <f>'Vstupní data 9_4'!F446</f>
        <v/>
      </c>
      <c r="H470" s="175">
        <f>'Vstupní data 9_4'!G475</f>
        <v>0</v>
      </c>
      <c r="I470" s="173" t="str">
        <f>IF('Vstupní data 9_4'!H475=0,"",'Vstupní data 9_4'!H475)</f>
        <v/>
      </c>
      <c r="J470" s="173">
        <f>'Vstupní data 9_4'!E475</f>
        <v>0</v>
      </c>
      <c r="K470" s="181" t="str">
        <f>'Vstupní data 9_4'!S446</f>
        <v/>
      </c>
      <c r="L470" s="174">
        <f>'Vstupní data 9_4'!I475</f>
        <v>0</v>
      </c>
      <c r="M470" s="177">
        <f>'Vstupní data 9_4'!J475</f>
        <v>0</v>
      </c>
      <c r="N470" s="177">
        <f>'Vstupní data 9_4'!K475</f>
        <v>0</v>
      </c>
      <c r="O470" s="177">
        <f>'Vstupní data 9_4'!L475</f>
        <v>0</v>
      </c>
      <c r="P470" s="173">
        <f>'Vstupní data 9_4'!M475</f>
        <v>0</v>
      </c>
      <c r="Q470" s="173">
        <f>'Vstupní data 9_4'!N475</f>
        <v>0</v>
      </c>
      <c r="R470" s="173">
        <f>'Vstupní data 9_4'!O475</f>
        <v>0</v>
      </c>
      <c r="S470" s="176">
        <f>'Tabulka 9_4'!$R470+'Tabulka 9_4'!$Q470+'Tabulka 9_4'!$P470</f>
        <v>0</v>
      </c>
      <c r="T470" s="173">
        <f>'Vstupní data 9_4'!P475</f>
        <v>0</v>
      </c>
      <c r="U470" s="173">
        <f>'Vstupní data 9_4'!Q475</f>
        <v>0</v>
      </c>
      <c r="V470" s="173">
        <f>'Vstupní data 9_4'!R475</f>
        <v>0</v>
      </c>
      <c r="W470" s="176">
        <f>IFERROR('Tabulka 9_4'!$V470+'Tabulka 9_4'!$U470+'Tabulka 9_4'!$T470,"")</f>
        <v>0</v>
      </c>
      <c r="X470" s="176">
        <f>IFERROR('Tabulka 9_4'!$P470+'Tabulka 9_4'!$T470,"")</f>
        <v>0</v>
      </c>
      <c r="Y470" s="176">
        <f>IFERROR('Tabulka 9_4'!$Q470+'Tabulka 9_4'!$U470,"")</f>
        <v>0</v>
      </c>
      <c r="Z470" s="176">
        <f>IFERROR('Tabulka 9_4'!$R470+'Tabulka 9_4'!$V470,"")</f>
        <v>0</v>
      </c>
      <c r="AA470" s="178" t="str">
        <f t="shared" si="14"/>
        <v/>
      </c>
      <c r="AB470" s="178" t="str">
        <f t="shared" si="15"/>
        <v/>
      </c>
      <c r="AC470" s="179">
        <f>'Vstupní data 9_4'!$B$1</f>
        <v>0</v>
      </c>
    </row>
    <row r="471" spans="1:29" ht="15">
      <c r="A471" s="164">
        <f>'Vstupní data 9_4'!A476</f>
        <v>0</v>
      </c>
      <c r="B471" s="165">
        <f>'Vstupní data 9_4'!B476</f>
        <v>0</v>
      </c>
      <c r="C471" s="166" t="str">
        <f>'Vstupní data 9_4'!T446</f>
        <v/>
      </c>
      <c r="D471" s="166" t="str">
        <f>'Vstupní data 9_4'!U446</f>
        <v/>
      </c>
      <c r="E471" s="165" t="str">
        <f>'Vstupní data 9_4'!D446</f>
        <v/>
      </c>
      <c r="F471" s="165">
        <f>'Vstupní data 9_4'!C476</f>
        <v>0</v>
      </c>
      <c r="G471" s="165" t="str">
        <f>'Vstupní data 9_4'!F446</f>
        <v/>
      </c>
      <c r="H471" s="167">
        <f>'Vstupní data 9_4'!G476</f>
        <v>0</v>
      </c>
      <c r="I471" s="165" t="str">
        <f>IF('Vstupní data 9_4'!H476=0,"",'Vstupní data 9_4'!H476)</f>
        <v/>
      </c>
      <c r="J471" s="165">
        <f>'Vstupní data 9_4'!E476</f>
        <v>0</v>
      </c>
      <c r="K471" s="180" t="str">
        <f>'Vstupní data 9_4'!S446</f>
        <v/>
      </c>
      <c r="L471" s="166">
        <f>'Vstupní data 9_4'!I476</f>
        <v>0</v>
      </c>
      <c r="M471" s="169">
        <f>'Vstupní data 9_4'!J476</f>
        <v>0</v>
      </c>
      <c r="N471" s="169">
        <f>'Vstupní data 9_4'!K476</f>
        <v>0</v>
      </c>
      <c r="O471" s="169">
        <f>'Vstupní data 9_4'!L476</f>
        <v>0</v>
      </c>
      <c r="P471" s="165">
        <f>'Vstupní data 9_4'!M476</f>
        <v>0</v>
      </c>
      <c r="Q471" s="165">
        <f>'Vstupní data 9_4'!N476</f>
        <v>0</v>
      </c>
      <c r="R471" s="165">
        <f>'Vstupní data 9_4'!O476</f>
        <v>0</v>
      </c>
      <c r="S471" s="168">
        <f>'Tabulka 9_4'!$R471+'Tabulka 9_4'!$Q471+'Tabulka 9_4'!$P471</f>
        <v>0</v>
      </c>
      <c r="T471" s="165">
        <f>'Vstupní data 9_4'!P476</f>
        <v>0</v>
      </c>
      <c r="U471" s="165">
        <f>'Vstupní data 9_4'!Q476</f>
        <v>0</v>
      </c>
      <c r="V471" s="165">
        <f>'Vstupní data 9_4'!R476</f>
        <v>0</v>
      </c>
      <c r="W471" s="168">
        <f>IFERROR('Tabulka 9_4'!$V471+'Tabulka 9_4'!$U471+'Tabulka 9_4'!$T471,"")</f>
        <v>0</v>
      </c>
      <c r="X471" s="168">
        <f>IFERROR('Tabulka 9_4'!$P471+'Tabulka 9_4'!$T471,"")</f>
        <v>0</v>
      </c>
      <c r="Y471" s="168">
        <f>IFERROR('Tabulka 9_4'!$Q471+'Tabulka 9_4'!$U471,"")</f>
        <v>0</v>
      </c>
      <c r="Z471" s="168">
        <f>IFERROR('Tabulka 9_4'!$R471+'Tabulka 9_4'!$V471,"")</f>
        <v>0</v>
      </c>
      <c r="AA471" s="170" t="str">
        <f t="shared" si="14"/>
        <v/>
      </c>
      <c r="AB471" s="170" t="str">
        <f t="shared" si="15"/>
        <v/>
      </c>
      <c r="AC471" s="171">
        <f>'Vstupní data 9_4'!$B$1</f>
        <v>0</v>
      </c>
    </row>
    <row r="472" spans="1:29" ht="15">
      <c r="A472" s="172">
        <f>'Vstupní data 9_4'!A477</f>
        <v>0</v>
      </c>
      <c r="B472" s="173">
        <f>'Vstupní data 9_4'!B477</f>
        <v>0</v>
      </c>
      <c r="C472" s="174" t="str">
        <f>'Vstupní data 9_4'!T446</f>
        <v/>
      </c>
      <c r="D472" s="174" t="str">
        <f>'Vstupní data 9_4'!U446</f>
        <v/>
      </c>
      <c r="E472" s="173" t="str">
        <f>'Vstupní data 9_4'!D446</f>
        <v/>
      </c>
      <c r="F472" s="173">
        <f>'Vstupní data 9_4'!C477</f>
        <v>0</v>
      </c>
      <c r="G472" s="173" t="str">
        <f>'Vstupní data 9_4'!F446</f>
        <v/>
      </c>
      <c r="H472" s="175">
        <f>'Vstupní data 9_4'!G477</f>
        <v>0</v>
      </c>
      <c r="I472" s="173" t="str">
        <f>IF('Vstupní data 9_4'!H477=0,"",'Vstupní data 9_4'!H477)</f>
        <v/>
      </c>
      <c r="J472" s="173">
        <f>'Vstupní data 9_4'!E477</f>
        <v>0</v>
      </c>
      <c r="K472" s="181" t="str">
        <f>'Vstupní data 9_4'!S446</f>
        <v/>
      </c>
      <c r="L472" s="174">
        <f>'Vstupní data 9_4'!I477</f>
        <v>0</v>
      </c>
      <c r="M472" s="177">
        <f>'Vstupní data 9_4'!J477</f>
        <v>0</v>
      </c>
      <c r="N472" s="177">
        <f>'Vstupní data 9_4'!K477</f>
        <v>0</v>
      </c>
      <c r="O472" s="177">
        <f>'Vstupní data 9_4'!L477</f>
        <v>0</v>
      </c>
      <c r="P472" s="173">
        <f>'Vstupní data 9_4'!M477</f>
        <v>0</v>
      </c>
      <c r="Q472" s="173">
        <f>'Vstupní data 9_4'!N477</f>
        <v>0</v>
      </c>
      <c r="R472" s="173">
        <f>'Vstupní data 9_4'!O477</f>
        <v>0</v>
      </c>
      <c r="S472" s="176">
        <f>'Tabulka 9_4'!$R472+'Tabulka 9_4'!$Q472+'Tabulka 9_4'!$P472</f>
        <v>0</v>
      </c>
      <c r="T472" s="173">
        <f>'Vstupní data 9_4'!P477</f>
        <v>0</v>
      </c>
      <c r="U472" s="173">
        <f>'Vstupní data 9_4'!Q477</f>
        <v>0</v>
      </c>
      <c r="V472" s="173">
        <f>'Vstupní data 9_4'!R477</f>
        <v>0</v>
      </c>
      <c r="W472" s="176">
        <f>IFERROR('Tabulka 9_4'!$V472+'Tabulka 9_4'!$U472+'Tabulka 9_4'!$T472,"")</f>
        <v>0</v>
      </c>
      <c r="X472" s="176">
        <f>IFERROR('Tabulka 9_4'!$P472+'Tabulka 9_4'!$T472,"")</f>
        <v>0</v>
      </c>
      <c r="Y472" s="176">
        <f>IFERROR('Tabulka 9_4'!$Q472+'Tabulka 9_4'!$U472,"")</f>
        <v>0</v>
      </c>
      <c r="Z472" s="176">
        <f>IFERROR('Tabulka 9_4'!$R472+'Tabulka 9_4'!$V472,"")</f>
        <v>0</v>
      </c>
      <c r="AA472" s="178" t="str">
        <f t="shared" si="14"/>
        <v/>
      </c>
      <c r="AB472" s="178" t="str">
        <f t="shared" si="15"/>
        <v/>
      </c>
      <c r="AC472" s="179">
        <f>'Vstupní data 9_4'!$B$1</f>
        <v>0</v>
      </c>
    </row>
    <row r="473" spans="1:29" ht="15">
      <c r="A473" s="164">
        <f>'Vstupní data 9_4'!A478</f>
        <v>0</v>
      </c>
      <c r="B473" s="165">
        <f>'Vstupní data 9_4'!B478</f>
        <v>0</v>
      </c>
      <c r="C473" s="166" t="str">
        <f>'Vstupní data 9_4'!T446</f>
        <v/>
      </c>
      <c r="D473" s="166" t="str">
        <f>'Vstupní data 9_4'!U446</f>
        <v/>
      </c>
      <c r="E473" s="165" t="str">
        <f>'Vstupní data 9_4'!D446</f>
        <v/>
      </c>
      <c r="F473" s="165">
        <f>'Vstupní data 9_4'!C478</f>
        <v>0</v>
      </c>
      <c r="G473" s="165" t="str">
        <f>'Vstupní data 9_4'!F446</f>
        <v/>
      </c>
      <c r="H473" s="167">
        <f>'Vstupní data 9_4'!G478</f>
        <v>0</v>
      </c>
      <c r="I473" s="165" t="str">
        <f>IF('Vstupní data 9_4'!H478=0,"",'Vstupní data 9_4'!H478)</f>
        <v/>
      </c>
      <c r="J473" s="165">
        <f>'Vstupní data 9_4'!E478</f>
        <v>0</v>
      </c>
      <c r="K473" s="180" t="str">
        <f>'Vstupní data 9_4'!S446</f>
        <v/>
      </c>
      <c r="L473" s="166">
        <f>'Vstupní data 9_4'!I478</f>
        <v>0</v>
      </c>
      <c r="M473" s="169">
        <f>'Vstupní data 9_4'!J478</f>
        <v>0</v>
      </c>
      <c r="N473" s="169">
        <f>'Vstupní data 9_4'!K478</f>
        <v>0</v>
      </c>
      <c r="O473" s="169">
        <f>'Vstupní data 9_4'!L478</f>
        <v>0</v>
      </c>
      <c r="P473" s="165">
        <f>'Vstupní data 9_4'!M478</f>
        <v>0</v>
      </c>
      <c r="Q473" s="165">
        <f>'Vstupní data 9_4'!N478</f>
        <v>0</v>
      </c>
      <c r="R473" s="165">
        <f>'Vstupní data 9_4'!O478</f>
        <v>0</v>
      </c>
      <c r="S473" s="168">
        <f>'Tabulka 9_4'!$R473+'Tabulka 9_4'!$Q473+'Tabulka 9_4'!$P473</f>
        <v>0</v>
      </c>
      <c r="T473" s="165">
        <f>'Vstupní data 9_4'!P478</f>
        <v>0</v>
      </c>
      <c r="U473" s="165">
        <f>'Vstupní data 9_4'!Q478</f>
        <v>0</v>
      </c>
      <c r="V473" s="165">
        <f>'Vstupní data 9_4'!R478</f>
        <v>0</v>
      </c>
      <c r="W473" s="168">
        <f>IFERROR('Tabulka 9_4'!$V473+'Tabulka 9_4'!$U473+'Tabulka 9_4'!$T473,"")</f>
        <v>0</v>
      </c>
      <c r="X473" s="168">
        <f>IFERROR('Tabulka 9_4'!$P473+'Tabulka 9_4'!$T473,"")</f>
        <v>0</v>
      </c>
      <c r="Y473" s="168">
        <f>IFERROR('Tabulka 9_4'!$Q473+'Tabulka 9_4'!$U473,"")</f>
        <v>0</v>
      </c>
      <c r="Z473" s="168">
        <f>IFERROR('Tabulka 9_4'!$R473+'Tabulka 9_4'!$V473,"")</f>
        <v>0</v>
      </c>
      <c r="AA473" s="170" t="str">
        <f t="shared" si="14"/>
        <v/>
      </c>
      <c r="AB473" s="170" t="str">
        <f t="shared" si="15"/>
        <v/>
      </c>
      <c r="AC473" s="171">
        <f>'Vstupní data 9_4'!$B$1</f>
        <v>0</v>
      </c>
    </row>
    <row r="474" spans="1:29" ht="15">
      <c r="A474" s="172">
        <f>'Vstupní data 9_4'!A479</f>
        <v>0</v>
      </c>
      <c r="B474" s="173">
        <f>'Vstupní data 9_4'!B479</f>
        <v>0</v>
      </c>
      <c r="C474" s="174" t="str">
        <f>'Vstupní data 9_4'!T446</f>
        <v/>
      </c>
      <c r="D474" s="174" t="str">
        <f>'Vstupní data 9_4'!U446</f>
        <v/>
      </c>
      <c r="E474" s="173" t="str">
        <f>'Vstupní data 9_4'!D446</f>
        <v/>
      </c>
      <c r="F474" s="173">
        <f>'Vstupní data 9_4'!C479</f>
        <v>0</v>
      </c>
      <c r="G474" s="173" t="str">
        <f>'Vstupní data 9_4'!F446</f>
        <v/>
      </c>
      <c r="H474" s="175">
        <f>'Vstupní data 9_4'!G479</f>
        <v>0</v>
      </c>
      <c r="I474" s="173" t="str">
        <f>IF('Vstupní data 9_4'!H479=0,"",'Vstupní data 9_4'!H479)</f>
        <v/>
      </c>
      <c r="J474" s="173">
        <f>'Vstupní data 9_4'!E479</f>
        <v>0</v>
      </c>
      <c r="K474" s="181" t="str">
        <f>'Vstupní data 9_4'!S446</f>
        <v/>
      </c>
      <c r="L474" s="174">
        <f>'Vstupní data 9_4'!I479</f>
        <v>0</v>
      </c>
      <c r="M474" s="177">
        <f>'Vstupní data 9_4'!J479</f>
        <v>0</v>
      </c>
      <c r="N474" s="177">
        <f>'Vstupní data 9_4'!K479</f>
        <v>0</v>
      </c>
      <c r="O474" s="177">
        <f>'Vstupní data 9_4'!L479</f>
        <v>0</v>
      </c>
      <c r="P474" s="173">
        <f>'Vstupní data 9_4'!M479</f>
        <v>0</v>
      </c>
      <c r="Q474" s="173">
        <f>'Vstupní data 9_4'!N479</f>
        <v>0</v>
      </c>
      <c r="R474" s="173">
        <f>'Vstupní data 9_4'!O479</f>
        <v>0</v>
      </c>
      <c r="S474" s="176">
        <f>'Tabulka 9_4'!$R474+'Tabulka 9_4'!$Q474+'Tabulka 9_4'!$P474</f>
        <v>0</v>
      </c>
      <c r="T474" s="173">
        <f>'Vstupní data 9_4'!P479</f>
        <v>0</v>
      </c>
      <c r="U474" s="173">
        <f>'Vstupní data 9_4'!Q479</f>
        <v>0</v>
      </c>
      <c r="V474" s="173">
        <f>'Vstupní data 9_4'!R479</f>
        <v>0</v>
      </c>
      <c r="W474" s="176">
        <f>IFERROR('Tabulka 9_4'!$V474+'Tabulka 9_4'!$U474+'Tabulka 9_4'!$T474,"")</f>
        <v>0</v>
      </c>
      <c r="X474" s="176">
        <f>IFERROR('Tabulka 9_4'!$P474+'Tabulka 9_4'!$T474,"")</f>
        <v>0</v>
      </c>
      <c r="Y474" s="176">
        <f>IFERROR('Tabulka 9_4'!$Q474+'Tabulka 9_4'!$U474,"")</f>
        <v>0</v>
      </c>
      <c r="Z474" s="176">
        <f>IFERROR('Tabulka 9_4'!$R474+'Tabulka 9_4'!$V474,"")</f>
        <v>0</v>
      </c>
      <c r="AA474" s="178" t="str">
        <f t="shared" si="14"/>
        <v/>
      </c>
      <c r="AB474" s="178" t="str">
        <f t="shared" si="15"/>
        <v/>
      </c>
      <c r="AC474" s="179">
        <f>'Vstupní data 9_4'!$B$1</f>
        <v>0</v>
      </c>
    </row>
    <row r="475" spans="1:29" ht="15">
      <c r="A475" s="164">
        <f>'Vstupní data 9_4'!A480</f>
        <v>0</v>
      </c>
      <c r="B475" s="165">
        <f>'Vstupní data 9_4'!B480</f>
        <v>0</v>
      </c>
      <c r="C475" s="166" t="str">
        <f>'Vstupní data 9_4'!T446</f>
        <v/>
      </c>
      <c r="D475" s="166" t="str">
        <f>'Vstupní data 9_4'!U446</f>
        <v/>
      </c>
      <c r="E475" s="165" t="str">
        <f>'Vstupní data 9_4'!D446</f>
        <v/>
      </c>
      <c r="F475" s="165">
        <f>'Vstupní data 9_4'!C480</f>
        <v>0</v>
      </c>
      <c r="G475" s="165" t="str">
        <f>'Vstupní data 9_4'!F446</f>
        <v/>
      </c>
      <c r="H475" s="167">
        <f>'Vstupní data 9_4'!G480</f>
        <v>0</v>
      </c>
      <c r="I475" s="165" t="str">
        <f>IF('Vstupní data 9_4'!H480=0,"",'Vstupní data 9_4'!H480)</f>
        <v/>
      </c>
      <c r="J475" s="165">
        <f>'Vstupní data 9_4'!E480</f>
        <v>0</v>
      </c>
      <c r="K475" s="180" t="str">
        <f>'Vstupní data 9_4'!S446</f>
        <v/>
      </c>
      <c r="L475" s="166">
        <f>'Vstupní data 9_4'!I480</f>
        <v>0</v>
      </c>
      <c r="M475" s="169">
        <f>'Vstupní data 9_4'!J480</f>
        <v>0</v>
      </c>
      <c r="N475" s="169">
        <f>'Vstupní data 9_4'!K480</f>
        <v>0</v>
      </c>
      <c r="O475" s="169">
        <f>'Vstupní data 9_4'!L480</f>
        <v>0</v>
      </c>
      <c r="P475" s="165">
        <f>'Vstupní data 9_4'!M480</f>
        <v>0</v>
      </c>
      <c r="Q475" s="165">
        <f>'Vstupní data 9_4'!N480</f>
        <v>0</v>
      </c>
      <c r="R475" s="165">
        <f>'Vstupní data 9_4'!O480</f>
        <v>0</v>
      </c>
      <c r="S475" s="168">
        <f>'Tabulka 9_4'!$R475+'Tabulka 9_4'!$Q475+'Tabulka 9_4'!$P475</f>
        <v>0</v>
      </c>
      <c r="T475" s="165">
        <f>'Vstupní data 9_4'!P480</f>
        <v>0</v>
      </c>
      <c r="U475" s="165">
        <f>'Vstupní data 9_4'!Q480</f>
        <v>0</v>
      </c>
      <c r="V475" s="165">
        <f>'Vstupní data 9_4'!R480</f>
        <v>0</v>
      </c>
      <c r="W475" s="168">
        <f>IFERROR('Tabulka 9_4'!$V475+'Tabulka 9_4'!$U475+'Tabulka 9_4'!$T475,"")</f>
        <v>0</v>
      </c>
      <c r="X475" s="168">
        <f>IFERROR('Tabulka 9_4'!$P475+'Tabulka 9_4'!$T475,"")</f>
        <v>0</v>
      </c>
      <c r="Y475" s="168">
        <f>IFERROR('Tabulka 9_4'!$Q475+'Tabulka 9_4'!$U475,"")</f>
        <v>0</v>
      </c>
      <c r="Z475" s="168">
        <f>IFERROR('Tabulka 9_4'!$R475+'Tabulka 9_4'!$V475,"")</f>
        <v>0</v>
      </c>
      <c r="AA475" s="170" t="str">
        <f t="shared" si="14"/>
        <v/>
      </c>
      <c r="AB475" s="170" t="str">
        <f t="shared" si="15"/>
        <v/>
      </c>
      <c r="AC475" s="171">
        <f>'Vstupní data 9_4'!$B$1</f>
        <v>0</v>
      </c>
    </row>
    <row r="476" spans="1:29" ht="15">
      <c r="A476" s="172">
        <f>'Vstupní data 9_4'!A481</f>
        <v>0</v>
      </c>
      <c r="B476" s="173">
        <f>'Vstupní data 9_4'!B481</f>
        <v>0</v>
      </c>
      <c r="C476" s="174" t="str">
        <f>'Vstupní data 9_4'!T446</f>
        <v/>
      </c>
      <c r="D476" s="174" t="str">
        <f>'Vstupní data 9_4'!U446</f>
        <v/>
      </c>
      <c r="E476" s="173" t="str">
        <f>'Vstupní data 9_4'!D446</f>
        <v/>
      </c>
      <c r="F476" s="173">
        <f>'Vstupní data 9_4'!C481</f>
        <v>0</v>
      </c>
      <c r="G476" s="173" t="str">
        <f>'Vstupní data 9_4'!F446</f>
        <v/>
      </c>
      <c r="H476" s="175">
        <f>'Vstupní data 9_4'!G481</f>
        <v>0</v>
      </c>
      <c r="I476" s="173" t="str">
        <f>IF('Vstupní data 9_4'!H481=0,"",'Vstupní data 9_4'!H481)</f>
        <v/>
      </c>
      <c r="J476" s="173">
        <f>'Vstupní data 9_4'!E481</f>
        <v>0</v>
      </c>
      <c r="K476" s="181" t="str">
        <f>'Vstupní data 9_4'!S446</f>
        <v/>
      </c>
      <c r="L476" s="174">
        <f>'Vstupní data 9_4'!I481</f>
        <v>0</v>
      </c>
      <c r="M476" s="177">
        <f>'Vstupní data 9_4'!J481</f>
        <v>0</v>
      </c>
      <c r="N476" s="177">
        <f>'Vstupní data 9_4'!K481</f>
        <v>0</v>
      </c>
      <c r="O476" s="177">
        <f>'Vstupní data 9_4'!L481</f>
        <v>0</v>
      </c>
      <c r="P476" s="173">
        <f>'Vstupní data 9_4'!M481</f>
        <v>0</v>
      </c>
      <c r="Q476" s="173">
        <f>'Vstupní data 9_4'!N481</f>
        <v>0</v>
      </c>
      <c r="R476" s="173">
        <f>'Vstupní data 9_4'!O481</f>
        <v>0</v>
      </c>
      <c r="S476" s="176">
        <f>'Tabulka 9_4'!$R476+'Tabulka 9_4'!$Q476+'Tabulka 9_4'!$P476</f>
        <v>0</v>
      </c>
      <c r="T476" s="173">
        <f>'Vstupní data 9_4'!P481</f>
        <v>0</v>
      </c>
      <c r="U476" s="173">
        <f>'Vstupní data 9_4'!Q481</f>
        <v>0</v>
      </c>
      <c r="V476" s="173">
        <f>'Vstupní data 9_4'!R481</f>
        <v>0</v>
      </c>
      <c r="W476" s="176">
        <f>IFERROR('Tabulka 9_4'!$V476+'Tabulka 9_4'!$U476+'Tabulka 9_4'!$T476,"")</f>
        <v>0</v>
      </c>
      <c r="X476" s="176">
        <f>IFERROR('Tabulka 9_4'!$P476+'Tabulka 9_4'!$T476,"")</f>
        <v>0</v>
      </c>
      <c r="Y476" s="176">
        <f>IFERROR('Tabulka 9_4'!$Q476+'Tabulka 9_4'!$U476,"")</f>
        <v>0</v>
      </c>
      <c r="Z476" s="176">
        <f>IFERROR('Tabulka 9_4'!$R476+'Tabulka 9_4'!$V476,"")</f>
        <v>0</v>
      </c>
      <c r="AA476" s="178" t="str">
        <f t="shared" si="14"/>
        <v/>
      </c>
      <c r="AB476" s="178" t="str">
        <f t="shared" si="15"/>
        <v/>
      </c>
      <c r="AC476" s="179">
        <f>'Vstupní data 9_4'!$B$1</f>
        <v>0</v>
      </c>
    </row>
    <row r="477" spans="1:29" ht="15">
      <c r="A477" s="164">
        <f>'Vstupní data 9_4'!A482</f>
        <v>0</v>
      </c>
      <c r="B477" s="165">
        <f>'Vstupní data 9_4'!B482</f>
        <v>0</v>
      </c>
      <c r="C477" s="166" t="str">
        <f>'Vstupní data 9_4'!T446</f>
        <v/>
      </c>
      <c r="D477" s="166" t="str">
        <f>'Vstupní data 9_4'!U446</f>
        <v/>
      </c>
      <c r="E477" s="165" t="str">
        <f>'Vstupní data 9_4'!D446</f>
        <v/>
      </c>
      <c r="F477" s="165">
        <f>'Vstupní data 9_4'!C482</f>
        <v>0</v>
      </c>
      <c r="G477" s="165" t="str">
        <f>'Vstupní data 9_4'!F446</f>
        <v/>
      </c>
      <c r="H477" s="167">
        <f>'Vstupní data 9_4'!G482</f>
        <v>0</v>
      </c>
      <c r="I477" s="165" t="str">
        <f>IF('Vstupní data 9_4'!H482=0,"",'Vstupní data 9_4'!H482)</f>
        <v/>
      </c>
      <c r="J477" s="165">
        <f>'Vstupní data 9_4'!E482</f>
        <v>0</v>
      </c>
      <c r="K477" s="180" t="str">
        <f>'Vstupní data 9_4'!S446</f>
        <v/>
      </c>
      <c r="L477" s="166">
        <f>'Vstupní data 9_4'!I482</f>
        <v>0</v>
      </c>
      <c r="M477" s="169">
        <f>'Vstupní data 9_4'!J482</f>
        <v>0</v>
      </c>
      <c r="N477" s="169">
        <f>'Vstupní data 9_4'!K482</f>
        <v>0</v>
      </c>
      <c r="O477" s="169">
        <f>'Vstupní data 9_4'!L482</f>
        <v>0</v>
      </c>
      <c r="P477" s="165">
        <f>'Vstupní data 9_4'!M482</f>
        <v>0</v>
      </c>
      <c r="Q477" s="165">
        <f>'Vstupní data 9_4'!N482</f>
        <v>0</v>
      </c>
      <c r="R477" s="165">
        <f>'Vstupní data 9_4'!O482</f>
        <v>0</v>
      </c>
      <c r="S477" s="168">
        <f>'Tabulka 9_4'!$R477+'Tabulka 9_4'!$Q477+'Tabulka 9_4'!$P477</f>
        <v>0</v>
      </c>
      <c r="T477" s="165">
        <f>'Vstupní data 9_4'!P482</f>
        <v>0</v>
      </c>
      <c r="U477" s="165">
        <f>'Vstupní data 9_4'!Q482</f>
        <v>0</v>
      </c>
      <c r="V477" s="165">
        <f>'Vstupní data 9_4'!R482</f>
        <v>0</v>
      </c>
      <c r="W477" s="168">
        <f>IFERROR('Tabulka 9_4'!$V477+'Tabulka 9_4'!$U477+'Tabulka 9_4'!$T477,"")</f>
        <v>0</v>
      </c>
      <c r="X477" s="168">
        <f>IFERROR('Tabulka 9_4'!$P477+'Tabulka 9_4'!$T477,"")</f>
        <v>0</v>
      </c>
      <c r="Y477" s="168">
        <f>IFERROR('Tabulka 9_4'!$Q477+'Tabulka 9_4'!$U477,"")</f>
        <v>0</v>
      </c>
      <c r="Z477" s="168">
        <f>IFERROR('Tabulka 9_4'!$R477+'Tabulka 9_4'!$V477,"")</f>
        <v>0</v>
      </c>
      <c r="AA477" s="170" t="str">
        <f t="shared" si="14"/>
        <v/>
      </c>
      <c r="AB477" s="170" t="str">
        <f t="shared" si="15"/>
        <v/>
      </c>
      <c r="AC477" s="171">
        <f>'Vstupní data 9_4'!$B$1</f>
        <v>0</v>
      </c>
    </row>
    <row r="478" spans="1:29" ht="15">
      <c r="A478" s="172">
        <f>'Vstupní data 9_4'!A483</f>
        <v>0</v>
      </c>
      <c r="B478" s="173">
        <f>'Vstupní data 9_4'!B483</f>
        <v>0</v>
      </c>
      <c r="C478" s="174" t="str">
        <f>'Vstupní data 9_4'!T446</f>
        <v/>
      </c>
      <c r="D478" s="174" t="str">
        <f>'Vstupní data 9_4'!U446</f>
        <v/>
      </c>
      <c r="E478" s="173" t="str">
        <f>'Vstupní data 9_4'!D446</f>
        <v/>
      </c>
      <c r="F478" s="173">
        <f>'Vstupní data 9_4'!C483</f>
        <v>0</v>
      </c>
      <c r="G478" s="173" t="str">
        <f>'Vstupní data 9_4'!F446</f>
        <v/>
      </c>
      <c r="H478" s="175">
        <f>'Vstupní data 9_4'!G483</f>
        <v>0</v>
      </c>
      <c r="I478" s="173" t="str">
        <f>IF('Vstupní data 9_4'!H483=0,"",'Vstupní data 9_4'!H483)</f>
        <v/>
      </c>
      <c r="J478" s="173">
        <f>'Vstupní data 9_4'!E483</f>
        <v>0</v>
      </c>
      <c r="K478" s="181" t="str">
        <f>'Vstupní data 9_4'!S446</f>
        <v/>
      </c>
      <c r="L478" s="174">
        <f>'Vstupní data 9_4'!I483</f>
        <v>0</v>
      </c>
      <c r="M478" s="177">
        <f>'Vstupní data 9_4'!J483</f>
        <v>0</v>
      </c>
      <c r="N478" s="177">
        <f>'Vstupní data 9_4'!K483</f>
        <v>0</v>
      </c>
      <c r="O478" s="177">
        <f>'Vstupní data 9_4'!L483</f>
        <v>0</v>
      </c>
      <c r="P478" s="173">
        <f>'Vstupní data 9_4'!M483</f>
        <v>0</v>
      </c>
      <c r="Q478" s="173">
        <f>'Vstupní data 9_4'!N483</f>
        <v>0</v>
      </c>
      <c r="R478" s="173">
        <f>'Vstupní data 9_4'!O483</f>
        <v>0</v>
      </c>
      <c r="S478" s="176">
        <f>'Tabulka 9_4'!$R478+'Tabulka 9_4'!$Q478+'Tabulka 9_4'!$P478</f>
        <v>0</v>
      </c>
      <c r="T478" s="173">
        <f>'Vstupní data 9_4'!P483</f>
        <v>0</v>
      </c>
      <c r="U478" s="173">
        <f>'Vstupní data 9_4'!Q483</f>
        <v>0</v>
      </c>
      <c r="V478" s="173">
        <f>'Vstupní data 9_4'!R483</f>
        <v>0</v>
      </c>
      <c r="W478" s="176">
        <f>IFERROR('Tabulka 9_4'!$V478+'Tabulka 9_4'!$U478+'Tabulka 9_4'!$T478,"")</f>
        <v>0</v>
      </c>
      <c r="X478" s="176">
        <f>IFERROR('Tabulka 9_4'!$P478+'Tabulka 9_4'!$T478,"")</f>
        <v>0</v>
      </c>
      <c r="Y478" s="176">
        <f>IFERROR('Tabulka 9_4'!$Q478+'Tabulka 9_4'!$U478,"")</f>
        <v>0</v>
      </c>
      <c r="Z478" s="176">
        <f>IFERROR('Tabulka 9_4'!$R478+'Tabulka 9_4'!$V478,"")</f>
        <v>0</v>
      </c>
      <c r="AA478" s="178" t="str">
        <f t="shared" si="14"/>
        <v/>
      </c>
      <c r="AB478" s="178" t="str">
        <f t="shared" si="15"/>
        <v/>
      </c>
      <c r="AC478" s="179">
        <f>'Vstupní data 9_4'!$B$1</f>
        <v>0</v>
      </c>
    </row>
    <row r="479" spans="1:29" ht="15">
      <c r="A479" s="164">
        <f>'Vstupní data 9_4'!A484</f>
        <v>0</v>
      </c>
      <c r="B479" s="165">
        <f>'Vstupní data 9_4'!B484</f>
        <v>0</v>
      </c>
      <c r="C479" s="166" t="str">
        <f>'Vstupní data 9_4'!T446</f>
        <v/>
      </c>
      <c r="D479" s="166" t="str">
        <f>'Vstupní data 9_4'!U446</f>
        <v/>
      </c>
      <c r="E479" s="165" t="str">
        <f>'Vstupní data 9_4'!D446</f>
        <v/>
      </c>
      <c r="F479" s="165">
        <f>'Vstupní data 9_4'!C484</f>
        <v>0</v>
      </c>
      <c r="G479" s="165" t="str">
        <f>'Vstupní data 9_4'!F446</f>
        <v/>
      </c>
      <c r="H479" s="167">
        <f>'Vstupní data 9_4'!G484</f>
        <v>0</v>
      </c>
      <c r="I479" s="165" t="str">
        <f>IF('Vstupní data 9_4'!H484=0,"",'Vstupní data 9_4'!H484)</f>
        <v/>
      </c>
      <c r="J479" s="165">
        <f>'Vstupní data 9_4'!E484</f>
        <v>0</v>
      </c>
      <c r="K479" s="180" t="str">
        <f>'Vstupní data 9_4'!S446</f>
        <v/>
      </c>
      <c r="L479" s="166">
        <f>'Vstupní data 9_4'!I484</f>
        <v>0</v>
      </c>
      <c r="M479" s="169">
        <f>'Vstupní data 9_4'!J484</f>
        <v>0</v>
      </c>
      <c r="N479" s="169">
        <f>'Vstupní data 9_4'!K484</f>
        <v>0</v>
      </c>
      <c r="O479" s="169">
        <f>'Vstupní data 9_4'!L484</f>
        <v>0</v>
      </c>
      <c r="P479" s="165">
        <f>'Vstupní data 9_4'!M484</f>
        <v>0</v>
      </c>
      <c r="Q479" s="165">
        <f>'Vstupní data 9_4'!N484</f>
        <v>0</v>
      </c>
      <c r="R479" s="165">
        <f>'Vstupní data 9_4'!O484</f>
        <v>0</v>
      </c>
      <c r="S479" s="168">
        <f>'Tabulka 9_4'!$R479+'Tabulka 9_4'!$Q479+'Tabulka 9_4'!$P479</f>
        <v>0</v>
      </c>
      <c r="T479" s="165">
        <f>'Vstupní data 9_4'!P484</f>
        <v>0</v>
      </c>
      <c r="U479" s="165">
        <f>'Vstupní data 9_4'!Q484</f>
        <v>0</v>
      </c>
      <c r="V479" s="165">
        <f>'Vstupní data 9_4'!R484</f>
        <v>0</v>
      </c>
      <c r="W479" s="168">
        <f>IFERROR('Tabulka 9_4'!$V479+'Tabulka 9_4'!$U479+'Tabulka 9_4'!$T479,"")</f>
        <v>0</v>
      </c>
      <c r="X479" s="168">
        <f>IFERROR('Tabulka 9_4'!$P479+'Tabulka 9_4'!$T479,"")</f>
        <v>0</v>
      </c>
      <c r="Y479" s="168">
        <f>IFERROR('Tabulka 9_4'!$Q479+'Tabulka 9_4'!$U479,"")</f>
        <v>0</v>
      </c>
      <c r="Z479" s="168">
        <f>IFERROR('Tabulka 9_4'!$R479+'Tabulka 9_4'!$V479,"")</f>
        <v>0</v>
      </c>
      <c r="AA479" s="170" t="str">
        <f t="shared" si="14"/>
        <v/>
      </c>
      <c r="AB479" s="170" t="str">
        <f t="shared" si="15"/>
        <v/>
      </c>
      <c r="AC479" s="171">
        <f>'Vstupní data 9_4'!$B$1</f>
        <v>0</v>
      </c>
    </row>
    <row r="480" spans="1:29" ht="15">
      <c r="A480" s="172">
        <f>'Vstupní data 9_4'!A485</f>
        <v>0</v>
      </c>
      <c r="B480" s="173">
        <f>'Vstupní data 9_4'!B485</f>
        <v>0</v>
      </c>
      <c r="C480" s="174" t="str">
        <f>'Vstupní data 9_4'!T446</f>
        <v/>
      </c>
      <c r="D480" s="174" t="str">
        <f>'Vstupní data 9_4'!U446</f>
        <v/>
      </c>
      <c r="E480" s="173" t="str">
        <f>'Vstupní data 9_4'!D446</f>
        <v/>
      </c>
      <c r="F480" s="173">
        <f>'Vstupní data 9_4'!C485</f>
        <v>0</v>
      </c>
      <c r="G480" s="173" t="str">
        <f>'Vstupní data 9_4'!F446</f>
        <v/>
      </c>
      <c r="H480" s="175">
        <f>'Vstupní data 9_4'!G485</f>
        <v>0</v>
      </c>
      <c r="I480" s="173" t="str">
        <f>IF('Vstupní data 9_4'!H485=0,"",'Vstupní data 9_4'!H485)</f>
        <v/>
      </c>
      <c r="J480" s="173">
        <f>'Vstupní data 9_4'!E485</f>
        <v>0</v>
      </c>
      <c r="K480" s="181" t="str">
        <f>'Vstupní data 9_4'!S446</f>
        <v/>
      </c>
      <c r="L480" s="174">
        <f>'Vstupní data 9_4'!I485</f>
        <v>0</v>
      </c>
      <c r="M480" s="177">
        <f>'Vstupní data 9_4'!J485</f>
        <v>0</v>
      </c>
      <c r="N480" s="177">
        <f>'Vstupní data 9_4'!K485</f>
        <v>0</v>
      </c>
      <c r="O480" s="177">
        <f>'Vstupní data 9_4'!L485</f>
        <v>0</v>
      </c>
      <c r="P480" s="173">
        <f>'Vstupní data 9_4'!M485</f>
        <v>0</v>
      </c>
      <c r="Q480" s="173">
        <f>'Vstupní data 9_4'!N485</f>
        <v>0</v>
      </c>
      <c r="R480" s="173">
        <f>'Vstupní data 9_4'!O485</f>
        <v>0</v>
      </c>
      <c r="S480" s="176">
        <f>'Tabulka 9_4'!$R480+'Tabulka 9_4'!$Q480+'Tabulka 9_4'!$P480</f>
        <v>0</v>
      </c>
      <c r="T480" s="173">
        <f>'Vstupní data 9_4'!P485</f>
        <v>0</v>
      </c>
      <c r="U480" s="173">
        <f>'Vstupní data 9_4'!Q485</f>
        <v>0</v>
      </c>
      <c r="V480" s="173">
        <f>'Vstupní data 9_4'!R485</f>
        <v>0</v>
      </c>
      <c r="W480" s="176">
        <f>IFERROR('Tabulka 9_4'!$V480+'Tabulka 9_4'!$U480+'Tabulka 9_4'!$T480,"")</f>
        <v>0</v>
      </c>
      <c r="X480" s="176">
        <f>IFERROR('Tabulka 9_4'!$P480+'Tabulka 9_4'!$T480,"")</f>
        <v>0</v>
      </c>
      <c r="Y480" s="176">
        <f>IFERROR('Tabulka 9_4'!$Q480+'Tabulka 9_4'!$U480,"")</f>
        <v>0</v>
      </c>
      <c r="Z480" s="176">
        <f>IFERROR('Tabulka 9_4'!$R480+'Tabulka 9_4'!$V480,"")</f>
        <v>0</v>
      </c>
      <c r="AA480" s="178" t="str">
        <f t="shared" si="14"/>
        <v/>
      </c>
      <c r="AB480" s="178" t="str">
        <f t="shared" si="15"/>
        <v/>
      </c>
      <c r="AC480" s="179">
        <f>'Vstupní data 9_4'!$B$1</f>
        <v>0</v>
      </c>
    </row>
    <row r="481" spans="1:29" ht="15">
      <c r="A481" s="164">
        <f>'Vstupní data 9_4'!A486</f>
        <v>0</v>
      </c>
      <c r="B481" s="165">
        <f>'Vstupní data 9_4'!B486</f>
        <v>0</v>
      </c>
      <c r="C481" s="166" t="str">
        <f>'Vstupní data 9_4'!T446</f>
        <v/>
      </c>
      <c r="D481" s="166" t="str">
        <f>'Vstupní data 9_4'!U446</f>
        <v/>
      </c>
      <c r="E481" s="165" t="str">
        <f>'Vstupní data 9_4'!D446</f>
        <v/>
      </c>
      <c r="F481" s="165">
        <f>'Vstupní data 9_4'!C486</f>
        <v>0</v>
      </c>
      <c r="G481" s="165" t="str">
        <f>'Vstupní data 9_4'!F446</f>
        <v/>
      </c>
      <c r="H481" s="167">
        <f>'Vstupní data 9_4'!G486</f>
        <v>0</v>
      </c>
      <c r="I481" s="165" t="str">
        <f>IF('Vstupní data 9_4'!H486=0,"",'Vstupní data 9_4'!H486)</f>
        <v/>
      </c>
      <c r="J481" s="165">
        <f>'Vstupní data 9_4'!E486</f>
        <v>0</v>
      </c>
      <c r="K481" s="180" t="str">
        <f>'Vstupní data 9_4'!S446</f>
        <v/>
      </c>
      <c r="L481" s="166">
        <f>'Vstupní data 9_4'!I486</f>
        <v>0</v>
      </c>
      <c r="M481" s="169">
        <f>'Vstupní data 9_4'!J486</f>
        <v>0</v>
      </c>
      <c r="N481" s="169">
        <f>'Vstupní data 9_4'!K486</f>
        <v>0</v>
      </c>
      <c r="O481" s="169">
        <f>'Vstupní data 9_4'!L486</f>
        <v>0</v>
      </c>
      <c r="P481" s="165">
        <f>'Vstupní data 9_4'!M486</f>
        <v>0</v>
      </c>
      <c r="Q481" s="165">
        <f>'Vstupní data 9_4'!N486</f>
        <v>0</v>
      </c>
      <c r="R481" s="165">
        <f>'Vstupní data 9_4'!O486</f>
        <v>0</v>
      </c>
      <c r="S481" s="168">
        <f>'Tabulka 9_4'!$R481+'Tabulka 9_4'!$Q481+'Tabulka 9_4'!$P481</f>
        <v>0</v>
      </c>
      <c r="T481" s="165">
        <f>'Vstupní data 9_4'!P486</f>
        <v>0</v>
      </c>
      <c r="U481" s="165">
        <f>'Vstupní data 9_4'!Q486</f>
        <v>0</v>
      </c>
      <c r="V481" s="165">
        <f>'Vstupní data 9_4'!R486</f>
        <v>0</v>
      </c>
      <c r="W481" s="168">
        <f>IFERROR('Tabulka 9_4'!$V481+'Tabulka 9_4'!$U481+'Tabulka 9_4'!$T481,"")</f>
        <v>0</v>
      </c>
      <c r="X481" s="168">
        <f>IFERROR('Tabulka 9_4'!$P481+'Tabulka 9_4'!$T481,"")</f>
        <v>0</v>
      </c>
      <c r="Y481" s="168">
        <f>IFERROR('Tabulka 9_4'!$Q481+'Tabulka 9_4'!$U481,"")</f>
        <v>0</v>
      </c>
      <c r="Z481" s="168">
        <f>IFERROR('Tabulka 9_4'!$R481+'Tabulka 9_4'!$V481,"")</f>
        <v>0</v>
      </c>
      <c r="AA481" s="170" t="str">
        <f t="shared" si="14"/>
        <v/>
      </c>
      <c r="AB481" s="170" t="str">
        <f t="shared" si="15"/>
        <v/>
      </c>
      <c r="AC481" s="171">
        <f>'Vstupní data 9_4'!$B$1</f>
        <v>0</v>
      </c>
    </row>
    <row r="482" spans="1:29" ht="15">
      <c r="A482" s="172">
        <f>'Vstupní data 9_4'!A487</f>
        <v>0</v>
      </c>
      <c r="B482" s="173">
        <f>'Vstupní data 9_4'!B487</f>
        <v>0</v>
      </c>
      <c r="C482" s="174" t="str">
        <f>'Vstupní data 9_4'!T446</f>
        <v/>
      </c>
      <c r="D482" s="174" t="str">
        <f>'Vstupní data 9_4'!U446</f>
        <v/>
      </c>
      <c r="E482" s="173" t="str">
        <f>'Vstupní data 9_4'!D446</f>
        <v/>
      </c>
      <c r="F482" s="173">
        <f>'Vstupní data 9_4'!C487</f>
        <v>0</v>
      </c>
      <c r="G482" s="173" t="str">
        <f>'Vstupní data 9_4'!F446</f>
        <v/>
      </c>
      <c r="H482" s="175">
        <f>'Vstupní data 9_4'!G487</f>
        <v>0</v>
      </c>
      <c r="I482" s="173" t="str">
        <f>IF('Vstupní data 9_4'!H487=0,"",'Vstupní data 9_4'!H487)</f>
        <v/>
      </c>
      <c r="J482" s="173">
        <f>'Vstupní data 9_4'!E487</f>
        <v>0</v>
      </c>
      <c r="K482" s="181" t="str">
        <f>'Vstupní data 9_4'!S446</f>
        <v/>
      </c>
      <c r="L482" s="174">
        <f>'Vstupní data 9_4'!I487</f>
        <v>0</v>
      </c>
      <c r="M482" s="177">
        <f>'Vstupní data 9_4'!J487</f>
        <v>0</v>
      </c>
      <c r="N482" s="177">
        <f>'Vstupní data 9_4'!K487</f>
        <v>0</v>
      </c>
      <c r="O482" s="177">
        <f>'Vstupní data 9_4'!L487</f>
        <v>0</v>
      </c>
      <c r="P482" s="173">
        <f>'Vstupní data 9_4'!M487</f>
        <v>0</v>
      </c>
      <c r="Q482" s="173">
        <f>'Vstupní data 9_4'!N487</f>
        <v>0</v>
      </c>
      <c r="R482" s="173">
        <f>'Vstupní data 9_4'!O487</f>
        <v>0</v>
      </c>
      <c r="S482" s="176">
        <f>'Tabulka 9_4'!$R482+'Tabulka 9_4'!$Q482+'Tabulka 9_4'!$P482</f>
        <v>0</v>
      </c>
      <c r="T482" s="173">
        <f>'Vstupní data 9_4'!P487</f>
        <v>0</v>
      </c>
      <c r="U482" s="173">
        <f>'Vstupní data 9_4'!Q487</f>
        <v>0</v>
      </c>
      <c r="V482" s="173">
        <f>'Vstupní data 9_4'!R487</f>
        <v>0</v>
      </c>
      <c r="W482" s="176">
        <f>IFERROR('Tabulka 9_4'!$V482+'Tabulka 9_4'!$U482+'Tabulka 9_4'!$T482,"")</f>
        <v>0</v>
      </c>
      <c r="X482" s="176">
        <f>IFERROR('Tabulka 9_4'!$P482+'Tabulka 9_4'!$T482,"")</f>
        <v>0</v>
      </c>
      <c r="Y482" s="176">
        <f>IFERROR('Tabulka 9_4'!$Q482+'Tabulka 9_4'!$U482,"")</f>
        <v>0</v>
      </c>
      <c r="Z482" s="176">
        <f>IFERROR('Tabulka 9_4'!$R482+'Tabulka 9_4'!$V482,"")</f>
        <v>0</v>
      </c>
      <c r="AA482" s="178" t="str">
        <f t="shared" si="14"/>
        <v/>
      </c>
      <c r="AB482" s="178" t="str">
        <f t="shared" si="15"/>
        <v/>
      </c>
      <c r="AC482" s="179">
        <f>'Vstupní data 9_4'!$B$1</f>
        <v>0</v>
      </c>
    </row>
    <row r="483" spans="1:29" ht="15">
      <c r="A483" s="164">
        <f>'Vstupní data 9_4'!A488</f>
        <v>0</v>
      </c>
      <c r="B483" s="165">
        <f>'Vstupní data 9_4'!B488</f>
        <v>0</v>
      </c>
      <c r="C483" s="166" t="str">
        <f>'Vstupní data 9_4'!T446</f>
        <v/>
      </c>
      <c r="D483" s="166" t="str">
        <f>'Vstupní data 9_4'!U446</f>
        <v/>
      </c>
      <c r="E483" s="165" t="str">
        <f>'Vstupní data 9_4'!D446</f>
        <v/>
      </c>
      <c r="F483" s="165">
        <f>'Vstupní data 9_4'!C488</f>
        <v>0</v>
      </c>
      <c r="G483" s="165" t="str">
        <f>'Vstupní data 9_4'!F446</f>
        <v/>
      </c>
      <c r="H483" s="167">
        <f>'Vstupní data 9_4'!G488</f>
        <v>0</v>
      </c>
      <c r="I483" s="165" t="str">
        <f>IF('Vstupní data 9_4'!H488=0,"",'Vstupní data 9_4'!H488)</f>
        <v/>
      </c>
      <c r="J483" s="165">
        <f>'Vstupní data 9_4'!E488</f>
        <v>0</v>
      </c>
      <c r="K483" s="180" t="str">
        <f>'Vstupní data 9_4'!S446</f>
        <v/>
      </c>
      <c r="L483" s="166">
        <f>'Vstupní data 9_4'!I488</f>
        <v>0</v>
      </c>
      <c r="M483" s="169">
        <f>'Vstupní data 9_4'!J488</f>
        <v>0</v>
      </c>
      <c r="N483" s="169">
        <f>'Vstupní data 9_4'!K488</f>
        <v>0</v>
      </c>
      <c r="O483" s="169">
        <f>'Vstupní data 9_4'!L488</f>
        <v>0</v>
      </c>
      <c r="P483" s="165">
        <f>'Vstupní data 9_4'!M488</f>
        <v>0</v>
      </c>
      <c r="Q483" s="165">
        <f>'Vstupní data 9_4'!N488</f>
        <v>0</v>
      </c>
      <c r="R483" s="165">
        <f>'Vstupní data 9_4'!O488</f>
        <v>0</v>
      </c>
      <c r="S483" s="168">
        <f>'Tabulka 9_4'!$R483+'Tabulka 9_4'!$Q483+'Tabulka 9_4'!$P483</f>
        <v>0</v>
      </c>
      <c r="T483" s="165">
        <f>'Vstupní data 9_4'!P488</f>
        <v>0</v>
      </c>
      <c r="U483" s="165">
        <f>'Vstupní data 9_4'!Q488</f>
        <v>0</v>
      </c>
      <c r="V483" s="165">
        <f>'Vstupní data 9_4'!R488</f>
        <v>0</v>
      </c>
      <c r="W483" s="168">
        <f>IFERROR('Tabulka 9_4'!$V483+'Tabulka 9_4'!$U483+'Tabulka 9_4'!$T483,"")</f>
        <v>0</v>
      </c>
      <c r="X483" s="168">
        <f>IFERROR('Tabulka 9_4'!$P483+'Tabulka 9_4'!$T483,"")</f>
        <v>0</v>
      </c>
      <c r="Y483" s="168">
        <f>IFERROR('Tabulka 9_4'!$Q483+'Tabulka 9_4'!$U483,"")</f>
        <v>0</v>
      </c>
      <c r="Z483" s="168">
        <f>IFERROR('Tabulka 9_4'!$R483+'Tabulka 9_4'!$V483,"")</f>
        <v>0</v>
      </c>
      <c r="AA483" s="170" t="str">
        <f t="shared" si="14"/>
        <v/>
      </c>
      <c r="AB483" s="170" t="str">
        <f t="shared" si="15"/>
        <v/>
      </c>
      <c r="AC483" s="171">
        <f>'Vstupní data 9_4'!$B$1</f>
        <v>0</v>
      </c>
    </row>
    <row r="484" spans="1:29" ht="15">
      <c r="A484" s="172">
        <f>'Vstupní data 9_4'!A489</f>
        <v>0</v>
      </c>
      <c r="B484" s="173">
        <f>'Vstupní data 9_4'!B489</f>
        <v>0</v>
      </c>
      <c r="C484" s="174" t="str">
        <f>'Vstupní data 9_4'!T446</f>
        <v/>
      </c>
      <c r="D484" s="174" t="str">
        <f>'Vstupní data 9_4'!U446</f>
        <v/>
      </c>
      <c r="E484" s="173" t="str">
        <f>'Vstupní data 9_4'!D446</f>
        <v/>
      </c>
      <c r="F484" s="173">
        <f>'Vstupní data 9_4'!C489</f>
        <v>0</v>
      </c>
      <c r="G484" s="173" t="str">
        <f>'Vstupní data 9_4'!F446</f>
        <v/>
      </c>
      <c r="H484" s="175">
        <f>'Vstupní data 9_4'!G489</f>
        <v>0</v>
      </c>
      <c r="I484" s="173" t="str">
        <f>IF('Vstupní data 9_4'!H489=0,"",'Vstupní data 9_4'!H489)</f>
        <v/>
      </c>
      <c r="J484" s="173">
        <f>'Vstupní data 9_4'!E489</f>
        <v>0</v>
      </c>
      <c r="K484" s="181" t="str">
        <f>'Vstupní data 9_4'!S446</f>
        <v/>
      </c>
      <c r="L484" s="174">
        <f>'Vstupní data 9_4'!I489</f>
        <v>0</v>
      </c>
      <c r="M484" s="177">
        <f>'Vstupní data 9_4'!J489</f>
        <v>0</v>
      </c>
      <c r="N484" s="177">
        <f>'Vstupní data 9_4'!K489</f>
        <v>0</v>
      </c>
      <c r="O484" s="177">
        <f>'Vstupní data 9_4'!L489</f>
        <v>0</v>
      </c>
      <c r="P484" s="173">
        <f>'Vstupní data 9_4'!M489</f>
        <v>0</v>
      </c>
      <c r="Q484" s="173">
        <f>'Vstupní data 9_4'!N489</f>
        <v>0</v>
      </c>
      <c r="R484" s="173">
        <f>'Vstupní data 9_4'!O489</f>
        <v>0</v>
      </c>
      <c r="S484" s="176">
        <f>'Tabulka 9_4'!$R484+'Tabulka 9_4'!$Q484+'Tabulka 9_4'!$P484</f>
        <v>0</v>
      </c>
      <c r="T484" s="173">
        <f>'Vstupní data 9_4'!P489</f>
        <v>0</v>
      </c>
      <c r="U484" s="173">
        <f>'Vstupní data 9_4'!Q489</f>
        <v>0</v>
      </c>
      <c r="V484" s="173">
        <f>'Vstupní data 9_4'!R489</f>
        <v>0</v>
      </c>
      <c r="W484" s="176">
        <f>IFERROR('Tabulka 9_4'!$V484+'Tabulka 9_4'!$U484+'Tabulka 9_4'!$T484,"")</f>
        <v>0</v>
      </c>
      <c r="X484" s="176">
        <f>IFERROR('Tabulka 9_4'!$P484+'Tabulka 9_4'!$T484,"")</f>
        <v>0</v>
      </c>
      <c r="Y484" s="176">
        <f>IFERROR('Tabulka 9_4'!$Q484+'Tabulka 9_4'!$U484,"")</f>
        <v>0</v>
      </c>
      <c r="Z484" s="176">
        <f>IFERROR('Tabulka 9_4'!$R484+'Tabulka 9_4'!$V484,"")</f>
        <v>0</v>
      </c>
      <c r="AA484" s="178" t="str">
        <f t="shared" si="14"/>
        <v/>
      </c>
      <c r="AB484" s="178" t="str">
        <f t="shared" si="15"/>
        <v/>
      </c>
      <c r="AC484" s="179">
        <f>'Vstupní data 9_4'!$B$1</f>
        <v>0</v>
      </c>
    </row>
    <row r="485" spans="1:29" ht="15">
      <c r="A485" s="164">
        <f>'Vstupní data 9_4'!A490</f>
        <v>0</v>
      </c>
      <c r="B485" s="165">
        <f>'Vstupní data 9_4'!B490</f>
        <v>0</v>
      </c>
      <c r="C485" s="166" t="str">
        <f>'Vstupní data 9_4'!T446</f>
        <v/>
      </c>
      <c r="D485" s="166" t="str">
        <f>'Vstupní data 9_4'!U446</f>
        <v/>
      </c>
      <c r="E485" s="165" t="str">
        <f>'Vstupní data 9_4'!D446</f>
        <v/>
      </c>
      <c r="F485" s="165">
        <f>'Vstupní data 9_4'!C490</f>
        <v>0</v>
      </c>
      <c r="G485" s="165" t="str">
        <f>'Vstupní data 9_4'!F446</f>
        <v/>
      </c>
      <c r="H485" s="167">
        <f>'Vstupní data 9_4'!G490</f>
        <v>0</v>
      </c>
      <c r="I485" s="165" t="str">
        <f>IF('Vstupní data 9_4'!H490=0,"",'Vstupní data 9_4'!H490)</f>
        <v/>
      </c>
      <c r="J485" s="165">
        <f>'Vstupní data 9_4'!E490</f>
        <v>0</v>
      </c>
      <c r="K485" s="180" t="str">
        <f>'Vstupní data 9_4'!S446</f>
        <v/>
      </c>
      <c r="L485" s="166">
        <f>'Vstupní data 9_4'!I490</f>
        <v>0</v>
      </c>
      <c r="M485" s="169">
        <f>'Vstupní data 9_4'!J490</f>
        <v>0</v>
      </c>
      <c r="N485" s="169">
        <f>'Vstupní data 9_4'!K490</f>
        <v>0</v>
      </c>
      <c r="O485" s="169">
        <f>'Vstupní data 9_4'!L490</f>
        <v>0</v>
      </c>
      <c r="P485" s="165">
        <f>'Vstupní data 9_4'!M490</f>
        <v>0</v>
      </c>
      <c r="Q485" s="165">
        <f>'Vstupní data 9_4'!N490</f>
        <v>0</v>
      </c>
      <c r="R485" s="165">
        <f>'Vstupní data 9_4'!O490</f>
        <v>0</v>
      </c>
      <c r="S485" s="168">
        <f>'Tabulka 9_4'!$R485+'Tabulka 9_4'!$Q485+'Tabulka 9_4'!$P485</f>
        <v>0</v>
      </c>
      <c r="T485" s="165">
        <f>'Vstupní data 9_4'!P490</f>
        <v>0</v>
      </c>
      <c r="U485" s="165">
        <f>'Vstupní data 9_4'!Q490</f>
        <v>0</v>
      </c>
      <c r="V485" s="165">
        <f>'Vstupní data 9_4'!R490</f>
        <v>0</v>
      </c>
      <c r="W485" s="168">
        <f>IFERROR('Tabulka 9_4'!$V485+'Tabulka 9_4'!$U485+'Tabulka 9_4'!$T485,"")</f>
        <v>0</v>
      </c>
      <c r="X485" s="168">
        <f>IFERROR('Tabulka 9_4'!$P485+'Tabulka 9_4'!$T485,"")</f>
        <v>0</v>
      </c>
      <c r="Y485" s="168">
        <f>IFERROR('Tabulka 9_4'!$Q485+'Tabulka 9_4'!$U485,"")</f>
        <v>0</v>
      </c>
      <c r="Z485" s="168">
        <f>IFERROR('Tabulka 9_4'!$R485+'Tabulka 9_4'!$V485,"")</f>
        <v>0</v>
      </c>
      <c r="AA485" s="170" t="str">
        <f t="shared" si="14"/>
        <v/>
      </c>
      <c r="AB485" s="170" t="str">
        <f t="shared" si="15"/>
        <v/>
      </c>
      <c r="AC485" s="171">
        <f>'Vstupní data 9_4'!$B$1</f>
        <v>0</v>
      </c>
    </row>
    <row r="486" spans="1:29" ht="15">
      <c r="A486" s="172">
        <f>'Vstupní data 9_4'!A491</f>
        <v>0</v>
      </c>
      <c r="B486" s="173">
        <f>'Vstupní data 9_4'!B491</f>
        <v>0</v>
      </c>
      <c r="C486" s="174" t="str">
        <f>'Vstupní data 9_4'!T446</f>
        <v/>
      </c>
      <c r="D486" s="174" t="str">
        <f>'Vstupní data 9_4'!U446</f>
        <v/>
      </c>
      <c r="E486" s="173" t="str">
        <f>'Vstupní data 9_4'!D446</f>
        <v/>
      </c>
      <c r="F486" s="173">
        <f>'Vstupní data 9_4'!C491</f>
        <v>0</v>
      </c>
      <c r="G486" s="173" t="str">
        <f>'Vstupní data 9_4'!F446</f>
        <v/>
      </c>
      <c r="H486" s="175">
        <f>'Vstupní data 9_4'!G491</f>
        <v>0</v>
      </c>
      <c r="I486" s="173" t="str">
        <f>IF('Vstupní data 9_4'!H491=0,"",'Vstupní data 9_4'!H491)</f>
        <v/>
      </c>
      <c r="J486" s="173">
        <f>'Vstupní data 9_4'!E491</f>
        <v>0</v>
      </c>
      <c r="K486" s="181" t="str">
        <f>'Vstupní data 9_4'!S446</f>
        <v/>
      </c>
      <c r="L486" s="174">
        <f>'Vstupní data 9_4'!I491</f>
        <v>0</v>
      </c>
      <c r="M486" s="177">
        <f>'Vstupní data 9_4'!J491</f>
        <v>0</v>
      </c>
      <c r="N486" s="177">
        <f>'Vstupní data 9_4'!K491</f>
        <v>0</v>
      </c>
      <c r="O486" s="177">
        <f>'Vstupní data 9_4'!L491</f>
        <v>0</v>
      </c>
      <c r="P486" s="173">
        <f>'Vstupní data 9_4'!M491</f>
        <v>0</v>
      </c>
      <c r="Q486" s="173">
        <f>'Vstupní data 9_4'!N491</f>
        <v>0</v>
      </c>
      <c r="R486" s="173">
        <f>'Vstupní data 9_4'!O491</f>
        <v>0</v>
      </c>
      <c r="S486" s="176">
        <f>'Tabulka 9_4'!$R486+'Tabulka 9_4'!$Q486+'Tabulka 9_4'!$P486</f>
        <v>0</v>
      </c>
      <c r="T486" s="173">
        <f>'Vstupní data 9_4'!P491</f>
        <v>0</v>
      </c>
      <c r="U486" s="173">
        <f>'Vstupní data 9_4'!Q491</f>
        <v>0</v>
      </c>
      <c r="V486" s="173">
        <f>'Vstupní data 9_4'!R491</f>
        <v>0</v>
      </c>
      <c r="W486" s="176">
        <f>IFERROR('Tabulka 9_4'!$V486+'Tabulka 9_4'!$U486+'Tabulka 9_4'!$T486,"")</f>
        <v>0</v>
      </c>
      <c r="X486" s="176">
        <f>IFERROR('Tabulka 9_4'!$P486+'Tabulka 9_4'!$T486,"")</f>
        <v>0</v>
      </c>
      <c r="Y486" s="176">
        <f>IFERROR('Tabulka 9_4'!$Q486+'Tabulka 9_4'!$U486,"")</f>
        <v>0</v>
      </c>
      <c r="Z486" s="176">
        <f>IFERROR('Tabulka 9_4'!$R486+'Tabulka 9_4'!$V486,"")</f>
        <v>0</v>
      </c>
      <c r="AA486" s="178" t="str">
        <f t="shared" si="14"/>
        <v/>
      </c>
      <c r="AB486" s="178" t="str">
        <f t="shared" si="15"/>
        <v/>
      </c>
      <c r="AC486" s="179">
        <f>'Vstupní data 9_4'!$B$1</f>
        <v>0</v>
      </c>
    </row>
    <row r="487" spans="1:29" ht="15">
      <c r="A487" s="164">
        <f>'Vstupní data 9_4'!A492</f>
        <v>0</v>
      </c>
      <c r="B487" s="165">
        <f>'Vstupní data 9_4'!B492</f>
        <v>0</v>
      </c>
      <c r="C487" s="166" t="str">
        <f>'Vstupní data 9_4'!T446</f>
        <v/>
      </c>
      <c r="D487" s="166" t="str">
        <f>'Vstupní data 9_4'!U446</f>
        <v/>
      </c>
      <c r="E487" s="165" t="str">
        <f>'Vstupní data 9_4'!D446</f>
        <v/>
      </c>
      <c r="F487" s="165">
        <f>'Vstupní data 9_4'!C492</f>
        <v>0</v>
      </c>
      <c r="G487" s="165" t="str">
        <f>'Vstupní data 9_4'!F446</f>
        <v/>
      </c>
      <c r="H487" s="167">
        <f>'Vstupní data 9_4'!G492</f>
        <v>0</v>
      </c>
      <c r="I487" s="165" t="str">
        <f>IF('Vstupní data 9_4'!H492=0,"",'Vstupní data 9_4'!H492)</f>
        <v/>
      </c>
      <c r="J487" s="165">
        <f>'Vstupní data 9_4'!E492</f>
        <v>0</v>
      </c>
      <c r="K487" s="180" t="str">
        <f>'Vstupní data 9_4'!S446</f>
        <v/>
      </c>
      <c r="L487" s="166">
        <f>'Vstupní data 9_4'!I492</f>
        <v>0</v>
      </c>
      <c r="M487" s="169">
        <f>'Vstupní data 9_4'!J492</f>
        <v>0</v>
      </c>
      <c r="N487" s="169">
        <f>'Vstupní data 9_4'!K492</f>
        <v>0</v>
      </c>
      <c r="O487" s="169">
        <f>'Vstupní data 9_4'!L492</f>
        <v>0</v>
      </c>
      <c r="P487" s="165">
        <f>'Vstupní data 9_4'!M492</f>
        <v>0</v>
      </c>
      <c r="Q487" s="165">
        <f>'Vstupní data 9_4'!N492</f>
        <v>0</v>
      </c>
      <c r="R487" s="165">
        <f>'Vstupní data 9_4'!O492</f>
        <v>0</v>
      </c>
      <c r="S487" s="168">
        <f>'Tabulka 9_4'!$R487+'Tabulka 9_4'!$Q487+'Tabulka 9_4'!$P487</f>
        <v>0</v>
      </c>
      <c r="T487" s="165">
        <f>'Vstupní data 9_4'!P492</f>
        <v>0</v>
      </c>
      <c r="U487" s="165">
        <f>'Vstupní data 9_4'!Q492</f>
        <v>0</v>
      </c>
      <c r="V487" s="165">
        <f>'Vstupní data 9_4'!R492</f>
        <v>0</v>
      </c>
      <c r="W487" s="168">
        <f>IFERROR('Tabulka 9_4'!$V487+'Tabulka 9_4'!$U487+'Tabulka 9_4'!$T487,"")</f>
        <v>0</v>
      </c>
      <c r="X487" s="168">
        <f>IFERROR('Tabulka 9_4'!$P487+'Tabulka 9_4'!$T487,"")</f>
        <v>0</v>
      </c>
      <c r="Y487" s="168">
        <f>IFERROR('Tabulka 9_4'!$Q487+'Tabulka 9_4'!$U487,"")</f>
        <v>0</v>
      </c>
      <c r="Z487" s="168">
        <f>IFERROR('Tabulka 9_4'!$R487+'Tabulka 9_4'!$V487,"")</f>
        <v>0</v>
      </c>
      <c r="AA487" s="170" t="str">
        <f t="shared" si="14"/>
        <v/>
      </c>
      <c r="AB487" s="170" t="str">
        <f t="shared" si="15"/>
        <v/>
      </c>
      <c r="AC487" s="171">
        <f>'Vstupní data 9_4'!$B$1</f>
        <v>0</v>
      </c>
    </row>
    <row r="488" spans="1:29" ht="15">
      <c r="A488" s="172">
        <f>'Vstupní data 9_4'!A493</f>
        <v>0</v>
      </c>
      <c r="B488" s="173">
        <f>'Vstupní data 9_4'!B493</f>
        <v>0</v>
      </c>
      <c r="C488" s="174" t="str">
        <f>'Vstupní data 9_4'!T446</f>
        <v/>
      </c>
      <c r="D488" s="174" t="str">
        <f>'Vstupní data 9_4'!U446</f>
        <v/>
      </c>
      <c r="E488" s="173" t="str">
        <f>'Vstupní data 9_4'!D446</f>
        <v/>
      </c>
      <c r="F488" s="173">
        <f>'Vstupní data 9_4'!C493</f>
        <v>0</v>
      </c>
      <c r="G488" s="173" t="str">
        <f>'Vstupní data 9_4'!F446</f>
        <v/>
      </c>
      <c r="H488" s="175">
        <f>'Vstupní data 9_4'!G493</f>
        <v>0</v>
      </c>
      <c r="I488" s="173" t="str">
        <f>IF('Vstupní data 9_4'!H493=0,"",'Vstupní data 9_4'!H493)</f>
        <v/>
      </c>
      <c r="J488" s="173">
        <f>'Vstupní data 9_4'!E493</f>
        <v>0</v>
      </c>
      <c r="K488" s="181" t="str">
        <f>'Vstupní data 9_4'!S446</f>
        <v/>
      </c>
      <c r="L488" s="174">
        <f>'Vstupní data 9_4'!I493</f>
        <v>0</v>
      </c>
      <c r="M488" s="177">
        <f>'Vstupní data 9_4'!J493</f>
        <v>0</v>
      </c>
      <c r="N488" s="177">
        <f>'Vstupní data 9_4'!K493</f>
        <v>0</v>
      </c>
      <c r="O488" s="177">
        <f>'Vstupní data 9_4'!L493</f>
        <v>0</v>
      </c>
      <c r="P488" s="173">
        <f>'Vstupní data 9_4'!M493</f>
        <v>0</v>
      </c>
      <c r="Q488" s="173">
        <f>'Vstupní data 9_4'!N493</f>
        <v>0</v>
      </c>
      <c r="R488" s="173">
        <f>'Vstupní data 9_4'!O493</f>
        <v>0</v>
      </c>
      <c r="S488" s="176">
        <f>'Tabulka 9_4'!$R488+'Tabulka 9_4'!$Q488+'Tabulka 9_4'!$P488</f>
        <v>0</v>
      </c>
      <c r="T488" s="173">
        <f>'Vstupní data 9_4'!P493</f>
        <v>0</v>
      </c>
      <c r="U488" s="173">
        <f>'Vstupní data 9_4'!Q493</f>
        <v>0</v>
      </c>
      <c r="V488" s="173">
        <f>'Vstupní data 9_4'!R493</f>
        <v>0</v>
      </c>
      <c r="W488" s="176">
        <f>IFERROR('Tabulka 9_4'!$V488+'Tabulka 9_4'!$U488+'Tabulka 9_4'!$T488,"")</f>
        <v>0</v>
      </c>
      <c r="X488" s="176">
        <f>IFERROR('Tabulka 9_4'!$P488+'Tabulka 9_4'!$T488,"")</f>
        <v>0</v>
      </c>
      <c r="Y488" s="176">
        <f>IFERROR('Tabulka 9_4'!$Q488+'Tabulka 9_4'!$U488,"")</f>
        <v>0</v>
      </c>
      <c r="Z488" s="176">
        <f>IFERROR('Tabulka 9_4'!$R488+'Tabulka 9_4'!$V488,"")</f>
        <v>0</v>
      </c>
      <c r="AA488" s="178" t="str">
        <f t="shared" si="14"/>
        <v/>
      </c>
      <c r="AB488" s="178" t="str">
        <f t="shared" si="15"/>
        <v/>
      </c>
      <c r="AC488" s="179">
        <f>'Vstupní data 9_4'!$B$1</f>
        <v>0</v>
      </c>
    </row>
    <row r="489" spans="1:29" ht="15">
      <c r="A489" s="164">
        <f>'Vstupní data 9_4'!A494</f>
        <v>0</v>
      </c>
      <c r="B489" s="165">
        <f>'Vstupní data 9_4'!B494</f>
        <v>0</v>
      </c>
      <c r="C489" s="166" t="str">
        <f>'Vstupní data 9_4'!T446</f>
        <v/>
      </c>
      <c r="D489" s="166" t="str">
        <f>'Vstupní data 9_4'!U446</f>
        <v/>
      </c>
      <c r="E489" s="165" t="str">
        <f>'Vstupní data 9_4'!D446</f>
        <v/>
      </c>
      <c r="F489" s="165">
        <f>'Vstupní data 9_4'!C494</f>
        <v>0</v>
      </c>
      <c r="G489" s="165" t="str">
        <f>'Vstupní data 9_4'!F446</f>
        <v/>
      </c>
      <c r="H489" s="167">
        <f>'Vstupní data 9_4'!G494</f>
        <v>0</v>
      </c>
      <c r="I489" s="165" t="str">
        <f>IF('Vstupní data 9_4'!H494=0,"",'Vstupní data 9_4'!H494)</f>
        <v/>
      </c>
      <c r="J489" s="165">
        <f>'Vstupní data 9_4'!E494</f>
        <v>0</v>
      </c>
      <c r="K489" s="180" t="str">
        <f>'Vstupní data 9_4'!S446</f>
        <v/>
      </c>
      <c r="L489" s="166">
        <f>'Vstupní data 9_4'!I494</f>
        <v>0</v>
      </c>
      <c r="M489" s="169">
        <f>'Vstupní data 9_4'!J494</f>
        <v>0</v>
      </c>
      <c r="N489" s="169">
        <f>'Vstupní data 9_4'!K494</f>
        <v>0</v>
      </c>
      <c r="O489" s="169">
        <f>'Vstupní data 9_4'!L494</f>
        <v>0</v>
      </c>
      <c r="P489" s="165">
        <f>'Vstupní data 9_4'!M494</f>
        <v>0</v>
      </c>
      <c r="Q489" s="165">
        <f>'Vstupní data 9_4'!N494</f>
        <v>0</v>
      </c>
      <c r="R489" s="165">
        <f>'Vstupní data 9_4'!O494</f>
        <v>0</v>
      </c>
      <c r="S489" s="168">
        <f>'Tabulka 9_4'!$R489+'Tabulka 9_4'!$Q489+'Tabulka 9_4'!$P489</f>
        <v>0</v>
      </c>
      <c r="T489" s="165">
        <f>'Vstupní data 9_4'!P494</f>
        <v>0</v>
      </c>
      <c r="U489" s="165">
        <f>'Vstupní data 9_4'!Q494</f>
        <v>0</v>
      </c>
      <c r="V489" s="165">
        <f>'Vstupní data 9_4'!R494</f>
        <v>0</v>
      </c>
      <c r="W489" s="168">
        <f>IFERROR('Tabulka 9_4'!$V489+'Tabulka 9_4'!$U489+'Tabulka 9_4'!$T489,"")</f>
        <v>0</v>
      </c>
      <c r="X489" s="168">
        <f>IFERROR('Tabulka 9_4'!$P489+'Tabulka 9_4'!$T489,"")</f>
        <v>0</v>
      </c>
      <c r="Y489" s="168">
        <f>IFERROR('Tabulka 9_4'!$Q489+'Tabulka 9_4'!$U489,"")</f>
        <v>0</v>
      </c>
      <c r="Z489" s="168">
        <f>IFERROR('Tabulka 9_4'!$R489+'Tabulka 9_4'!$V489,"")</f>
        <v>0</v>
      </c>
      <c r="AA489" s="170" t="str">
        <f t="shared" si="14"/>
        <v/>
      </c>
      <c r="AB489" s="170" t="str">
        <f t="shared" si="15"/>
        <v/>
      </c>
      <c r="AC489" s="171">
        <f>'Vstupní data 9_4'!$B$1</f>
        <v>0</v>
      </c>
    </row>
    <row r="490" spans="1:29" ht="15">
      <c r="A490" s="172">
        <f>'Vstupní data 9_4'!A495</f>
        <v>0</v>
      </c>
      <c r="B490" s="173">
        <f>'Vstupní data 9_4'!B495</f>
        <v>0</v>
      </c>
      <c r="C490" s="174" t="str">
        <f>'Vstupní data 9_4'!T446</f>
        <v/>
      </c>
      <c r="D490" s="174" t="str">
        <f>'Vstupní data 9_4'!U446</f>
        <v/>
      </c>
      <c r="E490" s="173" t="str">
        <f>'Vstupní data 9_4'!D446</f>
        <v/>
      </c>
      <c r="F490" s="173">
        <f>'Vstupní data 9_4'!C495</f>
        <v>0</v>
      </c>
      <c r="G490" s="173" t="str">
        <f>'Vstupní data 9_4'!F446</f>
        <v/>
      </c>
      <c r="H490" s="175">
        <f>'Vstupní data 9_4'!G495</f>
        <v>0</v>
      </c>
      <c r="I490" s="173" t="str">
        <f>IF('Vstupní data 9_4'!H495=0,"",'Vstupní data 9_4'!H495)</f>
        <v/>
      </c>
      <c r="J490" s="173">
        <f>'Vstupní data 9_4'!E495</f>
        <v>0</v>
      </c>
      <c r="K490" s="181" t="str">
        <f>'Vstupní data 9_4'!S446</f>
        <v/>
      </c>
      <c r="L490" s="174">
        <f>'Vstupní data 9_4'!I495</f>
        <v>0</v>
      </c>
      <c r="M490" s="177">
        <f>'Vstupní data 9_4'!J495</f>
        <v>0</v>
      </c>
      <c r="N490" s="177">
        <f>'Vstupní data 9_4'!K495</f>
        <v>0</v>
      </c>
      <c r="O490" s="177">
        <f>'Vstupní data 9_4'!L495</f>
        <v>0</v>
      </c>
      <c r="P490" s="173">
        <f>'Vstupní data 9_4'!M495</f>
        <v>0</v>
      </c>
      <c r="Q490" s="173">
        <f>'Vstupní data 9_4'!N495</f>
        <v>0</v>
      </c>
      <c r="R490" s="173">
        <f>'Vstupní data 9_4'!O495</f>
        <v>0</v>
      </c>
      <c r="S490" s="176">
        <f>'Tabulka 9_4'!$R490+'Tabulka 9_4'!$Q490+'Tabulka 9_4'!$P490</f>
        <v>0</v>
      </c>
      <c r="T490" s="173">
        <f>'Vstupní data 9_4'!P495</f>
        <v>0</v>
      </c>
      <c r="U490" s="173">
        <f>'Vstupní data 9_4'!Q495</f>
        <v>0</v>
      </c>
      <c r="V490" s="173">
        <f>'Vstupní data 9_4'!R495</f>
        <v>0</v>
      </c>
      <c r="W490" s="176">
        <f>IFERROR('Tabulka 9_4'!$V490+'Tabulka 9_4'!$U490+'Tabulka 9_4'!$T490,"")</f>
        <v>0</v>
      </c>
      <c r="X490" s="176">
        <f>IFERROR('Tabulka 9_4'!$P490+'Tabulka 9_4'!$T490,"")</f>
        <v>0</v>
      </c>
      <c r="Y490" s="176">
        <f>IFERROR('Tabulka 9_4'!$Q490+'Tabulka 9_4'!$U490,"")</f>
        <v>0</v>
      </c>
      <c r="Z490" s="176">
        <f>IFERROR('Tabulka 9_4'!$R490+'Tabulka 9_4'!$V490,"")</f>
        <v>0</v>
      </c>
      <c r="AA490" s="178" t="str">
        <f t="shared" si="14"/>
        <v/>
      </c>
      <c r="AB490" s="178" t="str">
        <f t="shared" si="15"/>
        <v/>
      </c>
      <c r="AC490" s="179">
        <f>'Vstupní data 9_4'!$B$1</f>
        <v>0</v>
      </c>
    </row>
    <row r="491" spans="1:29" ht="15">
      <c r="A491" s="164">
        <f>'Vstupní data 9_4'!A496</f>
        <v>0</v>
      </c>
      <c r="B491" s="165">
        <f>'Vstupní data 9_4'!B496</f>
        <v>0</v>
      </c>
      <c r="C491" s="166" t="str">
        <f>'Vstupní data 9_4'!T446</f>
        <v/>
      </c>
      <c r="D491" s="166" t="str">
        <f>'Vstupní data 9_4'!U446</f>
        <v/>
      </c>
      <c r="E491" s="165" t="str">
        <f>'Vstupní data 9_4'!D446</f>
        <v/>
      </c>
      <c r="F491" s="165">
        <f>'Vstupní data 9_4'!C496</f>
        <v>0</v>
      </c>
      <c r="G491" s="165" t="str">
        <f>'Vstupní data 9_4'!F446</f>
        <v/>
      </c>
      <c r="H491" s="167">
        <f>'Vstupní data 9_4'!G496</f>
        <v>0</v>
      </c>
      <c r="I491" s="165" t="str">
        <f>IF('Vstupní data 9_4'!H496=0,"",'Vstupní data 9_4'!H496)</f>
        <v/>
      </c>
      <c r="J491" s="165">
        <f>'Vstupní data 9_4'!E496</f>
        <v>0</v>
      </c>
      <c r="K491" s="180" t="str">
        <f>'Vstupní data 9_4'!S446</f>
        <v/>
      </c>
      <c r="L491" s="166">
        <f>'Vstupní data 9_4'!I496</f>
        <v>0</v>
      </c>
      <c r="M491" s="169">
        <f>'Vstupní data 9_4'!J496</f>
        <v>0</v>
      </c>
      <c r="N491" s="169">
        <f>'Vstupní data 9_4'!K496</f>
        <v>0</v>
      </c>
      <c r="O491" s="169">
        <f>'Vstupní data 9_4'!L496</f>
        <v>0</v>
      </c>
      <c r="P491" s="165">
        <f>'Vstupní data 9_4'!M496</f>
        <v>0</v>
      </c>
      <c r="Q491" s="165">
        <f>'Vstupní data 9_4'!N496</f>
        <v>0</v>
      </c>
      <c r="R491" s="165">
        <f>'Vstupní data 9_4'!O496</f>
        <v>0</v>
      </c>
      <c r="S491" s="168">
        <f>'Tabulka 9_4'!$R491+'Tabulka 9_4'!$Q491+'Tabulka 9_4'!$P491</f>
        <v>0</v>
      </c>
      <c r="T491" s="165">
        <f>'Vstupní data 9_4'!P496</f>
        <v>0</v>
      </c>
      <c r="U491" s="165">
        <f>'Vstupní data 9_4'!Q496</f>
        <v>0</v>
      </c>
      <c r="V491" s="165">
        <f>'Vstupní data 9_4'!R496</f>
        <v>0</v>
      </c>
      <c r="W491" s="168">
        <f>IFERROR('Tabulka 9_4'!$V491+'Tabulka 9_4'!$U491+'Tabulka 9_4'!$T491,"")</f>
        <v>0</v>
      </c>
      <c r="X491" s="168">
        <f>IFERROR('Tabulka 9_4'!$P491+'Tabulka 9_4'!$T491,"")</f>
        <v>0</v>
      </c>
      <c r="Y491" s="168">
        <f>IFERROR('Tabulka 9_4'!$Q491+'Tabulka 9_4'!$U491,"")</f>
        <v>0</v>
      </c>
      <c r="Z491" s="168">
        <f>IFERROR('Tabulka 9_4'!$R491+'Tabulka 9_4'!$V491,"")</f>
        <v>0</v>
      </c>
      <c r="AA491" s="170" t="str">
        <f t="shared" si="14"/>
        <v/>
      </c>
      <c r="AB491" s="170" t="str">
        <f t="shared" si="15"/>
        <v/>
      </c>
      <c r="AC491" s="171">
        <f>'Vstupní data 9_4'!$B$1</f>
        <v>0</v>
      </c>
    </row>
    <row r="492" spans="1:29" ht="15">
      <c r="A492" s="172">
        <f>'Vstupní data 9_4'!A497</f>
        <v>0</v>
      </c>
      <c r="B492" s="173">
        <f>'Vstupní data 9_4'!B497</f>
        <v>0</v>
      </c>
      <c r="C492" s="174" t="str">
        <f>'Vstupní data 9_4'!T446</f>
        <v/>
      </c>
      <c r="D492" s="174" t="str">
        <f>'Vstupní data 9_4'!U446</f>
        <v/>
      </c>
      <c r="E492" s="173" t="str">
        <f>'Vstupní data 9_4'!D446</f>
        <v/>
      </c>
      <c r="F492" s="173">
        <f>'Vstupní data 9_4'!C497</f>
        <v>0</v>
      </c>
      <c r="G492" s="173" t="str">
        <f>'Vstupní data 9_4'!F446</f>
        <v/>
      </c>
      <c r="H492" s="175">
        <f>'Vstupní data 9_4'!G497</f>
        <v>0</v>
      </c>
      <c r="I492" s="173" t="str">
        <f>IF('Vstupní data 9_4'!H497=0,"",'Vstupní data 9_4'!H497)</f>
        <v/>
      </c>
      <c r="J492" s="173">
        <f>'Vstupní data 9_4'!E497</f>
        <v>0</v>
      </c>
      <c r="K492" s="181" t="str">
        <f>'Vstupní data 9_4'!S446</f>
        <v/>
      </c>
      <c r="L492" s="174">
        <f>'Vstupní data 9_4'!I497</f>
        <v>0</v>
      </c>
      <c r="M492" s="177">
        <f>'Vstupní data 9_4'!J497</f>
        <v>0</v>
      </c>
      <c r="N492" s="177">
        <f>'Vstupní data 9_4'!K497</f>
        <v>0</v>
      </c>
      <c r="O492" s="177">
        <f>'Vstupní data 9_4'!L497</f>
        <v>0</v>
      </c>
      <c r="P492" s="173">
        <f>'Vstupní data 9_4'!M497</f>
        <v>0</v>
      </c>
      <c r="Q492" s="173">
        <f>'Vstupní data 9_4'!N497</f>
        <v>0</v>
      </c>
      <c r="R492" s="173">
        <f>'Vstupní data 9_4'!O497</f>
        <v>0</v>
      </c>
      <c r="S492" s="176">
        <f>'Tabulka 9_4'!$R492+'Tabulka 9_4'!$Q492+'Tabulka 9_4'!$P492</f>
        <v>0</v>
      </c>
      <c r="T492" s="173">
        <f>'Vstupní data 9_4'!P497</f>
        <v>0</v>
      </c>
      <c r="U492" s="173">
        <f>'Vstupní data 9_4'!Q497</f>
        <v>0</v>
      </c>
      <c r="V492" s="173">
        <f>'Vstupní data 9_4'!R497</f>
        <v>0</v>
      </c>
      <c r="W492" s="176">
        <f>IFERROR('Tabulka 9_4'!$V492+'Tabulka 9_4'!$U492+'Tabulka 9_4'!$T492,"")</f>
        <v>0</v>
      </c>
      <c r="X492" s="176">
        <f>IFERROR('Tabulka 9_4'!$P492+'Tabulka 9_4'!$T492,"")</f>
        <v>0</v>
      </c>
      <c r="Y492" s="176">
        <f>IFERROR('Tabulka 9_4'!$Q492+'Tabulka 9_4'!$U492,"")</f>
        <v>0</v>
      </c>
      <c r="Z492" s="176">
        <f>IFERROR('Tabulka 9_4'!$R492+'Tabulka 9_4'!$V492,"")</f>
        <v>0</v>
      </c>
      <c r="AA492" s="178" t="str">
        <f t="shared" si="14"/>
        <v/>
      </c>
      <c r="AB492" s="178" t="str">
        <f t="shared" si="15"/>
        <v/>
      </c>
      <c r="AC492" s="179">
        <f>'Vstupní data 9_4'!$B$1</f>
        <v>0</v>
      </c>
    </row>
    <row r="493" spans="1:29" ht="15">
      <c r="A493" s="164">
        <f>'Vstupní data 9_4'!A498</f>
        <v>0</v>
      </c>
      <c r="B493" s="165">
        <f>'Vstupní data 9_4'!B498</f>
        <v>0</v>
      </c>
      <c r="C493" s="166" t="str">
        <f>'Vstupní data 9_4'!T446</f>
        <v/>
      </c>
      <c r="D493" s="166" t="str">
        <f>'Vstupní data 9_4'!U446</f>
        <v/>
      </c>
      <c r="E493" s="165" t="str">
        <f>'Vstupní data 9_4'!D446</f>
        <v/>
      </c>
      <c r="F493" s="165">
        <f>'Vstupní data 9_4'!C498</f>
        <v>0</v>
      </c>
      <c r="G493" s="165" t="str">
        <f>'Vstupní data 9_4'!F446</f>
        <v/>
      </c>
      <c r="H493" s="167">
        <f>'Vstupní data 9_4'!G498</f>
        <v>0</v>
      </c>
      <c r="I493" s="165" t="str">
        <f>IF('Vstupní data 9_4'!H498=0,"",'Vstupní data 9_4'!H498)</f>
        <v/>
      </c>
      <c r="J493" s="165">
        <f>'Vstupní data 9_4'!E498</f>
        <v>0</v>
      </c>
      <c r="K493" s="180" t="str">
        <f>'Vstupní data 9_4'!S446</f>
        <v/>
      </c>
      <c r="L493" s="166">
        <f>'Vstupní data 9_4'!I498</f>
        <v>0</v>
      </c>
      <c r="M493" s="169">
        <f>'Vstupní data 9_4'!J498</f>
        <v>0</v>
      </c>
      <c r="N493" s="169">
        <f>'Vstupní data 9_4'!K498</f>
        <v>0</v>
      </c>
      <c r="O493" s="169">
        <f>'Vstupní data 9_4'!L498</f>
        <v>0</v>
      </c>
      <c r="P493" s="165">
        <f>'Vstupní data 9_4'!M498</f>
        <v>0</v>
      </c>
      <c r="Q493" s="165">
        <f>'Vstupní data 9_4'!N498</f>
        <v>0</v>
      </c>
      <c r="R493" s="165">
        <f>'Vstupní data 9_4'!O498</f>
        <v>0</v>
      </c>
      <c r="S493" s="168">
        <f>'Tabulka 9_4'!$R493+'Tabulka 9_4'!$Q493+'Tabulka 9_4'!$P493</f>
        <v>0</v>
      </c>
      <c r="T493" s="165">
        <f>'Vstupní data 9_4'!P498</f>
        <v>0</v>
      </c>
      <c r="U493" s="165">
        <f>'Vstupní data 9_4'!Q498</f>
        <v>0</v>
      </c>
      <c r="V493" s="165">
        <f>'Vstupní data 9_4'!R498</f>
        <v>0</v>
      </c>
      <c r="W493" s="168">
        <f>IFERROR('Tabulka 9_4'!$V493+'Tabulka 9_4'!$U493+'Tabulka 9_4'!$T493,"")</f>
        <v>0</v>
      </c>
      <c r="X493" s="168">
        <f>IFERROR('Tabulka 9_4'!$P493+'Tabulka 9_4'!$T493,"")</f>
        <v>0</v>
      </c>
      <c r="Y493" s="168">
        <f>IFERROR('Tabulka 9_4'!$Q493+'Tabulka 9_4'!$U493,"")</f>
        <v>0</v>
      </c>
      <c r="Z493" s="168">
        <f>IFERROR('Tabulka 9_4'!$R493+'Tabulka 9_4'!$V493,"")</f>
        <v>0</v>
      </c>
      <c r="AA493" s="170" t="str">
        <f t="shared" si="14"/>
        <v/>
      </c>
      <c r="AB493" s="170" t="str">
        <f t="shared" si="15"/>
        <v/>
      </c>
      <c r="AC493" s="171">
        <f>'Vstupní data 9_4'!$B$1</f>
        <v>0</v>
      </c>
    </row>
    <row r="494" spans="1:29" ht="15">
      <c r="A494" s="172">
        <f>'Vstupní data 9_4'!A499</f>
        <v>0</v>
      </c>
      <c r="B494" s="173">
        <f>'Vstupní data 9_4'!B499</f>
        <v>0</v>
      </c>
      <c r="C494" s="174" t="str">
        <f>'Vstupní data 9_4'!T446</f>
        <v/>
      </c>
      <c r="D494" s="174" t="str">
        <f>'Vstupní data 9_4'!U446</f>
        <v/>
      </c>
      <c r="E494" s="173" t="str">
        <f>'Vstupní data 9_4'!D446</f>
        <v/>
      </c>
      <c r="F494" s="173">
        <f>'Vstupní data 9_4'!C499</f>
        <v>0</v>
      </c>
      <c r="G494" s="173" t="str">
        <f>'Vstupní data 9_4'!F446</f>
        <v/>
      </c>
      <c r="H494" s="175">
        <f>'Vstupní data 9_4'!G499</f>
        <v>0</v>
      </c>
      <c r="I494" s="173" t="str">
        <f>IF('Vstupní data 9_4'!H499=0,"",'Vstupní data 9_4'!H499)</f>
        <v/>
      </c>
      <c r="J494" s="173">
        <f>'Vstupní data 9_4'!E499</f>
        <v>0</v>
      </c>
      <c r="K494" s="181" t="str">
        <f>'Vstupní data 9_4'!S446</f>
        <v/>
      </c>
      <c r="L494" s="174">
        <f>'Vstupní data 9_4'!I499</f>
        <v>0</v>
      </c>
      <c r="M494" s="177">
        <f>'Vstupní data 9_4'!J499</f>
        <v>0</v>
      </c>
      <c r="N494" s="177">
        <f>'Vstupní data 9_4'!K499</f>
        <v>0</v>
      </c>
      <c r="O494" s="177">
        <f>'Vstupní data 9_4'!L499</f>
        <v>0</v>
      </c>
      <c r="P494" s="173">
        <f>'Vstupní data 9_4'!M499</f>
        <v>0</v>
      </c>
      <c r="Q494" s="173">
        <f>'Vstupní data 9_4'!N499</f>
        <v>0</v>
      </c>
      <c r="R494" s="173">
        <f>'Vstupní data 9_4'!O499</f>
        <v>0</v>
      </c>
      <c r="S494" s="176">
        <f>'Tabulka 9_4'!$R494+'Tabulka 9_4'!$Q494+'Tabulka 9_4'!$P494</f>
        <v>0</v>
      </c>
      <c r="T494" s="173">
        <f>'Vstupní data 9_4'!P499</f>
        <v>0</v>
      </c>
      <c r="U494" s="173">
        <f>'Vstupní data 9_4'!Q499</f>
        <v>0</v>
      </c>
      <c r="V494" s="173">
        <f>'Vstupní data 9_4'!R499</f>
        <v>0</v>
      </c>
      <c r="W494" s="176">
        <f>IFERROR('Tabulka 9_4'!$V494+'Tabulka 9_4'!$U494+'Tabulka 9_4'!$T494,"")</f>
        <v>0</v>
      </c>
      <c r="X494" s="176">
        <f>IFERROR('Tabulka 9_4'!$P494+'Tabulka 9_4'!$T494,"")</f>
        <v>0</v>
      </c>
      <c r="Y494" s="176">
        <f>IFERROR('Tabulka 9_4'!$Q494+'Tabulka 9_4'!$U494,"")</f>
        <v>0</v>
      </c>
      <c r="Z494" s="176">
        <f>IFERROR('Tabulka 9_4'!$R494+'Tabulka 9_4'!$V494,"")</f>
        <v>0</v>
      </c>
      <c r="AA494" s="178" t="str">
        <f t="shared" si="14"/>
        <v/>
      </c>
      <c r="AB494" s="178" t="str">
        <f t="shared" si="15"/>
        <v/>
      </c>
      <c r="AC494" s="179">
        <f>'Vstupní data 9_4'!$B$1</f>
        <v>0</v>
      </c>
    </row>
    <row r="495" spans="1:29" ht="15">
      <c r="A495" s="164">
        <f>'Vstupní data 9_4'!A500</f>
        <v>0</v>
      </c>
      <c r="B495" s="165">
        <f>'Vstupní data 9_4'!B500</f>
        <v>0</v>
      </c>
      <c r="C495" s="166" t="str">
        <f>'Vstupní data 9_4'!T446</f>
        <v/>
      </c>
      <c r="D495" s="166" t="str">
        <f>'Vstupní data 9_4'!U446</f>
        <v/>
      </c>
      <c r="E495" s="165" t="str">
        <f>'Vstupní data 9_4'!D446</f>
        <v/>
      </c>
      <c r="F495" s="165">
        <f>'Vstupní data 9_4'!C500</f>
        <v>0</v>
      </c>
      <c r="G495" s="165" t="str">
        <f>'Vstupní data 9_4'!F446</f>
        <v/>
      </c>
      <c r="H495" s="167">
        <f>'Vstupní data 9_4'!G500</f>
        <v>0</v>
      </c>
      <c r="I495" s="165" t="str">
        <f>IF('Vstupní data 9_4'!H500=0,"",'Vstupní data 9_4'!H500)</f>
        <v/>
      </c>
      <c r="J495" s="165">
        <f>'Vstupní data 9_4'!E500</f>
        <v>0</v>
      </c>
      <c r="K495" s="180" t="str">
        <f>'Vstupní data 9_4'!S446</f>
        <v/>
      </c>
      <c r="L495" s="166">
        <f>'Vstupní data 9_4'!I500</f>
        <v>0</v>
      </c>
      <c r="M495" s="169">
        <f>'Vstupní data 9_4'!J500</f>
        <v>0</v>
      </c>
      <c r="N495" s="169">
        <f>'Vstupní data 9_4'!K500</f>
        <v>0</v>
      </c>
      <c r="O495" s="169">
        <f>'Vstupní data 9_4'!L500</f>
        <v>0</v>
      </c>
      <c r="P495" s="165">
        <f>'Vstupní data 9_4'!M500</f>
        <v>0</v>
      </c>
      <c r="Q495" s="165">
        <f>'Vstupní data 9_4'!N500</f>
        <v>0</v>
      </c>
      <c r="R495" s="165">
        <f>'Vstupní data 9_4'!O500</f>
        <v>0</v>
      </c>
      <c r="S495" s="168">
        <f>'Tabulka 9_4'!$R495+'Tabulka 9_4'!$Q495+'Tabulka 9_4'!$P495</f>
        <v>0</v>
      </c>
      <c r="T495" s="165">
        <f>'Vstupní data 9_4'!P500</f>
        <v>0</v>
      </c>
      <c r="U495" s="165">
        <f>'Vstupní data 9_4'!Q500</f>
        <v>0</v>
      </c>
      <c r="V495" s="165">
        <f>'Vstupní data 9_4'!R500</f>
        <v>0</v>
      </c>
      <c r="W495" s="168">
        <f>IFERROR('Tabulka 9_4'!$V495+'Tabulka 9_4'!$U495+'Tabulka 9_4'!$T495,"")</f>
        <v>0</v>
      </c>
      <c r="X495" s="168">
        <f>IFERROR('Tabulka 9_4'!$P495+'Tabulka 9_4'!$T495,"")</f>
        <v>0</v>
      </c>
      <c r="Y495" s="168">
        <f>IFERROR('Tabulka 9_4'!$Q495+'Tabulka 9_4'!$U495,"")</f>
        <v>0</v>
      </c>
      <c r="Z495" s="168">
        <f>IFERROR('Tabulka 9_4'!$R495+'Tabulka 9_4'!$V495,"")</f>
        <v>0</v>
      </c>
      <c r="AA495" s="170" t="str">
        <f t="shared" si="14"/>
        <v/>
      </c>
      <c r="AB495" s="170" t="str">
        <f t="shared" si="15"/>
        <v/>
      </c>
      <c r="AC495" s="171">
        <f>'Vstupní data 9_4'!$B$1</f>
        <v>0</v>
      </c>
    </row>
    <row r="496" spans="1:29" ht="15">
      <c r="A496" s="172">
        <f>'Vstupní data 9_4'!A501</f>
        <v>0</v>
      </c>
      <c r="B496" s="173">
        <f>'Vstupní data 9_4'!B501</f>
        <v>0</v>
      </c>
      <c r="C496" s="174" t="str">
        <f>'Vstupní data 9_4'!T446</f>
        <v/>
      </c>
      <c r="D496" s="174" t="str">
        <f>'Vstupní data 9_4'!U446</f>
        <v/>
      </c>
      <c r="E496" s="173" t="str">
        <f>'Vstupní data 9_4'!D446</f>
        <v/>
      </c>
      <c r="F496" s="173">
        <f>'Vstupní data 9_4'!C501</f>
        <v>0</v>
      </c>
      <c r="G496" s="173" t="str">
        <f>'Vstupní data 9_4'!F446</f>
        <v/>
      </c>
      <c r="H496" s="175">
        <f>'Vstupní data 9_4'!G501</f>
        <v>0</v>
      </c>
      <c r="I496" s="173" t="str">
        <f>IF('Vstupní data 9_4'!H501=0,"",'Vstupní data 9_4'!H501)</f>
        <v/>
      </c>
      <c r="J496" s="173">
        <f>'Vstupní data 9_4'!E501</f>
        <v>0</v>
      </c>
      <c r="K496" s="181" t="str">
        <f>'Vstupní data 9_4'!S446</f>
        <v/>
      </c>
      <c r="L496" s="174">
        <f>'Vstupní data 9_4'!I501</f>
        <v>0</v>
      </c>
      <c r="M496" s="177">
        <f>'Vstupní data 9_4'!J501</f>
        <v>0</v>
      </c>
      <c r="N496" s="177">
        <f>'Vstupní data 9_4'!K501</f>
        <v>0</v>
      </c>
      <c r="O496" s="177">
        <f>'Vstupní data 9_4'!L501</f>
        <v>0</v>
      </c>
      <c r="P496" s="173">
        <f>'Vstupní data 9_4'!M501</f>
        <v>0</v>
      </c>
      <c r="Q496" s="173">
        <f>'Vstupní data 9_4'!N501</f>
        <v>0</v>
      </c>
      <c r="R496" s="173">
        <f>'Vstupní data 9_4'!O501</f>
        <v>0</v>
      </c>
      <c r="S496" s="176">
        <f>'Tabulka 9_4'!$R496+'Tabulka 9_4'!$Q496+'Tabulka 9_4'!$P496</f>
        <v>0</v>
      </c>
      <c r="T496" s="173">
        <f>'Vstupní data 9_4'!P501</f>
        <v>0</v>
      </c>
      <c r="U496" s="173">
        <f>'Vstupní data 9_4'!Q501</f>
        <v>0</v>
      </c>
      <c r="V496" s="173">
        <f>'Vstupní data 9_4'!R501</f>
        <v>0</v>
      </c>
      <c r="W496" s="176">
        <f>IFERROR('Tabulka 9_4'!$V496+'Tabulka 9_4'!$U496+'Tabulka 9_4'!$T496,"")</f>
        <v>0</v>
      </c>
      <c r="X496" s="176">
        <f>IFERROR('Tabulka 9_4'!$P496+'Tabulka 9_4'!$T496,"")</f>
        <v>0</v>
      </c>
      <c r="Y496" s="176">
        <f>IFERROR('Tabulka 9_4'!$Q496+'Tabulka 9_4'!$U496,"")</f>
        <v>0</v>
      </c>
      <c r="Z496" s="176">
        <f>IFERROR('Tabulka 9_4'!$R496+'Tabulka 9_4'!$V496,"")</f>
        <v>0</v>
      </c>
      <c r="AA496" s="178" t="str">
        <f t="shared" si="14"/>
        <v/>
      </c>
      <c r="AB496" s="178" t="str">
        <f t="shared" si="15"/>
        <v/>
      </c>
      <c r="AC496" s="179">
        <f>'Vstupní data 9_4'!$B$1</f>
        <v>0</v>
      </c>
    </row>
    <row r="497" spans="1:29" ht="15">
      <c r="A497" s="164">
        <f>'Vstupní data 9_4'!A502</f>
        <v>0</v>
      </c>
      <c r="B497" s="165">
        <f>'Vstupní data 9_4'!B502</f>
        <v>0</v>
      </c>
      <c r="C497" s="166" t="str">
        <f>'Vstupní data 9_4'!T446</f>
        <v/>
      </c>
      <c r="D497" s="166" t="str">
        <f>'Vstupní data 9_4'!U446</f>
        <v/>
      </c>
      <c r="E497" s="165" t="str">
        <f>'Vstupní data 9_4'!D446</f>
        <v/>
      </c>
      <c r="F497" s="165">
        <f>'Vstupní data 9_4'!C502</f>
        <v>0</v>
      </c>
      <c r="G497" s="165" t="str">
        <f>'Vstupní data 9_4'!F446</f>
        <v/>
      </c>
      <c r="H497" s="167">
        <f>'Vstupní data 9_4'!G502</f>
        <v>0</v>
      </c>
      <c r="I497" s="165" t="str">
        <f>IF('Vstupní data 9_4'!H502=0,"",'Vstupní data 9_4'!H502)</f>
        <v/>
      </c>
      <c r="J497" s="165">
        <f>'Vstupní data 9_4'!E502</f>
        <v>0</v>
      </c>
      <c r="K497" s="180" t="str">
        <f>'Vstupní data 9_4'!S446</f>
        <v/>
      </c>
      <c r="L497" s="166">
        <f>'Vstupní data 9_4'!I502</f>
        <v>0</v>
      </c>
      <c r="M497" s="169">
        <f>'Vstupní data 9_4'!J502</f>
        <v>0</v>
      </c>
      <c r="N497" s="169">
        <f>'Vstupní data 9_4'!K502</f>
        <v>0</v>
      </c>
      <c r="O497" s="169">
        <f>'Vstupní data 9_4'!L502</f>
        <v>0</v>
      </c>
      <c r="P497" s="165">
        <f>'Vstupní data 9_4'!M502</f>
        <v>0</v>
      </c>
      <c r="Q497" s="165">
        <f>'Vstupní data 9_4'!N502</f>
        <v>0</v>
      </c>
      <c r="R497" s="165">
        <f>'Vstupní data 9_4'!O502</f>
        <v>0</v>
      </c>
      <c r="S497" s="168">
        <f>'Tabulka 9_4'!$R497+'Tabulka 9_4'!$Q497+'Tabulka 9_4'!$P497</f>
        <v>0</v>
      </c>
      <c r="T497" s="165">
        <f>'Vstupní data 9_4'!P502</f>
        <v>0</v>
      </c>
      <c r="U497" s="165">
        <f>'Vstupní data 9_4'!Q502</f>
        <v>0</v>
      </c>
      <c r="V497" s="165">
        <f>'Vstupní data 9_4'!R502</f>
        <v>0</v>
      </c>
      <c r="W497" s="168">
        <f>IFERROR('Tabulka 9_4'!$V497+'Tabulka 9_4'!$U497+'Tabulka 9_4'!$T497,"")</f>
        <v>0</v>
      </c>
      <c r="X497" s="168">
        <f>IFERROR('Tabulka 9_4'!$P497+'Tabulka 9_4'!$T497,"")</f>
        <v>0</v>
      </c>
      <c r="Y497" s="168">
        <f>IFERROR('Tabulka 9_4'!$Q497+'Tabulka 9_4'!$U497,"")</f>
        <v>0</v>
      </c>
      <c r="Z497" s="168">
        <f>IFERROR('Tabulka 9_4'!$R497+'Tabulka 9_4'!$V497,"")</f>
        <v>0</v>
      </c>
      <c r="AA497" s="170" t="str">
        <f t="shared" si="14"/>
        <v/>
      </c>
      <c r="AB497" s="170" t="str">
        <f t="shared" si="15"/>
        <v/>
      </c>
      <c r="AC497" s="171">
        <f>'Vstupní data 9_4'!$B$1</f>
        <v>0</v>
      </c>
    </row>
    <row r="498" spans="1:29" ht="15">
      <c r="A498" s="172">
        <f>'Vstupní data 9_4'!A503</f>
        <v>0</v>
      </c>
      <c r="B498" s="173">
        <f>'Vstupní data 9_4'!B503</f>
        <v>0</v>
      </c>
      <c r="C498" s="174" t="str">
        <f>'Vstupní data 9_4'!T446</f>
        <v/>
      </c>
      <c r="D498" s="174" t="str">
        <f>'Vstupní data 9_4'!U446</f>
        <v/>
      </c>
      <c r="E498" s="173" t="str">
        <f>'Vstupní data 9_4'!D446</f>
        <v/>
      </c>
      <c r="F498" s="173">
        <f>'Vstupní data 9_4'!C503</f>
        <v>0</v>
      </c>
      <c r="G498" s="173" t="str">
        <f>'Vstupní data 9_4'!F446</f>
        <v/>
      </c>
      <c r="H498" s="175">
        <f>'Vstupní data 9_4'!G503</f>
        <v>0</v>
      </c>
      <c r="I498" s="173" t="str">
        <f>IF('Vstupní data 9_4'!H503=0,"",'Vstupní data 9_4'!H503)</f>
        <v/>
      </c>
      <c r="J498" s="173">
        <f>'Vstupní data 9_4'!E503</f>
        <v>0</v>
      </c>
      <c r="K498" s="181" t="str">
        <f>'Vstupní data 9_4'!S446</f>
        <v/>
      </c>
      <c r="L498" s="174">
        <f>'Vstupní data 9_4'!I503</f>
        <v>0</v>
      </c>
      <c r="M498" s="177">
        <f>'Vstupní data 9_4'!J503</f>
        <v>0</v>
      </c>
      <c r="N498" s="177">
        <f>'Vstupní data 9_4'!K503</f>
        <v>0</v>
      </c>
      <c r="O498" s="177">
        <f>'Vstupní data 9_4'!L503</f>
        <v>0</v>
      </c>
      <c r="P498" s="173">
        <f>'Vstupní data 9_4'!M503</f>
        <v>0</v>
      </c>
      <c r="Q498" s="173">
        <f>'Vstupní data 9_4'!N503</f>
        <v>0</v>
      </c>
      <c r="R498" s="173">
        <f>'Vstupní data 9_4'!O503</f>
        <v>0</v>
      </c>
      <c r="S498" s="176">
        <f>'Tabulka 9_4'!$R498+'Tabulka 9_4'!$Q498+'Tabulka 9_4'!$P498</f>
        <v>0</v>
      </c>
      <c r="T498" s="173">
        <f>'Vstupní data 9_4'!P503</f>
        <v>0</v>
      </c>
      <c r="U498" s="173">
        <f>'Vstupní data 9_4'!Q503</f>
        <v>0</v>
      </c>
      <c r="V498" s="173">
        <f>'Vstupní data 9_4'!R503</f>
        <v>0</v>
      </c>
      <c r="W498" s="176">
        <f>IFERROR('Tabulka 9_4'!$V498+'Tabulka 9_4'!$U498+'Tabulka 9_4'!$T498,"")</f>
        <v>0</v>
      </c>
      <c r="X498" s="176">
        <f>IFERROR('Tabulka 9_4'!$P498+'Tabulka 9_4'!$T498,"")</f>
        <v>0</v>
      </c>
      <c r="Y498" s="176">
        <f>IFERROR('Tabulka 9_4'!$Q498+'Tabulka 9_4'!$U498,"")</f>
        <v>0</v>
      </c>
      <c r="Z498" s="176">
        <f>IFERROR('Tabulka 9_4'!$R498+'Tabulka 9_4'!$V498,"")</f>
        <v>0</v>
      </c>
      <c r="AA498" s="178" t="str">
        <f t="shared" si="14"/>
        <v/>
      </c>
      <c r="AB498" s="178" t="str">
        <f t="shared" si="15"/>
        <v/>
      </c>
      <c r="AC498" s="179">
        <f>'Vstupní data 9_4'!$B$1</f>
        <v>0</v>
      </c>
    </row>
    <row r="499" spans="1:29" ht="15">
      <c r="A499" s="164">
        <f>'Vstupní data 9_4'!A504</f>
        <v>0</v>
      </c>
      <c r="B499" s="165">
        <f>'Vstupní data 9_4'!B504</f>
        <v>0</v>
      </c>
      <c r="C499" s="166" t="str">
        <f>'Vstupní data 9_4'!T446</f>
        <v/>
      </c>
      <c r="D499" s="166" t="str">
        <f>'Vstupní data 9_4'!U446</f>
        <v/>
      </c>
      <c r="E499" s="165" t="str">
        <f>'Vstupní data 9_4'!D446</f>
        <v/>
      </c>
      <c r="F499" s="165">
        <f>'Vstupní data 9_4'!C504</f>
        <v>0</v>
      </c>
      <c r="G499" s="165" t="str">
        <f>'Vstupní data 9_4'!F446</f>
        <v/>
      </c>
      <c r="H499" s="167">
        <f>'Vstupní data 9_4'!G504</f>
        <v>0</v>
      </c>
      <c r="I499" s="165" t="str">
        <f>IF('Vstupní data 9_4'!H504=0,"",'Vstupní data 9_4'!H504)</f>
        <v/>
      </c>
      <c r="J499" s="165">
        <f>'Vstupní data 9_4'!E504</f>
        <v>0</v>
      </c>
      <c r="K499" s="180" t="str">
        <f>'Vstupní data 9_4'!S446</f>
        <v/>
      </c>
      <c r="L499" s="166">
        <f>'Vstupní data 9_4'!I504</f>
        <v>0</v>
      </c>
      <c r="M499" s="169">
        <f>'Vstupní data 9_4'!J504</f>
        <v>0</v>
      </c>
      <c r="N499" s="169">
        <f>'Vstupní data 9_4'!K504</f>
        <v>0</v>
      </c>
      <c r="O499" s="169">
        <f>'Vstupní data 9_4'!L504</f>
        <v>0</v>
      </c>
      <c r="P499" s="165">
        <f>'Vstupní data 9_4'!M504</f>
        <v>0</v>
      </c>
      <c r="Q499" s="165">
        <f>'Vstupní data 9_4'!N504</f>
        <v>0</v>
      </c>
      <c r="R499" s="165">
        <f>'Vstupní data 9_4'!O504</f>
        <v>0</v>
      </c>
      <c r="S499" s="168">
        <f>'Tabulka 9_4'!$R499+'Tabulka 9_4'!$Q499+'Tabulka 9_4'!$P499</f>
        <v>0</v>
      </c>
      <c r="T499" s="165">
        <f>'Vstupní data 9_4'!P504</f>
        <v>0</v>
      </c>
      <c r="U499" s="165">
        <f>'Vstupní data 9_4'!Q504</f>
        <v>0</v>
      </c>
      <c r="V499" s="165">
        <f>'Vstupní data 9_4'!R504</f>
        <v>0</v>
      </c>
      <c r="W499" s="168">
        <f>IFERROR('Tabulka 9_4'!$V499+'Tabulka 9_4'!$U499+'Tabulka 9_4'!$T499,"")</f>
        <v>0</v>
      </c>
      <c r="X499" s="168">
        <f>IFERROR('Tabulka 9_4'!$P499+'Tabulka 9_4'!$T499,"")</f>
        <v>0</v>
      </c>
      <c r="Y499" s="168">
        <f>IFERROR('Tabulka 9_4'!$Q499+'Tabulka 9_4'!$U499,"")</f>
        <v>0</v>
      </c>
      <c r="Z499" s="168">
        <f>IFERROR('Tabulka 9_4'!$R499+'Tabulka 9_4'!$V499,"")</f>
        <v>0</v>
      </c>
      <c r="AA499" s="170" t="str">
        <f t="shared" si="14"/>
        <v/>
      </c>
      <c r="AB499" s="170" t="str">
        <f t="shared" si="15"/>
        <v/>
      </c>
      <c r="AC499" s="171">
        <f>'Vstupní data 9_4'!$B$1</f>
        <v>0</v>
      </c>
    </row>
    <row r="500" spans="1:29" ht="15">
      <c r="A500" s="172">
        <f>'Vstupní data 9_4'!A505</f>
        <v>0</v>
      </c>
      <c r="B500" s="173">
        <f>'Vstupní data 9_4'!B505</f>
        <v>0</v>
      </c>
      <c r="C500" s="174" t="str">
        <f>'Vstupní data 9_4'!T446</f>
        <v/>
      </c>
      <c r="D500" s="174" t="str">
        <f>'Vstupní data 9_4'!U446</f>
        <v/>
      </c>
      <c r="E500" s="173" t="str">
        <f>'Vstupní data 9_4'!D446</f>
        <v/>
      </c>
      <c r="F500" s="173">
        <f>'Vstupní data 9_4'!C505</f>
        <v>0</v>
      </c>
      <c r="G500" s="173" t="str">
        <f>'Vstupní data 9_4'!F446</f>
        <v/>
      </c>
      <c r="H500" s="175">
        <f>'Vstupní data 9_4'!G505</f>
        <v>0</v>
      </c>
      <c r="I500" s="173" t="str">
        <f>IF('Vstupní data 9_4'!H505=0,"",'Vstupní data 9_4'!H505)</f>
        <v/>
      </c>
      <c r="J500" s="173">
        <f>'Vstupní data 9_4'!E505</f>
        <v>0</v>
      </c>
      <c r="K500" s="181" t="str">
        <f>'Vstupní data 9_4'!S446</f>
        <v/>
      </c>
      <c r="L500" s="174">
        <f>'Vstupní data 9_4'!I505</f>
        <v>0</v>
      </c>
      <c r="M500" s="177">
        <f>'Vstupní data 9_4'!J505</f>
        <v>0</v>
      </c>
      <c r="N500" s="177">
        <f>'Vstupní data 9_4'!K505</f>
        <v>0</v>
      </c>
      <c r="O500" s="177">
        <f>'Vstupní data 9_4'!L505</f>
        <v>0</v>
      </c>
      <c r="P500" s="173">
        <f>'Vstupní data 9_4'!M505</f>
        <v>0</v>
      </c>
      <c r="Q500" s="173">
        <f>'Vstupní data 9_4'!N505</f>
        <v>0</v>
      </c>
      <c r="R500" s="173">
        <f>'Vstupní data 9_4'!O505</f>
        <v>0</v>
      </c>
      <c r="S500" s="176">
        <f>'Tabulka 9_4'!$R500+'Tabulka 9_4'!$Q500+'Tabulka 9_4'!$P500</f>
        <v>0</v>
      </c>
      <c r="T500" s="173">
        <f>'Vstupní data 9_4'!P505</f>
        <v>0</v>
      </c>
      <c r="U500" s="173">
        <f>'Vstupní data 9_4'!Q505</f>
        <v>0</v>
      </c>
      <c r="V500" s="173">
        <f>'Vstupní data 9_4'!R505</f>
        <v>0</v>
      </c>
      <c r="W500" s="176">
        <f>IFERROR('Tabulka 9_4'!$V500+'Tabulka 9_4'!$U500+'Tabulka 9_4'!$T500,"")</f>
        <v>0</v>
      </c>
      <c r="X500" s="176">
        <f>IFERROR('Tabulka 9_4'!$P500+'Tabulka 9_4'!$T500,"")</f>
        <v>0</v>
      </c>
      <c r="Y500" s="176">
        <f>IFERROR('Tabulka 9_4'!$Q500+'Tabulka 9_4'!$U500,"")</f>
        <v>0</v>
      </c>
      <c r="Z500" s="176">
        <f>IFERROR('Tabulka 9_4'!$R500+'Tabulka 9_4'!$V500,"")</f>
        <v>0</v>
      </c>
      <c r="AA500" s="178" t="str">
        <f t="shared" si="14"/>
        <v/>
      </c>
      <c r="AB500" s="178" t="str">
        <f t="shared" si="15"/>
        <v/>
      </c>
      <c r="AC500" s="179">
        <f>'Vstupní data 9_4'!$B$1</f>
        <v>0</v>
      </c>
    </row>
    <row r="501" spans="1:29" ht="15">
      <c r="A501" s="164">
        <f>'Vstupní data 9_4'!A506</f>
        <v>0</v>
      </c>
      <c r="B501" s="165">
        <f>'Vstupní data 9_4'!B506</f>
        <v>0</v>
      </c>
      <c r="C501" s="166" t="str">
        <f>'Vstupní data 9_4'!T446</f>
        <v/>
      </c>
      <c r="D501" s="166" t="str">
        <f>'Vstupní data 9_4'!U446</f>
        <v/>
      </c>
      <c r="E501" s="165" t="str">
        <f>'Vstupní data 9_4'!D446</f>
        <v/>
      </c>
      <c r="F501" s="165">
        <f>'Vstupní data 9_4'!C506</f>
        <v>0</v>
      </c>
      <c r="G501" s="165" t="str">
        <f>'Vstupní data 9_4'!F446</f>
        <v/>
      </c>
      <c r="H501" s="167">
        <f>'Vstupní data 9_4'!G506</f>
        <v>0</v>
      </c>
      <c r="I501" s="165" t="str">
        <f>IF('Vstupní data 9_4'!H506=0,"",'Vstupní data 9_4'!H506)</f>
        <v/>
      </c>
      <c r="J501" s="165">
        <f>'Vstupní data 9_4'!E506</f>
        <v>0</v>
      </c>
      <c r="K501" s="180" t="str">
        <f>'Vstupní data 9_4'!S446</f>
        <v/>
      </c>
      <c r="L501" s="166">
        <f>'Vstupní data 9_4'!I506</f>
        <v>0</v>
      </c>
      <c r="M501" s="169">
        <f>'Vstupní data 9_4'!J506</f>
        <v>0</v>
      </c>
      <c r="N501" s="169">
        <f>'Vstupní data 9_4'!K506</f>
        <v>0</v>
      </c>
      <c r="O501" s="169">
        <f>'Vstupní data 9_4'!L506</f>
        <v>0</v>
      </c>
      <c r="P501" s="165">
        <f>'Vstupní data 9_4'!M506</f>
        <v>0</v>
      </c>
      <c r="Q501" s="165">
        <f>'Vstupní data 9_4'!N506</f>
        <v>0</v>
      </c>
      <c r="R501" s="165">
        <f>'Vstupní data 9_4'!O506</f>
        <v>0</v>
      </c>
      <c r="S501" s="168">
        <f>'Tabulka 9_4'!$R501+'Tabulka 9_4'!$Q501+'Tabulka 9_4'!$P501</f>
        <v>0</v>
      </c>
      <c r="T501" s="165">
        <f>'Vstupní data 9_4'!P506</f>
        <v>0</v>
      </c>
      <c r="U501" s="165">
        <f>'Vstupní data 9_4'!Q506</f>
        <v>0</v>
      </c>
      <c r="V501" s="165">
        <f>'Vstupní data 9_4'!R506</f>
        <v>0</v>
      </c>
      <c r="W501" s="168">
        <f>IFERROR('Tabulka 9_4'!$V501+'Tabulka 9_4'!$U501+'Tabulka 9_4'!$T501,"")</f>
        <v>0</v>
      </c>
      <c r="X501" s="168">
        <f>IFERROR('Tabulka 9_4'!$P501+'Tabulka 9_4'!$T501,"")</f>
        <v>0</v>
      </c>
      <c r="Y501" s="168">
        <f>IFERROR('Tabulka 9_4'!$Q501+'Tabulka 9_4'!$U501,"")</f>
        <v>0</v>
      </c>
      <c r="Z501" s="168">
        <f>IFERROR('Tabulka 9_4'!$R501+'Tabulka 9_4'!$V501,"")</f>
        <v>0</v>
      </c>
      <c r="AA501" s="170" t="str">
        <f t="shared" si="14"/>
        <v/>
      </c>
      <c r="AB501" s="170" t="str">
        <f t="shared" si="15"/>
        <v/>
      </c>
      <c r="AC501" s="171">
        <f>'Vstupní data 9_4'!$B$1</f>
        <v>0</v>
      </c>
    </row>
    <row r="502" spans="1:29" ht="15">
      <c r="A502" s="172">
        <f>'Vstupní data 9_4'!A507</f>
        <v>0</v>
      </c>
      <c r="B502" s="173">
        <f>'Vstupní data 9_4'!B507</f>
        <v>0</v>
      </c>
      <c r="C502" s="174" t="str">
        <f>'Vstupní data 9_4'!T446</f>
        <v/>
      </c>
      <c r="D502" s="174" t="str">
        <f>'Vstupní data 9_4'!U446</f>
        <v/>
      </c>
      <c r="E502" s="173" t="str">
        <f>'Vstupní data 9_4'!D446</f>
        <v/>
      </c>
      <c r="F502" s="173">
        <f>'Vstupní data 9_4'!C507</f>
        <v>0</v>
      </c>
      <c r="G502" s="173" t="str">
        <f>'Vstupní data 9_4'!F446</f>
        <v/>
      </c>
      <c r="H502" s="175">
        <f>'Vstupní data 9_4'!G507</f>
        <v>0</v>
      </c>
      <c r="I502" s="173" t="str">
        <f>IF('Vstupní data 9_4'!H507=0,"",'Vstupní data 9_4'!H507)</f>
        <v/>
      </c>
      <c r="J502" s="173">
        <f>'Vstupní data 9_4'!E507</f>
        <v>0</v>
      </c>
      <c r="K502" s="181" t="str">
        <f>'Vstupní data 9_4'!S446</f>
        <v/>
      </c>
      <c r="L502" s="174">
        <f>'Vstupní data 9_4'!I507</f>
        <v>0</v>
      </c>
      <c r="M502" s="177">
        <f>'Vstupní data 9_4'!J507</f>
        <v>0</v>
      </c>
      <c r="N502" s="177">
        <f>'Vstupní data 9_4'!K507</f>
        <v>0</v>
      </c>
      <c r="O502" s="177">
        <f>'Vstupní data 9_4'!L507</f>
        <v>0</v>
      </c>
      <c r="P502" s="173">
        <f>'Vstupní data 9_4'!M507</f>
        <v>0</v>
      </c>
      <c r="Q502" s="173">
        <f>'Vstupní data 9_4'!N507</f>
        <v>0</v>
      </c>
      <c r="R502" s="173">
        <f>'Vstupní data 9_4'!O507</f>
        <v>0</v>
      </c>
      <c r="S502" s="176">
        <f>'Tabulka 9_4'!$R502+'Tabulka 9_4'!$Q502+'Tabulka 9_4'!$P502</f>
        <v>0</v>
      </c>
      <c r="T502" s="173">
        <f>'Vstupní data 9_4'!P507</f>
        <v>0</v>
      </c>
      <c r="U502" s="173">
        <f>'Vstupní data 9_4'!Q507</f>
        <v>0</v>
      </c>
      <c r="V502" s="173">
        <f>'Vstupní data 9_4'!R507</f>
        <v>0</v>
      </c>
      <c r="W502" s="176">
        <f>IFERROR('Tabulka 9_4'!$V502+'Tabulka 9_4'!$U502+'Tabulka 9_4'!$T502,"")</f>
        <v>0</v>
      </c>
      <c r="X502" s="176">
        <f>IFERROR('Tabulka 9_4'!$P502+'Tabulka 9_4'!$T502,"")</f>
        <v>0</v>
      </c>
      <c r="Y502" s="176">
        <f>IFERROR('Tabulka 9_4'!$Q502+'Tabulka 9_4'!$U502,"")</f>
        <v>0</v>
      </c>
      <c r="Z502" s="176">
        <f>IFERROR('Tabulka 9_4'!$R502+'Tabulka 9_4'!$V502,"")</f>
        <v>0</v>
      </c>
      <c r="AA502" s="178" t="str">
        <f t="shared" si="14"/>
        <v/>
      </c>
      <c r="AB502" s="178" t="str">
        <f t="shared" si="15"/>
        <v/>
      </c>
      <c r="AC502" s="179">
        <f>'Vstupní data 9_4'!$B$1</f>
        <v>0</v>
      </c>
    </row>
    <row r="503" spans="1:29" ht="15">
      <c r="A503" s="164">
        <f>'Vstupní data 9_4'!A508</f>
        <v>0</v>
      </c>
      <c r="B503" s="165">
        <f>'Vstupní data 9_4'!B508</f>
        <v>0</v>
      </c>
      <c r="C503" s="166" t="str">
        <f>'Vstupní data 9_4'!T446</f>
        <v/>
      </c>
      <c r="D503" s="166" t="str">
        <f>'Vstupní data 9_4'!U446</f>
        <v/>
      </c>
      <c r="E503" s="165" t="str">
        <f>'Vstupní data 9_4'!D446</f>
        <v/>
      </c>
      <c r="F503" s="165">
        <f>'Vstupní data 9_4'!C508</f>
        <v>0</v>
      </c>
      <c r="G503" s="165" t="str">
        <f>'Vstupní data 9_4'!F446</f>
        <v/>
      </c>
      <c r="H503" s="167">
        <f>'Vstupní data 9_4'!G508</f>
        <v>0</v>
      </c>
      <c r="I503" s="165" t="str">
        <f>IF('Vstupní data 9_4'!H508=0,"",'Vstupní data 9_4'!H508)</f>
        <v/>
      </c>
      <c r="J503" s="165">
        <f>'Vstupní data 9_4'!E508</f>
        <v>0</v>
      </c>
      <c r="K503" s="180" t="str">
        <f>'Vstupní data 9_4'!S446</f>
        <v/>
      </c>
      <c r="L503" s="166">
        <f>'Vstupní data 9_4'!I508</f>
        <v>0</v>
      </c>
      <c r="M503" s="169">
        <f>'Vstupní data 9_4'!J508</f>
        <v>0</v>
      </c>
      <c r="N503" s="169">
        <f>'Vstupní data 9_4'!K508</f>
        <v>0</v>
      </c>
      <c r="O503" s="169">
        <f>'Vstupní data 9_4'!L508</f>
        <v>0</v>
      </c>
      <c r="P503" s="165">
        <f>'Vstupní data 9_4'!M508</f>
        <v>0</v>
      </c>
      <c r="Q503" s="165">
        <f>'Vstupní data 9_4'!N508</f>
        <v>0</v>
      </c>
      <c r="R503" s="165">
        <f>'Vstupní data 9_4'!O508</f>
        <v>0</v>
      </c>
      <c r="S503" s="168">
        <f>'Tabulka 9_4'!$R503+'Tabulka 9_4'!$Q503+'Tabulka 9_4'!$P503</f>
        <v>0</v>
      </c>
      <c r="T503" s="165">
        <f>'Vstupní data 9_4'!P508</f>
        <v>0</v>
      </c>
      <c r="U503" s="165">
        <f>'Vstupní data 9_4'!Q508</f>
        <v>0</v>
      </c>
      <c r="V503" s="165">
        <f>'Vstupní data 9_4'!R508</f>
        <v>0</v>
      </c>
      <c r="W503" s="168">
        <f>IFERROR('Tabulka 9_4'!$V503+'Tabulka 9_4'!$U503+'Tabulka 9_4'!$T503,"")</f>
        <v>0</v>
      </c>
      <c r="X503" s="168">
        <f>IFERROR('Tabulka 9_4'!$P503+'Tabulka 9_4'!$T503,"")</f>
        <v>0</v>
      </c>
      <c r="Y503" s="168">
        <f>IFERROR('Tabulka 9_4'!$Q503+'Tabulka 9_4'!$U503,"")</f>
        <v>0</v>
      </c>
      <c r="Z503" s="168">
        <f>IFERROR('Tabulka 9_4'!$R503+'Tabulka 9_4'!$V503,"")</f>
        <v>0</v>
      </c>
      <c r="AA503" s="170" t="str">
        <f t="shared" si="14"/>
        <v/>
      </c>
      <c r="AB503" s="170" t="str">
        <f t="shared" si="15"/>
        <v/>
      </c>
      <c r="AC503" s="171">
        <f>'Vstupní data 9_4'!$B$1</f>
        <v>0</v>
      </c>
    </row>
    <row r="504" spans="1:29" ht="15">
      <c r="A504" s="172">
        <f>'Vstupní data 9_4'!A509</f>
        <v>0</v>
      </c>
      <c r="B504" s="173">
        <f>'Vstupní data 9_4'!B509</f>
        <v>0</v>
      </c>
      <c r="C504" s="174" t="str">
        <f>'Vstupní data 9_4'!T446</f>
        <v/>
      </c>
      <c r="D504" s="174" t="str">
        <f>'Vstupní data 9_4'!U446</f>
        <v/>
      </c>
      <c r="E504" s="173" t="str">
        <f>'Vstupní data 9_4'!D446</f>
        <v/>
      </c>
      <c r="F504" s="173">
        <f>'Vstupní data 9_4'!C509</f>
        <v>0</v>
      </c>
      <c r="G504" s="173" t="str">
        <f>'Vstupní data 9_4'!F446</f>
        <v/>
      </c>
      <c r="H504" s="175">
        <f>'Vstupní data 9_4'!G509</f>
        <v>0</v>
      </c>
      <c r="I504" s="173" t="str">
        <f>IF('Vstupní data 9_4'!H509=0,"",'Vstupní data 9_4'!H509)</f>
        <v/>
      </c>
      <c r="J504" s="173">
        <f>'Vstupní data 9_4'!E509</f>
        <v>0</v>
      </c>
      <c r="K504" s="181" t="str">
        <f>'Vstupní data 9_4'!S446</f>
        <v/>
      </c>
      <c r="L504" s="174">
        <f>'Vstupní data 9_4'!I509</f>
        <v>0</v>
      </c>
      <c r="M504" s="177">
        <f>'Vstupní data 9_4'!J509</f>
        <v>0</v>
      </c>
      <c r="N504" s="177">
        <f>'Vstupní data 9_4'!K509</f>
        <v>0</v>
      </c>
      <c r="O504" s="177">
        <f>'Vstupní data 9_4'!L509</f>
        <v>0</v>
      </c>
      <c r="P504" s="173">
        <f>'Vstupní data 9_4'!M509</f>
        <v>0</v>
      </c>
      <c r="Q504" s="173">
        <f>'Vstupní data 9_4'!N509</f>
        <v>0</v>
      </c>
      <c r="R504" s="173">
        <f>'Vstupní data 9_4'!O509</f>
        <v>0</v>
      </c>
      <c r="S504" s="176">
        <f>'Tabulka 9_4'!$R504+'Tabulka 9_4'!$Q504+'Tabulka 9_4'!$P504</f>
        <v>0</v>
      </c>
      <c r="T504" s="173">
        <f>'Vstupní data 9_4'!P509</f>
        <v>0</v>
      </c>
      <c r="U504" s="173">
        <f>'Vstupní data 9_4'!Q509</f>
        <v>0</v>
      </c>
      <c r="V504" s="173">
        <f>'Vstupní data 9_4'!R509</f>
        <v>0</v>
      </c>
      <c r="W504" s="176">
        <f>IFERROR('Tabulka 9_4'!$V504+'Tabulka 9_4'!$U504+'Tabulka 9_4'!$T504,"")</f>
        <v>0</v>
      </c>
      <c r="X504" s="176">
        <f>IFERROR('Tabulka 9_4'!$P504+'Tabulka 9_4'!$T504,"")</f>
        <v>0</v>
      </c>
      <c r="Y504" s="176">
        <f>IFERROR('Tabulka 9_4'!$Q504+'Tabulka 9_4'!$U504,"")</f>
        <v>0</v>
      </c>
      <c r="Z504" s="176">
        <f>IFERROR('Tabulka 9_4'!$R504+'Tabulka 9_4'!$V504,"")</f>
        <v>0</v>
      </c>
      <c r="AA504" s="178" t="str">
        <f t="shared" si="14"/>
        <v/>
      </c>
      <c r="AB504" s="178" t="str">
        <f t="shared" si="15"/>
        <v/>
      </c>
      <c r="AC504" s="179">
        <f>'Vstupní data 9_4'!$B$1</f>
        <v>0</v>
      </c>
    </row>
    <row r="505" spans="1:29" ht="15">
      <c r="A505" s="164">
        <f>'Vstupní data 9_4'!A510</f>
        <v>0</v>
      </c>
      <c r="B505" s="165">
        <f>'Vstupní data 9_4'!B510</f>
        <v>0</v>
      </c>
      <c r="C505" s="166" t="str">
        <f>'Vstupní data 9_4'!T446</f>
        <v/>
      </c>
      <c r="D505" s="166" t="str">
        <f>'Vstupní data 9_4'!U446</f>
        <v/>
      </c>
      <c r="E505" s="165" t="str">
        <f>'Vstupní data 9_4'!D446</f>
        <v/>
      </c>
      <c r="F505" s="165">
        <f>'Vstupní data 9_4'!C510</f>
        <v>0</v>
      </c>
      <c r="G505" s="165" t="str">
        <f>'Vstupní data 9_4'!F446</f>
        <v/>
      </c>
      <c r="H505" s="167">
        <f>'Vstupní data 9_4'!G510</f>
        <v>0</v>
      </c>
      <c r="I505" s="165" t="str">
        <f>IF('Vstupní data 9_4'!H510=0,"",'Vstupní data 9_4'!H510)</f>
        <v/>
      </c>
      <c r="J505" s="165">
        <f>'Vstupní data 9_4'!E510</f>
        <v>0</v>
      </c>
      <c r="K505" s="180" t="str">
        <f>'Vstupní data 9_4'!S446</f>
        <v/>
      </c>
      <c r="L505" s="166">
        <f>'Vstupní data 9_4'!I510</f>
        <v>0</v>
      </c>
      <c r="M505" s="169">
        <f>'Vstupní data 9_4'!J510</f>
        <v>0</v>
      </c>
      <c r="N505" s="169">
        <f>'Vstupní data 9_4'!K510</f>
        <v>0</v>
      </c>
      <c r="O505" s="169">
        <f>'Vstupní data 9_4'!L510</f>
        <v>0</v>
      </c>
      <c r="P505" s="165">
        <f>'Vstupní data 9_4'!M510</f>
        <v>0</v>
      </c>
      <c r="Q505" s="165">
        <f>'Vstupní data 9_4'!N510</f>
        <v>0</v>
      </c>
      <c r="R505" s="165">
        <f>'Vstupní data 9_4'!O510</f>
        <v>0</v>
      </c>
      <c r="S505" s="168">
        <f>'Tabulka 9_4'!$R505+'Tabulka 9_4'!$Q505+'Tabulka 9_4'!$P505</f>
        <v>0</v>
      </c>
      <c r="T505" s="165">
        <f>'Vstupní data 9_4'!P510</f>
        <v>0</v>
      </c>
      <c r="U505" s="165">
        <f>'Vstupní data 9_4'!Q510</f>
        <v>0</v>
      </c>
      <c r="V505" s="165">
        <f>'Vstupní data 9_4'!R510</f>
        <v>0</v>
      </c>
      <c r="W505" s="168">
        <f>IFERROR('Tabulka 9_4'!$V505+'Tabulka 9_4'!$U505+'Tabulka 9_4'!$T505,"")</f>
        <v>0</v>
      </c>
      <c r="X505" s="168">
        <f>IFERROR('Tabulka 9_4'!$P505+'Tabulka 9_4'!$T505,"")</f>
        <v>0</v>
      </c>
      <c r="Y505" s="168">
        <f>IFERROR('Tabulka 9_4'!$Q505+'Tabulka 9_4'!$U505,"")</f>
        <v>0</v>
      </c>
      <c r="Z505" s="168">
        <f>IFERROR('Tabulka 9_4'!$R505+'Tabulka 9_4'!$V505,"")</f>
        <v>0</v>
      </c>
      <c r="AA505" s="170" t="str">
        <f t="shared" si="14"/>
        <v/>
      </c>
      <c r="AB505" s="170" t="str">
        <f t="shared" si="15"/>
        <v/>
      </c>
      <c r="AC505" s="171">
        <f>'Vstupní data 9_4'!$B$1</f>
        <v>0</v>
      </c>
    </row>
    <row r="506" spans="1:29" ht="15">
      <c r="A506" s="172">
        <f>'Vstupní data 9_4'!A511</f>
        <v>0</v>
      </c>
      <c r="B506" s="173">
        <f>'Vstupní data 9_4'!B511</f>
        <v>0</v>
      </c>
      <c r="C506" s="174" t="str">
        <f>'Vstupní data 9_4'!T446</f>
        <v/>
      </c>
      <c r="D506" s="174" t="str">
        <f>'Vstupní data 9_4'!U446</f>
        <v/>
      </c>
      <c r="E506" s="173" t="str">
        <f>'Vstupní data 9_4'!D446</f>
        <v/>
      </c>
      <c r="F506" s="173">
        <f>'Vstupní data 9_4'!C511</f>
        <v>0</v>
      </c>
      <c r="G506" s="173" t="str">
        <f>'Vstupní data 9_4'!F446</f>
        <v/>
      </c>
      <c r="H506" s="175">
        <f>'Vstupní data 9_4'!G511</f>
        <v>0</v>
      </c>
      <c r="I506" s="173" t="str">
        <f>IF('Vstupní data 9_4'!H511=0,"",'Vstupní data 9_4'!H511)</f>
        <v/>
      </c>
      <c r="J506" s="173">
        <f>'Vstupní data 9_4'!E511</f>
        <v>0</v>
      </c>
      <c r="K506" s="181" t="str">
        <f>'Vstupní data 9_4'!S446</f>
        <v/>
      </c>
      <c r="L506" s="174">
        <f>'Vstupní data 9_4'!I511</f>
        <v>0</v>
      </c>
      <c r="M506" s="177">
        <f>'Vstupní data 9_4'!J511</f>
        <v>0</v>
      </c>
      <c r="N506" s="177">
        <f>'Vstupní data 9_4'!K511</f>
        <v>0</v>
      </c>
      <c r="O506" s="177">
        <f>'Vstupní data 9_4'!L511</f>
        <v>0</v>
      </c>
      <c r="P506" s="173">
        <f>'Vstupní data 9_4'!M511</f>
        <v>0</v>
      </c>
      <c r="Q506" s="173">
        <f>'Vstupní data 9_4'!N511</f>
        <v>0</v>
      </c>
      <c r="R506" s="173">
        <f>'Vstupní data 9_4'!O511</f>
        <v>0</v>
      </c>
      <c r="S506" s="176">
        <f>'Tabulka 9_4'!$R506+'Tabulka 9_4'!$Q506+'Tabulka 9_4'!$P506</f>
        <v>0</v>
      </c>
      <c r="T506" s="173">
        <f>'Vstupní data 9_4'!P511</f>
        <v>0</v>
      </c>
      <c r="U506" s="173">
        <f>'Vstupní data 9_4'!Q511</f>
        <v>0</v>
      </c>
      <c r="V506" s="173">
        <f>'Vstupní data 9_4'!R511</f>
        <v>0</v>
      </c>
      <c r="W506" s="176">
        <f>IFERROR('Tabulka 9_4'!$V506+'Tabulka 9_4'!$U506+'Tabulka 9_4'!$T506,"")</f>
        <v>0</v>
      </c>
      <c r="X506" s="176">
        <f>IFERROR('Tabulka 9_4'!$P506+'Tabulka 9_4'!$T506,"")</f>
        <v>0</v>
      </c>
      <c r="Y506" s="176">
        <f>IFERROR('Tabulka 9_4'!$Q506+'Tabulka 9_4'!$U506,"")</f>
        <v>0</v>
      </c>
      <c r="Z506" s="176">
        <f>IFERROR('Tabulka 9_4'!$R506+'Tabulka 9_4'!$V506,"")</f>
        <v>0</v>
      </c>
      <c r="AA506" s="178" t="str">
        <f t="shared" si="14"/>
        <v/>
      </c>
      <c r="AB506" s="178" t="str">
        <f t="shared" si="15"/>
        <v/>
      </c>
      <c r="AC506" s="179">
        <f>'Vstupní data 9_4'!$B$1</f>
        <v>0</v>
      </c>
    </row>
    <row r="507" spans="1:29" ht="15">
      <c r="A507" s="164">
        <f>'Vstupní data 9_4'!A512</f>
        <v>0</v>
      </c>
      <c r="B507" s="165">
        <f>'Vstupní data 9_4'!B512</f>
        <v>0</v>
      </c>
      <c r="C507" s="166" t="str">
        <f>'Vstupní data 9_4'!T446</f>
        <v/>
      </c>
      <c r="D507" s="166" t="str">
        <f>'Vstupní data 9_4'!U446</f>
        <v/>
      </c>
      <c r="E507" s="165" t="str">
        <f>'Vstupní data 9_4'!D446</f>
        <v/>
      </c>
      <c r="F507" s="165">
        <f>'Vstupní data 9_4'!C512</f>
        <v>0</v>
      </c>
      <c r="G507" s="165" t="str">
        <f>'Vstupní data 9_4'!F446</f>
        <v/>
      </c>
      <c r="H507" s="167">
        <f>'Vstupní data 9_4'!G512</f>
        <v>0</v>
      </c>
      <c r="I507" s="165" t="str">
        <f>IF('Vstupní data 9_4'!H512=0,"",'Vstupní data 9_4'!H512)</f>
        <v/>
      </c>
      <c r="J507" s="165">
        <f>'Vstupní data 9_4'!E512</f>
        <v>0</v>
      </c>
      <c r="K507" s="180" t="str">
        <f>'Vstupní data 9_4'!S446</f>
        <v/>
      </c>
      <c r="L507" s="166">
        <f>'Vstupní data 9_4'!I512</f>
        <v>0</v>
      </c>
      <c r="M507" s="169">
        <f>'Vstupní data 9_4'!J512</f>
        <v>0</v>
      </c>
      <c r="N507" s="169">
        <f>'Vstupní data 9_4'!K512</f>
        <v>0</v>
      </c>
      <c r="O507" s="169">
        <f>'Vstupní data 9_4'!L512</f>
        <v>0</v>
      </c>
      <c r="P507" s="165">
        <f>'Vstupní data 9_4'!M512</f>
        <v>0</v>
      </c>
      <c r="Q507" s="165">
        <f>'Vstupní data 9_4'!N512</f>
        <v>0</v>
      </c>
      <c r="R507" s="165">
        <f>'Vstupní data 9_4'!O512</f>
        <v>0</v>
      </c>
      <c r="S507" s="168">
        <f>'Tabulka 9_4'!$R507+'Tabulka 9_4'!$Q507+'Tabulka 9_4'!$P507</f>
        <v>0</v>
      </c>
      <c r="T507" s="165">
        <f>'Vstupní data 9_4'!P512</f>
        <v>0</v>
      </c>
      <c r="U507" s="165">
        <f>'Vstupní data 9_4'!Q512</f>
        <v>0</v>
      </c>
      <c r="V507" s="165">
        <f>'Vstupní data 9_4'!R512</f>
        <v>0</v>
      </c>
      <c r="W507" s="168">
        <f>IFERROR('Tabulka 9_4'!$V507+'Tabulka 9_4'!$U507+'Tabulka 9_4'!$T507,"")</f>
        <v>0</v>
      </c>
      <c r="X507" s="168">
        <f>IFERROR('Tabulka 9_4'!$P507+'Tabulka 9_4'!$T507,"")</f>
        <v>0</v>
      </c>
      <c r="Y507" s="168">
        <f>IFERROR('Tabulka 9_4'!$Q507+'Tabulka 9_4'!$U507,"")</f>
        <v>0</v>
      </c>
      <c r="Z507" s="168">
        <f>IFERROR('Tabulka 9_4'!$R507+'Tabulka 9_4'!$V507,"")</f>
        <v>0</v>
      </c>
      <c r="AA507" s="170" t="str">
        <f t="shared" si="14"/>
        <v/>
      </c>
      <c r="AB507" s="170" t="str">
        <f t="shared" si="15"/>
        <v/>
      </c>
      <c r="AC507" s="171">
        <f>'Vstupní data 9_4'!$B$1</f>
        <v>0</v>
      </c>
    </row>
    <row r="508" spans="1:29" ht="15">
      <c r="A508" s="172">
        <f>'Vstupní data 9_4'!A513</f>
        <v>0</v>
      </c>
      <c r="B508" s="173">
        <f>'Vstupní data 9_4'!B513</f>
        <v>0</v>
      </c>
      <c r="C508" s="174" t="str">
        <f>'Vstupní data 9_4'!T446</f>
        <v/>
      </c>
      <c r="D508" s="174" t="str">
        <f>'Vstupní data 9_4'!U446</f>
        <v/>
      </c>
      <c r="E508" s="173" t="str">
        <f>'Vstupní data 9_4'!D446</f>
        <v/>
      </c>
      <c r="F508" s="173">
        <f>'Vstupní data 9_4'!C513</f>
        <v>0</v>
      </c>
      <c r="G508" s="173" t="str">
        <f>'Vstupní data 9_4'!F446</f>
        <v/>
      </c>
      <c r="H508" s="175">
        <f>'Vstupní data 9_4'!G513</f>
        <v>0</v>
      </c>
      <c r="I508" s="173" t="str">
        <f>IF('Vstupní data 9_4'!H513=0,"",'Vstupní data 9_4'!H513)</f>
        <v/>
      </c>
      <c r="J508" s="173">
        <f>'Vstupní data 9_4'!E513</f>
        <v>0</v>
      </c>
      <c r="K508" s="181" t="str">
        <f>'Vstupní data 9_4'!S446</f>
        <v/>
      </c>
      <c r="L508" s="174">
        <f>'Vstupní data 9_4'!I513</f>
        <v>0</v>
      </c>
      <c r="M508" s="177">
        <f>'Vstupní data 9_4'!J513</f>
        <v>0</v>
      </c>
      <c r="N508" s="177">
        <f>'Vstupní data 9_4'!K513</f>
        <v>0</v>
      </c>
      <c r="O508" s="177">
        <f>'Vstupní data 9_4'!L513</f>
        <v>0</v>
      </c>
      <c r="P508" s="173">
        <f>'Vstupní data 9_4'!M513</f>
        <v>0</v>
      </c>
      <c r="Q508" s="173">
        <f>'Vstupní data 9_4'!N513</f>
        <v>0</v>
      </c>
      <c r="R508" s="173">
        <f>'Vstupní data 9_4'!O513</f>
        <v>0</v>
      </c>
      <c r="S508" s="176">
        <f>'Tabulka 9_4'!$R508+'Tabulka 9_4'!$Q508+'Tabulka 9_4'!$P508</f>
        <v>0</v>
      </c>
      <c r="T508" s="173">
        <f>'Vstupní data 9_4'!P513</f>
        <v>0</v>
      </c>
      <c r="U508" s="173">
        <f>'Vstupní data 9_4'!Q513</f>
        <v>0</v>
      </c>
      <c r="V508" s="173">
        <f>'Vstupní data 9_4'!R513</f>
        <v>0</v>
      </c>
      <c r="W508" s="176">
        <f>IFERROR('Tabulka 9_4'!$V508+'Tabulka 9_4'!$U508+'Tabulka 9_4'!$T508,"")</f>
        <v>0</v>
      </c>
      <c r="X508" s="176">
        <f>IFERROR('Tabulka 9_4'!$P508+'Tabulka 9_4'!$T508,"")</f>
        <v>0</v>
      </c>
      <c r="Y508" s="176">
        <f>IFERROR('Tabulka 9_4'!$Q508+'Tabulka 9_4'!$U508,"")</f>
        <v>0</v>
      </c>
      <c r="Z508" s="176">
        <f>IFERROR('Tabulka 9_4'!$R508+'Tabulka 9_4'!$V508,"")</f>
        <v>0</v>
      </c>
      <c r="AA508" s="178" t="str">
        <f t="shared" si="14"/>
        <v/>
      </c>
      <c r="AB508" s="178" t="str">
        <f t="shared" si="15"/>
        <v/>
      </c>
      <c r="AC508" s="179">
        <f>'Vstupní data 9_4'!$B$1</f>
        <v>0</v>
      </c>
    </row>
    <row r="509" spans="1:29" ht="15">
      <c r="A509" s="164">
        <f>'Vstupní data 9_4'!A514</f>
        <v>0</v>
      </c>
      <c r="B509" s="165">
        <f>'Vstupní data 9_4'!B514</f>
        <v>0</v>
      </c>
      <c r="C509" s="166" t="str">
        <f>'Vstupní data 9_4'!T446</f>
        <v/>
      </c>
      <c r="D509" s="166" t="str">
        <f>'Vstupní data 9_4'!U446</f>
        <v/>
      </c>
      <c r="E509" s="165" t="str">
        <f>'Vstupní data 9_4'!D446</f>
        <v/>
      </c>
      <c r="F509" s="165">
        <f>'Vstupní data 9_4'!C514</f>
        <v>0</v>
      </c>
      <c r="G509" s="165" t="str">
        <f>'Vstupní data 9_4'!F446</f>
        <v/>
      </c>
      <c r="H509" s="167">
        <f>'Vstupní data 9_4'!G514</f>
        <v>0</v>
      </c>
      <c r="I509" s="165" t="str">
        <f>IF('Vstupní data 9_4'!H514=0,"",'Vstupní data 9_4'!H514)</f>
        <v/>
      </c>
      <c r="J509" s="165">
        <f>'Vstupní data 9_4'!E514</f>
        <v>0</v>
      </c>
      <c r="K509" s="180" t="str">
        <f>'Vstupní data 9_4'!S446</f>
        <v/>
      </c>
      <c r="L509" s="166">
        <f>'Vstupní data 9_4'!I514</f>
        <v>0</v>
      </c>
      <c r="M509" s="169">
        <f>'Vstupní data 9_4'!J514</f>
        <v>0</v>
      </c>
      <c r="N509" s="169">
        <f>'Vstupní data 9_4'!K514</f>
        <v>0</v>
      </c>
      <c r="O509" s="169">
        <f>'Vstupní data 9_4'!L514</f>
        <v>0</v>
      </c>
      <c r="P509" s="165">
        <f>'Vstupní data 9_4'!M514</f>
        <v>0</v>
      </c>
      <c r="Q509" s="165">
        <f>'Vstupní data 9_4'!N514</f>
        <v>0</v>
      </c>
      <c r="R509" s="165">
        <f>'Vstupní data 9_4'!O514</f>
        <v>0</v>
      </c>
      <c r="S509" s="168">
        <f>'Tabulka 9_4'!$R509+'Tabulka 9_4'!$Q509+'Tabulka 9_4'!$P509</f>
        <v>0</v>
      </c>
      <c r="T509" s="165">
        <f>'Vstupní data 9_4'!P514</f>
        <v>0</v>
      </c>
      <c r="U509" s="165">
        <f>'Vstupní data 9_4'!Q514</f>
        <v>0</v>
      </c>
      <c r="V509" s="165">
        <f>'Vstupní data 9_4'!R514</f>
        <v>0</v>
      </c>
      <c r="W509" s="168">
        <f>IFERROR('Tabulka 9_4'!$V509+'Tabulka 9_4'!$U509+'Tabulka 9_4'!$T509,"")</f>
        <v>0</v>
      </c>
      <c r="X509" s="168">
        <f>IFERROR('Tabulka 9_4'!$P509+'Tabulka 9_4'!$T509,"")</f>
        <v>0</v>
      </c>
      <c r="Y509" s="168">
        <f>IFERROR('Tabulka 9_4'!$Q509+'Tabulka 9_4'!$U509,"")</f>
        <v>0</v>
      </c>
      <c r="Z509" s="168">
        <f>IFERROR('Tabulka 9_4'!$R509+'Tabulka 9_4'!$V509,"")</f>
        <v>0</v>
      </c>
      <c r="AA509" s="170" t="str">
        <f t="shared" si="14"/>
        <v/>
      </c>
      <c r="AB509" s="170" t="str">
        <f t="shared" si="15"/>
        <v/>
      </c>
      <c r="AC509" s="171">
        <f>'Vstupní data 9_4'!$B$1</f>
        <v>0</v>
      </c>
    </row>
    <row r="510" spans="1:29" ht="15">
      <c r="A510" s="172">
        <f>'Vstupní data 9_4'!A515</f>
        <v>0</v>
      </c>
      <c r="B510" s="173">
        <f>'Vstupní data 9_4'!B515</f>
        <v>0</v>
      </c>
      <c r="C510" s="174" t="str">
        <f>'Vstupní data 9_4'!T446</f>
        <v/>
      </c>
      <c r="D510" s="174" t="str">
        <f>'Vstupní data 9_4'!U446</f>
        <v/>
      </c>
      <c r="E510" s="173" t="str">
        <f>'Vstupní data 9_4'!D446</f>
        <v/>
      </c>
      <c r="F510" s="173">
        <f>'Vstupní data 9_4'!C515</f>
        <v>0</v>
      </c>
      <c r="G510" s="173" t="str">
        <f>'Vstupní data 9_4'!F446</f>
        <v/>
      </c>
      <c r="H510" s="175">
        <f>'Vstupní data 9_4'!G515</f>
        <v>0</v>
      </c>
      <c r="I510" s="173" t="str">
        <f>IF('Vstupní data 9_4'!H515=0,"",'Vstupní data 9_4'!H515)</f>
        <v/>
      </c>
      <c r="J510" s="173">
        <f>'Vstupní data 9_4'!E515</f>
        <v>0</v>
      </c>
      <c r="K510" s="181" t="str">
        <f>'Vstupní data 9_4'!S446</f>
        <v/>
      </c>
      <c r="L510" s="174">
        <f>'Vstupní data 9_4'!I515</f>
        <v>0</v>
      </c>
      <c r="M510" s="177">
        <f>'Vstupní data 9_4'!J515</f>
        <v>0</v>
      </c>
      <c r="N510" s="177">
        <f>'Vstupní data 9_4'!K515</f>
        <v>0</v>
      </c>
      <c r="O510" s="177">
        <f>'Vstupní data 9_4'!L515</f>
        <v>0</v>
      </c>
      <c r="P510" s="173">
        <f>'Vstupní data 9_4'!M515</f>
        <v>0</v>
      </c>
      <c r="Q510" s="173">
        <f>'Vstupní data 9_4'!N515</f>
        <v>0</v>
      </c>
      <c r="R510" s="173">
        <f>'Vstupní data 9_4'!O515</f>
        <v>0</v>
      </c>
      <c r="S510" s="176">
        <f>'Tabulka 9_4'!$R510+'Tabulka 9_4'!$Q510+'Tabulka 9_4'!$P510</f>
        <v>0</v>
      </c>
      <c r="T510" s="173">
        <f>'Vstupní data 9_4'!P515</f>
        <v>0</v>
      </c>
      <c r="U510" s="173">
        <f>'Vstupní data 9_4'!Q515</f>
        <v>0</v>
      </c>
      <c r="V510" s="173">
        <f>'Vstupní data 9_4'!R515</f>
        <v>0</v>
      </c>
      <c r="W510" s="176">
        <f>IFERROR('Tabulka 9_4'!$V510+'Tabulka 9_4'!$U510+'Tabulka 9_4'!$T510,"")</f>
        <v>0</v>
      </c>
      <c r="X510" s="176">
        <f>IFERROR('Tabulka 9_4'!$P510+'Tabulka 9_4'!$T510,"")</f>
        <v>0</v>
      </c>
      <c r="Y510" s="176">
        <f>IFERROR('Tabulka 9_4'!$Q510+'Tabulka 9_4'!$U510,"")</f>
        <v>0</v>
      </c>
      <c r="Z510" s="176">
        <f>IFERROR('Tabulka 9_4'!$R510+'Tabulka 9_4'!$V510,"")</f>
        <v>0</v>
      </c>
      <c r="AA510" s="178" t="str">
        <f t="shared" si="14"/>
        <v/>
      </c>
      <c r="AB510" s="178" t="str">
        <f t="shared" si="15"/>
        <v/>
      </c>
      <c r="AC510" s="179">
        <f>'Vstupní data 9_4'!$B$1</f>
        <v>0</v>
      </c>
    </row>
    <row r="511" spans="1:29" ht="15">
      <c r="A511" s="164">
        <f>'Vstupní data 9_4'!A516</f>
        <v>0</v>
      </c>
      <c r="B511" s="165">
        <f>'Vstupní data 9_4'!B516</f>
        <v>0</v>
      </c>
      <c r="C511" s="166" t="str">
        <f>'Vstupní data 9_4'!T446</f>
        <v/>
      </c>
      <c r="D511" s="166" t="str">
        <f>'Vstupní data 9_4'!U446</f>
        <v/>
      </c>
      <c r="E511" s="165" t="str">
        <f>'Vstupní data 9_4'!D446</f>
        <v/>
      </c>
      <c r="F511" s="165">
        <f>'Vstupní data 9_4'!C516</f>
        <v>0</v>
      </c>
      <c r="G511" s="165" t="str">
        <f>'Vstupní data 9_4'!F446</f>
        <v/>
      </c>
      <c r="H511" s="167">
        <f>'Vstupní data 9_4'!G516</f>
        <v>0</v>
      </c>
      <c r="I511" s="165" t="str">
        <f>IF('Vstupní data 9_4'!H516=0,"",'Vstupní data 9_4'!H516)</f>
        <v/>
      </c>
      <c r="J511" s="165">
        <f>'Vstupní data 9_4'!E516</f>
        <v>0</v>
      </c>
      <c r="K511" s="180" t="str">
        <f>'Vstupní data 9_4'!S446</f>
        <v/>
      </c>
      <c r="L511" s="166">
        <f>'Vstupní data 9_4'!I516</f>
        <v>0</v>
      </c>
      <c r="M511" s="169">
        <f>'Vstupní data 9_4'!J516</f>
        <v>0</v>
      </c>
      <c r="N511" s="169">
        <f>'Vstupní data 9_4'!K516</f>
        <v>0</v>
      </c>
      <c r="O511" s="169">
        <f>'Vstupní data 9_4'!L516</f>
        <v>0</v>
      </c>
      <c r="P511" s="165">
        <f>'Vstupní data 9_4'!M516</f>
        <v>0</v>
      </c>
      <c r="Q511" s="165">
        <f>'Vstupní data 9_4'!N516</f>
        <v>0</v>
      </c>
      <c r="R511" s="165">
        <f>'Vstupní data 9_4'!O516</f>
        <v>0</v>
      </c>
      <c r="S511" s="168">
        <f>'Tabulka 9_4'!$R511+'Tabulka 9_4'!$Q511+'Tabulka 9_4'!$P511</f>
        <v>0</v>
      </c>
      <c r="T511" s="165">
        <f>'Vstupní data 9_4'!P516</f>
        <v>0</v>
      </c>
      <c r="U511" s="165">
        <f>'Vstupní data 9_4'!Q516</f>
        <v>0</v>
      </c>
      <c r="V511" s="165">
        <f>'Vstupní data 9_4'!R516</f>
        <v>0</v>
      </c>
      <c r="W511" s="168">
        <f>IFERROR('Tabulka 9_4'!$V511+'Tabulka 9_4'!$U511+'Tabulka 9_4'!$T511,"")</f>
        <v>0</v>
      </c>
      <c r="X511" s="168">
        <f>IFERROR('Tabulka 9_4'!$P511+'Tabulka 9_4'!$T511,"")</f>
        <v>0</v>
      </c>
      <c r="Y511" s="168">
        <f>IFERROR('Tabulka 9_4'!$Q511+'Tabulka 9_4'!$U511,"")</f>
        <v>0</v>
      </c>
      <c r="Z511" s="168">
        <f>IFERROR('Tabulka 9_4'!$R511+'Tabulka 9_4'!$V511,"")</f>
        <v>0</v>
      </c>
      <c r="AA511" s="170" t="str">
        <f t="shared" si="14"/>
        <v/>
      </c>
      <c r="AB511" s="170" t="str">
        <f t="shared" si="15"/>
        <v/>
      </c>
      <c r="AC511" s="171">
        <f>'Vstupní data 9_4'!$B$1</f>
        <v>0</v>
      </c>
    </row>
    <row r="512" spans="1:29" ht="15">
      <c r="A512" s="172">
        <f>'Vstupní data 9_4'!A517</f>
        <v>0</v>
      </c>
      <c r="B512" s="173">
        <f>'Vstupní data 9_4'!B517</f>
        <v>0</v>
      </c>
      <c r="C512" s="174" t="str">
        <f>'Vstupní data 9_4'!T446</f>
        <v/>
      </c>
      <c r="D512" s="174" t="str">
        <f>'Vstupní data 9_4'!U446</f>
        <v/>
      </c>
      <c r="E512" s="173" t="str">
        <f>'Vstupní data 9_4'!D446</f>
        <v/>
      </c>
      <c r="F512" s="173">
        <f>'Vstupní data 9_4'!C517</f>
        <v>0</v>
      </c>
      <c r="G512" s="173" t="str">
        <f>'Vstupní data 9_4'!F446</f>
        <v/>
      </c>
      <c r="H512" s="175">
        <f>'Vstupní data 9_4'!G517</f>
        <v>0</v>
      </c>
      <c r="I512" s="173" t="str">
        <f>IF('Vstupní data 9_4'!H517=0,"",'Vstupní data 9_4'!H517)</f>
        <v/>
      </c>
      <c r="J512" s="173">
        <f>'Vstupní data 9_4'!E517</f>
        <v>0</v>
      </c>
      <c r="K512" s="181" t="str">
        <f>'Vstupní data 9_4'!S446</f>
        <v/>
      </c>
      <c r="L512" s="174">
        <f>'Vstupní data 9_4'!I517</f>
        <v>0</v>
      </c>
      <c r="M512" s="177">
        <f>'Vstupní data 9_4'!J517</f>
        <v>0</v>
      </c>
      <c r="N512" s="177">
        <f>'Vstupní data 9_4'!K517</f>
        <v>0</v>
      </c>
      <c r="O512" s="177">
        <f>'Vstupní data 9_4'!L517</f>
        <v>0</v>
      </c>
      <c r="P512" s="173">
        <f>'Vstupní data 9_4'!M517</f>
        <v>0</v>
      </c>
      <c r="Q512" s="173">
        <f>'Vstupní data 9_4'!N517</f>
        <v>0</v>
      </c>
      <c r="R512" s="173">
        <f>'Vstupní data 9_4'!O517</f>
        <v>0</v>
      </c>
      <c r="S512" s="176">
        <f>'Tabulka 9_4'!$R512+'Tabulka 9_4'!$Q512+'Tabulka 9_4'!$P512</f>
        <v>0</v>
      </c>
      <c r="T512" s="173">
        <f>'Vstupní data 9_4'!P517</f>
        <v>0</v>
      </c>
      <c r="U512" s="173">
        <f>'Vstupní data 9_4'!Q517</f>
        <v>0</v>
      </c>
      <c r="V512" s="173">
        <f>'Vstupní data 9_4'!R517</f>
        <v>0</v>
      </c>
      <c r="W512" s="176">
        <f>IFERROR('Tabulka 9_4'!$V512+'Tabulka 9_4'!$U512+'Tabulka 9_4'!$T512,"")</f>
        <v>0</v>
      </c>
      <c r="X512" s="176">
        <f>IFERROR('Tabulka 9_4'!$P512+'Tabulka 9_4'!$T512,"")</f>
        <v>0</v>
      </c>
      <c r="Y512" s="176">
        <f>IFERROR('Tabulka 9_4'!$Q512+'Tabulka 9_4'!$U512,"")</f>
        <v>0</v>
      </c>
      <c r="Z512" s="176">
        <f>IFERROR('Tabulka 9_4'!$R512+'Tabulka 9_4'!$V512,"")</f>
        <v>0</v>
      </c>
      <c r="AA512" s="178" t="str">
        <f t="shared" si="14"/>
        <v/>
      </c>
      <c r="AB512" s="178" t="str">
        <f t="shared" si="15"/>
        <v/>
      </c>
      <c r="AC512" s="179">
        <f>'Vstupní data 9_4'!$B$1</f>
        <v>0</v>
      </c>
    </row>
    <row r="513" spans="1:29" ht="15">
      <c r="A513" s="164">
        <f>'Vstupní data 9_4'!A518</f>
        <v>0</v>
      </c>
      <c r="B513" s="165">
        <f>'Vstupní data 9_4'!B518</f>
        <v>0</v>
      </c>
      <c r="C513" s="166" t="str">
        <f>'Vstupní data 9_4'!T446</f>
        <v/>
      </c>
      <c r="D513" s="166" t="str">
        <f>'Vstupní data 9_4'!U446</f>
        <v/>
      </c>
      <c r="E513" s="165" t="str">
        <f>'Vstupní data 9_4'!D446</f>
        <v/>
      </c>
      <c r="F513" s="165">
        <f>'Vstupní data 9_4'!C518</f>
        <v>0</v>
      </c>
      <c r="G513" s="165" t="str">
        <f>'Vstupní data 9_4'!F446</f>
        <v/>
      </c>
      <c r="H513" s="167">
        <f>'Vstupní data 9_4'!G518</f>
        <v>0</v>
      </c>
      <c r="I513" s="165" t="str">
        <f>IF('Vstupní data 9_4'!H518=0,"",'Vstupní data 9_4'!H518)</f>
        <v/>
      </c>
      <c r="J513" s="165">
        <f>'Vstupní data 9_4'!E518</f>
        <v>0</v>
      </c>
      <c r="K513" s="180" t="str">
        <f>'Vstupní data 9_4'!S446</f>
        <v/>
      </c>
      <c r="L513" s="166">
        <f>'Vstupní data 9_4'!I518</f>
        <v>0</v>
      </c>
      <c r="M513" s="169">
        <f>'Vstupní data 9_4'!J518</f>
        <v>0</v>
      </c>
      <c r="N513" s="169">
        <f>'Vstupní data 9_4'!K518</f>
        <v>0</v>
      </c>
      <c r="O513" s="169">
        <f>'Vstupní data 9_4'!L518</f>
        <v>0</v>
      </c>
      <c r="P513" s="165">
        <f>'Vstupní data 9_4'!M518</f>
        <v>0</v>
      </c>
      <c r="Q513" s="165">
        <f>'Vstupní data 9_4'!N518</f>
        <v>0</v>
      </c>
      <c r="R513" s="165">
        <f>'Vstupní data 9_4'!O518</f>
        <v>0</v>
      </c>
      <c r="S513" s="168">
        <f>'Tabulka 9_4'!$R513+'Tabulka 9_4'!$Q513+'Tabulka 9_4'!$P513</f>
        <v>0</v>
      </c>
      <c r="T513" s="165">
        <f>'Vstupní data 9_4'!P518</f>
        <v>0</v>
      </c>
      <c r="U513" s="165">
        <f>'Vstupní data 9_4'!Q518</f>
        <v>0</v>
      </c>
      <c r="V513" s="165">
        <f>'Vstupní data 9_4'!R518</f>
        <v>0</v>
      </c>
      <c r="W513" s="168">
        <f>IFERROR('Tabulka 9_4'!$V513+'Tabulka 9_4'!$U513+'Tabulka 9_4'!$T513,"")</f>
        <v>0</v>
      </c>
      <c r="X513" s="168">
        <f>IFERROR('Tabulka 9_4'!$P513+'Tabulka 9_4'!$T513,"")</f>
        <v>0</v>
      </c>
      <c r="Y513" s="168">
        <f>IFERROR('Tabulka 9_4'!$Q513+'Tabulka 9_4'!$U513,"")</f>
        <v>0</v>
      </c>
      <c r="Z513" s="168">
        <f>IFERROR('Tabulka 9_4'!$R513+'Tabulka 9_4'!$V513,"")</f>
        <v>0</v>
      </c>
      <c r="AA513" s="170" t="str">
        <f t="shared" si="14"/>
        <v/>
      </c>
      <c r="AB513" s="170" t="str">
        <f t="shared" si="15"/>
        <v/>
      </c>
      <c r="AC513" s="171">
        <f>'Vstupní data 9_4'!$B$1</f>
        <v>0</v>
      </c>
    </row>
    <row r="514" spans="1:29" ht="15">
      <c r="A514" s="172">
        <f>'Vstupní data 9_4'!A519</f>
        <v>0</v>
      </c>
      <c r="B514" s="173">
        <f>'Vstupní data 9_4'!B519</f>
        <v>0</v>
      </c>
      <c r="C514" s="174" t="str">
        <f>'Vstupní data 9_4'!T447</f>
        <v/>
      </c>
      <c r="D514" s="174" t="str">
        <f>'Vstupní data 9_4'!U447</f>
        <v/>
      </c>
      <c r="E514" s="173" t="str">
        <f>'Vstupní data 9_4'!D447</f>
        <v/>
      </c>
      <c r="F514" s="173">
        <f>'Vstupní data 9_4'!C519</f>
        <v>0</v>
      </c>
      <c r="G514" s="173" t="str">
        <f>'Vstupní data 9_4'!F447</f>
        <v/>
      </c>
      <c r="H514" s="175">
        <f>'Vstupní data 9_4'!G519</f>
        <v>0</v>
      </c>
      <c r="I514" s="173" t="str">
        <f>IF('Vstupní data 9_4'!H519=0,"",'Vstupní data 9_4'!H519)</f>
        <v/>
      </c>
      <c r="J514" s="173">
        <f>'Vstupní data 9_4'!E519</f>
        <v>0</v>
      </c>
      <c r="K514" s="181" t="str">
        <f>'Vstupní data 9_4'!S447</f>
        <v/>
      </c>
      <c r="L514" s="174">
        <f>'Vstupní data 9_4'!I519</f>
        <v>0</v>
      </c>
      <c r="M514" s="177">
        <f>'Vstupní data 9_4'!J519</f>
        <v>0</v>
      </c>
      <c r="N514" s="177">
        <f>'Vstupní data 9_4'!K519</f>
        <v>0</v>
      </c>
      <c r="O514" s="177">
        <f>'Vstupní data 9_4'!L519</f>
        <v>0</v>
      </c>
      <c r="P514" s="173">
        <f>'Vstupní data 9_4'!M519</f>
        <v>0</v>
      </c>
      <c r="Q514" s="173">
        <f>'Vstupní data 9_4'!N519</f>
        <v>0</v>
      </c>
      <c r="R514" s="173">
        <f>'Vstupní data 9_4'!O519</f>
        <v>0</v>
      </c>
      <c r="S514" s="176">
        <f>'Tabulka 9_4'!$R514+'Tabulka 9_4'!$Q514+'Tabulka 9_4'!$P514</f>
        <v>0</v>
      </c>
      <c r="T514" s="173">
        <f>'Vstupní data 9_4'!P519</f>
        <v>0</v>
      </c>
      <c r="U514" s="173">
        <f>'Vstupní data 9_4'!Q519</f>
        <v>0</v>
      </c>
      <c r="V514" s="173">
        <f>'Vstupní data 9_4'!R519</f>
        <v>0</v>
      </c>
      <c r="W514" s="176">
        <f>IFERROR('Tabulka 9_4'!$V514+'Tabulka 9_4'!$U514+'Tabulka 9_4'!$T514,"")</f>
        <v>0</v>
      </c>
      <c r="X514" s="176">
        <f>IFERROR('Tabulka 9_4'!$P514+'Tabulka 9_4'!$T514,"")</f>
        <v>0</v>
      </c>
      <c r="Y514" s="176">
        <f>IFERROR('Tabulka 9_4'!$Q514+'Tabulka 9_4'!$U514,"")</f>
        <v>0</v>
      </c>
      <c r="Z514" s="176">
        <f>IFERROR('Tabulka 9_4'!$R514+'Tabulka 9_4'!$V514,"")</f>
        <v>0</v>
      </c>
      <c r="AA514" s="178" t="str">
        <f t="shared" si="16" ref="AA514:AA577">IFERROR(P514/X514,"")</f>
        <v/>
      </c>
      <c r="AB514" s="178" t="str">
        <f t="shared" si="17" ref="AB514:AB577">IFERROR(T514/X514,"")</f>
        <v/>
      </c>
      <c r="AC514" s="179">
        <f>'Vstupní data 9_4'!$B$1</f>
        <v>0</v>
      </c>
    </row>
    <row r="515" spans="1:29" ht="15">
      <c r="A515" s="164">
        <f>'Vstupní data 9_4'!A520</f>
        <v>0</v>
      </c>
      <c r="B515" s="165">
        <f>'Vstupní data 9_4'!B520</f>
        <v>0</v>
      </c>
      <c r="C515" s="166" t="str">
        <f>'Vstupní data 9_4'!T448</f>
        <v/>
      </c>
      <c r="D515" s="166" t="str">
        <f>'Vstupní data 9_4'!U448</f>
        <v/>
      </c>
      <c r="E515" s="165" t="str">
        <f>'Vstupní data 9_4'!D448</f>
        <v/>
      </c>
      <c r="F515" s="165">
        <f>'Vstupní data 9_4'!C520</f>
        <v>0</v>
      </c>
      <c r="G515" s="165" t="str">
        <f>'Vstupní data 9_4'!F448</f>
        <v/>
      </c>
      <c r="H515" s="167">
        <f>'Vstupní data 9_4'!G520</f>
        <v>0</v>
      </c>
      <c r="I515" s="165" t="str">
        <f>IF('Vstupní data 9_4'!H520=0,"",'Vstupní data 9_4'!H520)</f>
        <v/>
      </c>
      <c r="J515" s="165">
        <f>'Vstupní data 9_4'!E520</f>
        <v>0</v>
      </c>
      <c r="K515" s="180" t="str">
        <f>'Vstupní data 9_4'!S448</f>
        <v/>
      </c>
      <c r="L515" s="166">
        <f>'Vstupní data 9_4'!I520</f>
        <v>0</v>
      </c>
      <c r="M515" s="169">
        <f>'Vstupní data 9_4'!J520</f>
        <v>0</v>
      </c>
      <c r="N515" s="169">
        <f>'Vstupní data 9_4'!K520</f>
        <v>0</v>
      </c>
      <c r="O515" s="169">
        <f>'Vstupní data 9_4'!L520</f>
        <v>0</v>
      </c>
      <c r="P515" s="165">
        <f>'Vstupní data 9_4'!M520</f>
        <v>0</v>
      </c>
      <c r="Q515" s="165">
        <f>'Vstupní data 9_4'!N520</f>
        <v>0</v>
      </c>
      <c r="R515" s="165">
        <f>'Vstupní data 9_4'!O520</f>
        <v>0</v>
      </c>
      <c r="S515" s="168">
        <f>'Tabulka 9_4'!$R515+'Tabulka 9_4'!$Q515+'Tabulka 9_4'!$P515</f>
        <v>0</v>
      </c>
      <c r="T515" s="165">
        <f>'Vstupní data 9_4'!P520</f>
        <v>0</v>
      </c>
      <c r="U515" s="165">
        <f>'Vstupní data 9_4'!Q520</f>
        <v>0</v>
      </c>
      <c r="V515" s="165">
        <f>'Vstupní data 9_4'!R520</f>
        <v>0</v>
      </c>
      <c r="W515" s="168">
        <f>IFERROR('Tabulka 9_4'!$V515+'Tabulka 9_4'!$U515+'Tabulka 9_4'!$T515,"")</f>
        <v>0</v>
      </c>
      <c r="X515" s="168">
        <f>IFERROR('Tabulka 9_4'!$P515+'Tabulka 9_4'!$T515,"")</f>
        <v>0</v>
      </c>
      <c r="Y515" s="168">
        <f>IFERROR('Tabulka 9_4'!$Q515+'Tabulka 9_4'!$U515,"")</f>
        <v>0</v>
      </c>
      <c r="Z515" s="168">
        <f>IFERROR('Tabulka 9_4'!$R515+'Tabulka 9_4'!$V515,"")</f>
        <v>0</v>
      </c>
      <c r="AA515" s="170" t="str">
        <f t="shared" si="16"/>
        <v/>
      </c>
      <c r="AB515" s="170" t="str">
        <f t="shared" si="17"/>
        <v/>
      </c>
      <c r="AC515" s="171">
        <f>'Vstupní data 9_4'!$B$1</f>
        <v>0</v>
      </c>
    </row>
    <row r="516" spans="1:29" ht="15">
      <c r="A516" s="172">
        <f>'Vstupní data 9_4'!A521</f>
        <v>0</v>
      </c>
      <c r="B516" s="173">
        <f>'Vstupní data 9_4'!B521</f>
        <v>0</v>
      </c>
      <c r="C516" s="174" t="str">
        <f>'Vstupní data 9_4'!T449</f>
        <v/>
      </c>
      <c r="D516" s="174" t="str">
        <f>'Vstupní data 9_4'!U449</f>
        <v/>
      </c>
      <c r="E516" s="173" t="str">
        <f>'Vstupní data 9_4'!D449</f>
        <v/>
      </c>
      <c r="F516" s="173">
        <f>'Vstupní data 9_4'!C521</f>
        <v>0</v>
      </c>
      <c r="G516" s="173" t="str">
        <f>'Vstupní data 9_4'!F449</f>
        <v/>
      </c>
      <c r="H516" s="175">
        <f>'Vstupní data 9_4'!G521</f>
        <v>0</v>
      </c>
      <c r="I516" s="173" t="str">
        <f>IF('Vstupní data 9_4'!H521=0,"",'Vstupní data 9_4'!H521)</f>
        <v/>
      </c>
      <c r="J516" s="173">
        <f>'Vstupní data 9_4'!E521</f>
        <v>0</v>
      </c>
      <c r="K516" s="181" t="str">
        <f>'Vstupní data 9_4'!S449</f>
        <v/>
      </c>
      <c r="L516" s="174">
        <f>'Vstupní data 9_4'!I521</f>
        <v>0</v>
      </c>
      <c r="M516" s="177">
        <f>'Vstupní data 9_4'!J521</f>
        <v>0</v>
      </c>
      <c r="N516" s="177">
        <f>'Vstupní data 9_4'!K521</f>
        <v>0</v>
      </c>
      <c r="O516" s="177">
        <f>'Vstupní data 9_4'!L521</f>
        <v>0</v>
      </c>
      <c r="P516" s="173">
        <f>'Vstupní data 9_4'!M521</f>
        <v>0</v>
      </c>
      <c r="Q516" s="173">
        <f>'Vstupní data 9_4'!N521</f>
        <v>0</v>
      </c>
      <c r="R516" s="173">
        <f>'Vstupní data 9_4'!O521</f>
        <v>0</v>
      </c>
      <c r="S516" s="176">
        <f>'Tabulka 9_4'!$R516+'Tabulka 9_4'!$Q516+'Tabulka 9_4'!$P516</f>
        <v>0</v>
      </c>
      <c r="T516" s="173">
        <f>'Vstupní data 9_4'!P521</f>
        <v>0</v>
      </c>
      <c r="U516" s="173">
        <f>'Vstupní data 9_4'!Q521</f>
        <v>0</v>
      </c>
      <c r="V516" s="173">
        <f>'Vstupní data 9_4'!R521</f>
        <v>0</v>
      </c>
      <c r="W516" s="176">
        <f>IFERROR('Tabulka 9_4'!$V516+'Tabulka 9_4'!$U516+'Tabulka 9_4'!$T516,"")</f>
        <v>0</v>
      </c>
      <c r="X516" s="176">
        <f>IFERROR('Tabulka 9_4'!$P516+'Tabulka 9_4'!$T516,"")</f>
        <v>0</v>
      </c>
      <c r="Y516" s="176">
        <f>IFERROR('Tabulka 9_4'!$Q516+'Tabulka 9_4'!$U516,"")</f>
        <v>0</v>
      </c>
      <c r="Z516" s="176">
        <f>IFERROR('Tabulka 9_4'!$R516+'Tabulka 9_4'!$V516,"")</f>
        <v>0</v>
      </c>
      <c r="AA516" s="178" t="str">
        <f t="shared" si="16"/>
        <v/>
      </c>
      <c r="AB516" s="178" t="str">
        <f t="shared" si="17"/>
        <v/>
      </c>
      <c r="AC516" s="179">
        <f>'Vstupní data 9_4'!$B$1</f>
        <v>0</v>
      </c>
    </row>
    <row r="517" spans="1:29" ht="15">
      <c r="A517" s="164">
        <f>'Vstupní data 9_4'!A522</f>
        <v>0</v>
      </c>
      <c r="B517" s="165">
        <f>'Vstupní data 9_4'!B522</f>
        <v>0</v>
      </c>
      <c r="C517" s="166" t="str">
        <f>'Vstupní data 9_4'!T450</f>
        <v/>
      </c>
      <c r="D517" s="166" t="str">
        <f>'Vstupní data 9_4'!U450</f>
        <v/>
      </c>
      <c r="E517" s="165" t="str">
        <f>'Vstupní data 9_4'!D450</f>
        <v/>
      </c>
      <c r="F517" s="165">
        <f>'Vstupní data 9_4'!C522</f>
        <v>0</v>
      </c>
      <c r="G517" s="165" t="str">
        <f>'Vstupní data 9_4'!F450</f>
        <v/>
      </c>
      <c r="H517" s="167">
        <f>'Vstupní data 9_4'!G522</f>
        <v>0</v>
      </c>
      <c r="I517" s="165" t="str">
        <f>IF('Vstupní data 9_4'!H522=0,"",'Vstupní data 9_4'!H522)</f>
        <v/>
      </c>
      <c r="J517" s="165">
        <f>'Vstupní data 9_4'!E522</f>
        <v>0</v>
      </c>
      <c r="K517" s="180" t="str">
        <f>'Vstupní data 9_4'!S450</f>
        <v/>
      </c>
      <c r="L517" s="166">
        <f>'Vstupní data 9_4'!I522</f>
        <v>0</v>
      </c>
      <c r="M517" s="169">
        <f>'Vstupní data 9_4'!J522</f>
        <v>0</v>
      </c>
      <c r="N517" s="169">
        <f>'Vstupní data 9_4'!K522</f>
        <v>0</v>
      </c>
      <c r="O517" s="169">
        <f>'Vstupní data 9_4'!L522</f>
        <v>0</v>
      </c>
      <c r="P517" s="165">
        <f>'Vstupní data 9_4'!M522</f>
        <v>0</v>
      </c>
      <c r="Q517" s="165">
        <f>'Vstupní data 9_4'!N522</f>
        <v>0</v>
      </c>
      <c r="R517" s="165">
        <f>'Vstupní data 9_4'!O522</f>
        <v>0</v>
      </c>
      <c r="S517" s="168">
        <f>'Tabulka 9_4'!$R517+'Tabulka 9_4'!$Q517+'Tabulka 9_4'!$P517</f>
        <v>0</v>
      </c>
      <c r="T517" s="165">
        <f>'Vstupní data 9_4'!P522</f>
        <v>0</v>
      </c>
      <c r="U517" s="165">
        <f>'Vstupní data 9_4'!Q522</f>
        <v>0</v>
      </c>
      <c r="V517" s="165">
        <f>'Vstupní data 9_4'!R522</f>
        <v>0</v>
      </c>
      <c r="W517" s="168">
        <f>IFERROR('Tabulka 9_4'!$V517+'Tabulka 9_4'!$U517+'Tabulka 9_4'!$T517,"")</f>
        <v>0</v>
      </c>
      <c r="X517" s="168">
        <f>IFERROR('Tabulka 9_4'!$P517+'Tabulka 9_4'!$T517,"")</f>
        <v>0</v>
      </c>
      <c r="Y517" s="168">
        <f>IFERROR('Tabulka 9_4'!$Q517+'Tabulka 9_4'!$U517,"")</f>
        <v>0</v>
      </c>
      <c r="Z517" s="168">
        <f>IFERROR('Tabulka 9_4'!$R517+'Tabulka 9_4'!$V517,"")</f>
        <v>0</v>
      </c>
      <c r="AA517" s="170" t="str">
        <f t="shared" si="16"/>
        <v/>
      </c>
      <c r="AB517" s="170" t="str">
        <f t="shared" si="17"/>
        <v/>
      </c>
      <c r="AC517" s="171">
        <f>'Vstupní data 9_4'!$B$1</f>
        <v>0</v>
      </c>
    </row>
    <row r="518" spans="1:29" ht="15">
      <c r="A518" s="172">
        <f>'Vstupní data 9_4'!A523</f>
        <v>0</v>
      </c>
      <c r="B518" s="173">
        <f>'Vstupní data 9_4'!B523</f>
        <v>0</v>
      </c>
      <c r="C518" s="174" t="str">
        <f>'Vstupní data 9_4'!T451</f>
        <v/>
      </c>
      <c r="D518" s="174" t="str">
        <f>'Vstupní data 9_4'!U451</f>
        <v/>
      </c>
      <c r="E518" s="173" t="str">
        <f>'Vstupní data 9_4'!D451</f>
        <v/>
      </c>
      <c r="F518" s="173">
        <f>'Vstupní data 9_4'!C523</f>
        <v>0</v>
      </c>
      <c r="G518" s="173" t="str">
        <f>'Vstupní data 9_4'!F451</f>
        <v/>
      </c>
      <c r="H518" s="175">
        <f>'Vstupní data 9_4'!G523</f>
        <v>0</v>
      </c>
      <c r="I518" s="173" t="str">
        <f>IF('Vstupní data 9_4'!H523=0,"",'Vstupní data 9_4'!H523)</f>
        <v/>
      </c>
      <c r="J518" s="173">
        <f>'Vstupní data 9_4'!E523</f>
        <v>0</v>
      </c>
      <c r="K518" s="181" t="str">
        <f>'Vstupní data 9_4'!S451</f>
        <v/>
      </c>
      <c r="L518" s="174">
        <f>'Vstupní data 9_4'!I523</f>
        <v>0</v>
      </c>
      <c r="M518" s="177">
        <f>'Vstupní data 9_4'!J523</f>
        <v>0</v>
      </c>
      <c r="N518" s="177">
        <f>'Vstupní data 9_4'!K523</f>
        <v>0</v>
      </c>
      <c r="O518" s="177">
        <f>'Vstupní data 9_4'!L523</f>
        <v>0</v>
      </c>
      <c r="P518" s="173">
        <f>'Vstupní data 9_4'!M523</f>
        <v>0</v>
      </c>
      <c r="Q518" s="173">
        <f>'Vstupní data 9_4'!N523</f>
        <v>0</v>
      </c>
      <c r="R518" s="173">
        <f>'Vstupní data 9_4'!O523</f>
        <v>0</v>
      </c>
      <c r="S518" s="176">
        <f>'Tabulka 9_4'!$R518+'Tabulka 9_4'!$Q518+'Tabulka 9_4'!$P518</f>
        <v>0</v>
      </c>
      <c r="T518" s="173">
        <f>'Vstupní data 9_4'!P523</f>
        <v>0</v>
      </c>
      <c r="U518" s="173">
        <f>'Vstupní data 9_4'!Q523</f>
        <v>0</v>
      </c>
      <c r="V518" s="173">
        <f>'Vstupní data 9_4'!R523</f>
        <v>0</v>
      </c>
      <c r="W518" s="176">
        <f>IFERROR('Tabulka 9_4'!$V518+'Tabulka 9_4'!$U518+'Tabulka 9_4'!$T518,"")</f>
        <v>0</v>
      </c>
      <c r="X518" s="176">
        <f>IFERROR('Tabulka 9_4'!$P518+'Tabulka 9_4'!$T518,"")</f>
        <v>0</v>
      </c>
      <c r="Y518" s="176">
        <f>IFERROR('Tabulka 9_4'!$Q518+'Tabulka 9_4'!$U518,"")</f>
        <v>0</v>
      </c>
      <c r="Z518" s="176">
        <f>IFERROR('Tabulka 9_4'!$R518+'Tabulka 9_4'!$V518,"")</f>
        <v>0</v>
      </c>
      <c r="AA518" s="178" t="str">
        <f t="shared" si="16"/>
        <v/>
      </c>
      <c r="AB518" s="178" t="str">
        <f t="shared" si="17"/>
        <v/>
      </c>
      <c r="AC518" s="179">
        <f>'Vstupní data 9_4'!$B$1</f>
        <v>0</v>
      </c>
    </row>
    <row r="519" spans="1:29" ht="15">
      <c r="A519" s="164">
        <f>'Vstupní data 9_4'!A524</f>
        <v>0</v>
      </c>
      <c r="B519" s="165">
        <f>'Vstupní data 9_4'!B524</f>
        <v>0</v>
      </c>
      <c r="C519" s="166" t="str">
        <f>'Vstupní data 9_4'!T452</f>
        <v/>
      </c>
      <c r="D519" s="166" t="str">
        <f>'Vstupní data 9_4'!U452</f>
        <v/>
      </c>
      <c r="E519" s="165" t="str">
        <f>'Vstupní data 9_4'!D452</f>
        <v/>
      </c>
      <c r="F519" s="165">
        <f>'Vstupní data 9_4'!C524</f>
        <v>0</v>
      </c>
      <c r="G519" s="165" t="str">
        <f>'Vstupní data 9_4'!F452</f>
        <v/>
      </c>
      <c r="H519" s="167">
        <f>'Vstupní data 9_4'!G524</f>
        <v>0</v>
      </c>
      <c r="I519" s="165" t="str">
        <f>IF('Vstupní data 9_4'!H524=0,"",'Vstupní data 9_4'!H524)</f>
        <v/>
      </c>
      <c r="J519" s="165">
        <f>'Vstupní data 9_4'!E524</f>
        <v>0</v>
      </c>
      <c r="K519" s="180" t="str">
        <f>'Vstupní data 9_4'!S452</f>
        <v/>
      </c>
      <c r="L519" s="166">
        <f>'Vstupní data 9_4'!I524</f>
        <v>0</v>
      </c>
      <c r="M519" s="169">
        <f>'Vstupní data 9_4'!J524</f>
        <v>0</v>
      </c>
      <c r="N519" s="169">
        <f>'Vstupní data 9_4'!K524</f>
        <v>0</v>
      </c>
      <c r="O519" s="169">
        <f>'Vstupní data 9_4'!L524</f>
        <v>0</v>
      </c>
      <c r="P519" s="165">
        <f>'Vstupní data 9_4'!M524</f>
        <v>0</v>
      </c>
      <c r="Q519" s="165">
        <f>'Vstupní data 9_4'!N524</f>
        <v>0</v>
      </c>
      <c r="R519" s="165">
        <f>'Vstupní data 9_4'!O524</f>
        <v>0</v>
      </c>
      <c r="S519" s="168">
        <f>'Tabulka 9_4'!$R519+'Tabulka 9_4'!$Q519+'Tabulka 9_4'!$P519</f>
        <v>0</v>
      </c>
      <c r="T519" s="165">
        <f>'Vstupní data 9_4'!P524</f>
        <v>0</v>
      </c>
      <c r="U519" s="165">
        <f>'Vstupní data 9_4'!Q524</f>
        <v>0</v>
      </c>
      <c r="V519" s="165">
        <f>'Vstupní data 9_4'!R524</f>
        <v>0</v>
      </c>
      <c r="W519" s="168">
        <f>IFERROR('Tabulka 9_4'!$V519+'Tabulka 9_4'!$U519+'Tabulka 9_4'!$T519,"")</f>
        <v>0</v>
      </c>
      <c r="X519" s="168">
        <f>IFERROR('Tabulka 9_4'!$P519+'Tabulka 9_4'!$T519,"")</f>
        <v>0</v>
      </c>
      <c r="Y519" s="168">
        <f>IFERROR('Tabulka 9_4'!$Q519+'Tabulka 9_4'!$U519,"")</f>
        <v>0</v>
      </c>
      <c r="Z519" s="168">
        <f>IFERROR('Tabulka 9_4'!$R519+'Tabulka 9_4'!$V519,"")</f>
        <v>0</v>
      </c>
      <c r="AA519" s="170" t="str">
        <f t="shared" si="16"/>
        <v/>
      </c>
      <c r="AB519" s="170" t="str">
        <f t="shared" si="17"/>
        <v/>
      </c>
      <c r="AC519" s="171">
        <f>'Vstupní data 9_4'!$B$1</f>
        <v>0</v>
      </c>
    </row>
    <row r="520" spans="1:29" ht="15">
      <c r="A520" s="172">
        <f>'Vstupní data 9_4'!A525</f>
        <v>0</v>
      </c>
      <c r="B520" s="173">
        <f>'Vstupní data 9_4'!B525</f>
        <v>0</v>
      </c>
      <c r="C520" s="174" t="str">
        <f>'Vstupní data 9_4'!T453</f>
        <v/>
      </c>
      <c r="D520" s="174" t="str">
        <f>'Vstupní data 9_4'!U453</f>
        <v/>
      </c>
      <c r="E520" s="173" t="str">
        <f>'Vstupní data 9_4'!D453</f>
        <v/>
      </c>
      <c r="F520" s="173">
        <f>'Vstupní data 9_4'!C525</f>
        <v>0</v>
      </c>
      <c r="G520" s="173" t="str">
        <f>'Vstupní data 9_4'!F453</f>
        <v/>
      </c>
      <c r="H520" s="175">
        <f>'Vstupní data 9_4'!G525</f>
        <v>0</v>
      </c>
      <c r="I520" s="173" t="str">
        <f>IF('Vstupní data 9_4'!H525=0,"",'Vstupní data 9_4'!H525)</f>
        <v/>
      </c>
      <c r="J520" s="173">
        <f>'Vstupní data 9_4'!E525</f>
        <v>0</v>
      </c>
      <c r="K520" s="181" t="str">
        <f>'Vstupní data 9_4'!S453</f>
        <v/>
      </c>
      <c r="L520" s="174">
        <f>'Vstupní data 9_4'!I525</f>
        <v>0</v>
      </c>
      <c r="M520" s="177">
        <f>'Vstupní data 9_4'!J525</f>
        <v>0</v>
      </c>
      <c r="N520" s="177">
        <f>'Vstupní data 9_4'!K525</f>
        <v>0</v>
      </c>
      <c r="O520" s="177">
        <f>'Vstupní data 9_4'!L525</f>
        <v>0</v>
      </c>
      <c r="P520" s="173">
        <f>'Vstupní data 9_4'!M525</f>
        <v>0</v>
      </c>
      <c r="Q520" s="173">
        <f>'Vstupní data 9_4'!N525</f>
        <v>0</v>
      </c>
      <c r="R520" s="173">
        <f>'Vstupní data 9_4'!O525</f>
        <v>0</v>
      </c>
      <c r="S520" s="176">
        <f>'Tabulka 9_4'!$R520+'Tabulka 9_4'!$Q520+'Tabulka 9_4'!$P520</f>
        <v>0</v>
      </c>
      <c r="T520" s="173">
        <f>'Vstupní data 9_4'!P525</f>
        <v>0</v>
      </c>
      <c r="U520" s="173">
        <f>'Vstupní data 9_4'!Q525</f>
        <v>0</v>
      </c>
      <c r="V520" s="173">
        <f>'Vstupní data 9_4'!R525</f>
        <v>0</v>
      </c>
      <c r="W520" s="176">
        <f>IFERROR('Tabulka 9_4'!$V520+'Tabulka 9_4'!$U520+'Tabulka 9_4'!$T520,"")</f>
        <v>0</v>
      </c>
      <c r="X520" s="176">
        <f>IFERROR('Tabulka 9_4'!$P520+'Tabulka 9_4'!$T520,"")</f>
        <v>0</v>
      </c>
      <c r="Y520" s="176">
        <f>IFERROR('Tabulka 9_4'!$Q520+'Tabulka 9_4'!$U520,"")</f>
        <v>0</v>
      </c>
      <c r="Z520" s="176">
        <f>IFERROR('Tabulka 9_4'!$R520+'Tabulka 9_4'!$V520,"")</f>
        <v>0</v>
      </c>
      <c r="AA520" s="178" t="str">
        <f t="shared" si="16"/>
        <v/>
      </c>
      <c r="AB520" s="178" t="str">
        <f t="shared" si="17"/>
        <v/>
      </c>
      <c r="AC520" s="179">
        <f>'Vstupní data 9_4'!$B$1</f>
        <v>0</v>
      </c>
    </row>
    <row r="521" spans="1:29" ht="15">
      <c r="A521" s="164">
        <f>'Vstupní data 9_4'!A526</f>
        <v>0</v>
      </c>
      <c r="B521" s="165">
        <f>'Vstupní data 9_4'!B526</f>
        <v>0</v>
      </c>
      <c r="C521" s="166" t="str">
        <f>'Vstupní data 9_4'!T454</f>
        <v/>
      </c>
      <c r="D521" s="166" t="str">
        <f>'Vstupní data 9_4'!U454</f>
        <v/>
      </c>
      <c r="E521" s="165" t="str">
        <f>'Vstupní data 9_4'!D454</f>
        <v/>
      </c>
      <c r="F521" s="165">
        <f>'Vstupní data 9_4'!C526</f>
        <v>0</v>
      </c>
      <c r="G521" s="165" t="str">
        <f>'Vstupní data 9_4'!F454</f>
        <v/>
      </c>
      <c r="H521" s="167">
        <f>'Vstupní data 9_4'!G526</f>
        <v>0</v>
      </c>
      <c r="I521" s="165" t="str">
        <f>IF('Vstupní data 9_4'!H526=0,"",'Vstupní data 9_4'!H526)</f>
        <v/>
      </c>
      <c r="J521" s="165">
        <f>'Vstupní data 9_4'!E526</f>
        <v>0</v>
      </c>
      <c r="K521" s="180" t="str">
        <f>'Vstupní data 9_4'!S454</f>
        <v/>
      </c>
      <c r="L521" s="166">
        <f>'Vstupní data 9_4'!I526</f>
        <v>0</v>
      </c>
      <c r="M521" s="169">
        <f>'Vstupní data 9_4'!J526</f>
        <v>0</v>
      </c>
      <c r="N521" s="169">
        <f>'Vstupní data 9_4'!K526</f>
        <v>0</v>
      </c>
      <c r="O521" s="169">
        <f>'Vstupní data 9_4'!L526</f>
        <v>0</v>
      </c>
      <c r="P521" s="165">
        <f>'Vstupní data 9_4'!M526</f>
        <v>0</v>
      </c>
      <c r="Q521" s="165">
        <f>'Vstupní data 9_4'!N526</f>
        <v>0</v>
      </c>
      <c r="R521" s="165">
        <f>'Vstupní data 9_4'!O526</f>
        <v>0</v>
      </c>
      <c r="S521" s="168">
        <f>'Tabulka 9_4'!$R521+'Tabulka 9_4'!$Q521+'Tabulka 9_4'!$P521</f>
        <v>0</v>
      </c>
      <c r="T521" s="165">
        <f>'Vstupní data 9_4'!P526</f>
        <v>0</v>
      </c>
      <c r="U521" s="165">
        <f>'Vstupní data 9_4'!Q526</f>
        <v>0</v>
      </c>
      <c r="V521" s="165">
        <f>'Vstupní data 9_4'!R526</f>
        <v>0</v>
      </c>
      <c r="W521" s="168">
        <f>IFERROR('Tabulka 9_4'!$V521+'Tabulka 9_4'!$U521+'Tabulka 9_4'!$T521,"")</f>
        <v>0</v>
      </c>
      <c r="X521" s="168">
        <f>IFERROR('Tabulka 9_4'!$P521+'Tabulka 9_4'!$T521,"")</f>
        <v>0</v>
      </c>
      <c r="Y521" s="168">
        <f>IFERROR('Tabulka 9_4'!$Q521+'Tabulka 9_4'!$U521,"")</f>
        <v>0</v>
      </c>
      <c r="Z521" s="168">
        <f>IFERROR('Tabulka 9_4'!$R521+'Tabulka 9_4'!$V521,"")</f>
        <v>0</v>
      </c>
      <c r="AA521" s="170" t="str">
        <f t="shared" si="16"/>
        <v/>
      </c>
      <c r="AB521" s="170" t="str">
        <f t="shared" si="17"/>
        <v/>
      </c>
      <c r="AC521" s="171">
        <f>'Vstupní data 9_4'!$B$1</f>
        <v>0</v>
      </c>
    </row>
    <row r="522" spans="1:29" ht="15">
      <c r="A522" s="172">
        <f>'Vstupní data 9_4'!A527</f>
        <v>0</v>
      </c>
      <c r="B522" s="173">
        <f>'Vstupní data 9_4'!B527</f>
        <v>0</v>
      </c>
      <c r="C522" s="174" t="str">
        <f>'Vstupní data 9_4'!T527</f>
        <v/>
      </c>
      <c r="D522" s="174" t="str">
        <f>'Vstupní data 9_4'!U527</f>
        <v/>
      </c>
      <c r="E522" s="173" t="str">
        <f>'Vstupní data 9_4'!D527</f>
        <v/>
      </c>
      <c r="F522" s="173">
        <f>'Vstupní data 9_4'!C527</f>
        <v>0</v>
      </c>
      <c r="G522" s="173" t="str">
        <f>'Vstupní data 9_4'!F527</f>
        <v/>
      </c>
      <c r="H522" s="175">
        <f>'Vstupní data 9_4'!G527</f>
        <v>0</v>
      </c>
      <c r="I522" s="173" t="str">
        <f>IF('Vstupní data 9_4'!H527=0,"",'Vstupní data 9_4'!H527)</f>
        <v/>
      </c>
      <c r="J522" s="173">
        <f>'Vstupní data 9_4'!E527</f>
        <v>0</v>
      </c>
      <c r="K522" s="181" t="str">
        <f>'Vstupní data 9_4'!S527</f>
        <v/>
      </c>
      <c r="L522" s="174">
        <f>'Vstupní data 9_4'!I527</f>
        <v>0</v>
      </c>
      <c r="M522" s="177">
        <f>'Vstupní data 9_4'!J527</f>
        <v>0</v>
      </c>
      <c r="N522" s="177">
        <f>'Vstupní data 9_4'!K527</f>
        <v>0</v>
      </c>
      <c r="O522" s="177">
        <f>'Vstupní data 9_4'!L527</f>
        <v>0</v>
      </c>
      <c r="P522" s="173">
        <f>'Vstupní data 9_4'!M527</f>
        <v>0</v>
      </c>
      <c r="Q522" s="173">
        <f>'Vstupní data 9_4'!N527</f>
        <v>0</v>
      </c>
      <c r="R522" s="173">
        <f>'Vstupní data 9_4'!O527</f>
        <v>0</v>
      </c>
      <c r="S522" s="176">
        <f>'Tabulka 9_4'!$R522+'Tabulka 9_4'!$Q522+'Tabulka 9_4'!$P522</f>
        <v>0</v>
      </c>
      <c r="T522" s="173">
        <f>'Vstupní data 9_4'!P527</f>
        <v>0</v>
      </c>
      <c r="U522" s="173">
        <f>'Vstupní data 9_4'!Q527</f>
        <v>0</v>
      </c>
      <c r="V522" s="173">
        <f>'Vstupní data 9_4'!R527</f>
        <v>0</v>
      </c>
      <c r="W522" s="176">
        <f>IFERROR('Tabulka 9_4'!$V522+'Tabulka 9_4'!$U522+'Tabulka 9_4'!$T522,"")</f>
        <v>0</v>
      </c>
      <c r="X522" s="176">
        <f>IFERROR('Tabulka 9_4'!$P522+'Tabulka 9_4'!$T522,"")</f>
        <v>0</v>
      </c>
      <c r="Y522" s="176">
        <f>IFERROR('Tabulka 9_4'!$Q522+'Tabulka 9_4'!$U522,"")</f>
        <v>0</v>
      </c>
      <c r="Z522" s="176">
        <f>IFERROR('Tabulka 9_4'!$R522+'Tabulka 9_4'!$V522,"")</f>
        <v>0</v>
      </c>
      <c r="AA522" s="178" t="str">
        <f t="shared" si="16"/>
        <v/>
      </c>
      <c r="AB522" s="178" t="str">
        <f t="shared" si="17"/>
        <v/>
      </c>
      <c r="AC522" s="179">
        <f>'Vstupní data 9_4'!$B$1</f>
        <v>0</v>
      </c>
    </row>
    <row r="523" spans="1:29" ht="15">
      <c r="A523" s="164">
        <f>'Vstupní data 9_4'!A528</f>
        <v>0</v>
      </c>
      <c r="B523" s="165">
        <f>'Vstupní data 9_4'!B528</f>
        <v>0</v>
      </c>
      <c r="C523" s="166" t="str">
        <f>'Vstupní data 9_4'!T527</f>
        <v/>
      </c>
      <c r="D523" s="166" t="str">
        <f>'Vstupní data 9_4'!U527</f>
        <v/>
      </c>
      <c r="E523" s="165" t="str">
        <f>'Vstupní data 9_4'!D527</f>
        <v/>
      </c>
      <c r="F523" s="165">
        <f>'Vstupní data 9_4'!C528</f>
        <v>0</v>
      </c>
      <c r="G523" s="165" t="str">
        <f>'Vstupní data 9_4'!F527</f>
        <v/>
      </c>
      <c r="H523" s="167">
        <f>'Vstupní data 9_4'!G528</f>
        <v>0</v>
      </c>
      <c r="I523" s="165" t="str">
        <f>IF('Vstupní data 9_4'!H528=0,"",'Vstupní data 9_4'!H528)</f>
        <v/>
      </c>
      <c r="J523" s="165">
        <f>'Vstupní data 9_4'!E528</f>
        <v>0</v>
      </c>
      <c r="K523" s="180" t="str">
        <f>'Vstupní data 9_4'!S527</f>
        <v/>
      </c>
      <c r="L523" s="166">
        <f>'Vstupní data 9_4'!I528</f>
        <v>0</v>
      </c>
      <c r="M523" s="169">
        <f>'Vstupní data 9_4'!J528</f>
        <v>0</v>
      </c>
      <c r="N523" s="169">
        <f>'Vstupní data 9_4'!K528</f>
        <v>0</v>
      </c>
      <c r="O523" s="169">
        <f>'Vstupní data 9_4'!L528</f>
        <v>0</v>
      </c>
      <c r="P523" s="165">
        <f>'Vstupní data 9_4'!M528</f>
        <v>0</v>
      </c>
      <c r="Q523" s="165">
        <f>'Vstupní data 9_4'!N528</f>
        <v>0</v>
      </c>
      <c r="R523" s="165">
        <f>'Vstupní data 9_4'!O528</f>
        <v>0</v>
      </c>
      <c r="S523" s="168">
        <f>'Tabulka 9_4'!$R523+'Tabulka 9_4'!$Q523+'Tabulka 9_4'!$P523</f>
        <v>0</v>
      </c>
      <c r="T523" s="165">
        <f>'Vstupní data 9_4'!P528</f>
        <v>0</v>
      </c>
      <c r="U523" s="165">
        <f>'Vstupní data 9_4'!Q528</f>
        <v>0</v>
      </c>
      <c r="V523" s="165">
        <f>'Vstupní data 9_4'!R528</f>
        <v>0</v>
      </c>
      <c r="W523" s="168">
        <f>IFERROR('Tabulka 9_4'!$V523+'Tabulka 9_4'!$U523+'Tabulka 9_4'!$T523,"")</f>
        <v>0</v>
      </c>
      <c r="X523" s="168">
        <f>IFERROR('Tabulka 9_4'!$P523+'Tabulka 9_4'!$T523,"")</f>
        <v>0</v>
      </c>
      <c r="Y523" s="168">
        <f>IFERROR('Tabulka 9_4'!$Q523+'Tabulka 9_4'!$U523,"")</f>
        <v>0</v>
      </c>
      <c r="Z523" s="168">
        <f>IFERROR('Tabulka 9_4'!$R523+'Tabulka 9_4'!$V523,"")</f>
        <v>0</v>
      </c>
      <c r="AA523" s="170" t="str">
        <f t="shared" si="16"/>
        <v/>
      </c>
      <c r="AB523" s="170" t="str">
        <f t="shared" si="17"/>
        <v/>
      </c>
      <c r="AC523" s="171">
        <f>'Vstupní data 9_4'!$B$1</f>
        <v>0</v>
      </c>
    </row>
    <row r="524" spans="1:29" ht="15">
      <c r="A524" s="172">
        <f>'Vstupní data 9_4'!A529</f>
        <v>0</v>
      </c>
      <c r="B524" s="173">
        <f>'Vstupní data 9_4'!B529</f>
        <v>0</v>
      </c>
      <c r="C524" s="174" t="str">
        <f>'Vstupní data 9_4'!T527</f>
        <v/>
      </c>
      <c r="D524" s="174" t="str">
        <f>'Vstupní data 9_4'!U527</f>
        <v/>
      </c>
      <c r="E524" s="173" t="str">
        <f>'Vstupní data 9_4'!D527</f>
        <v/>
      </c>
      <c r="F524" s="173">
        <f>'Vstupní data 9_4'!C529</f>
        <v>0</v>
      </c>
      <c r="G524" s="173" t="str">
        <f>'Vstupní data 9_4'!F527</f>
        <v/>
      </c>
      <c r="H524" s="175">
        <f>'Vstupní data 9_4'!G529</f>
        <v>0</v>
      </c>
      <c r="I524" s="173" t="str">
        <f>IF('Vstupní data 9_4'!H529=0,"",'Vstupní data 9_4'!H529)</f>
        <v/>
      </c>
      <c r="J524" s="173">
        <f>'Vstupní data 9_4'!E529</f>
        <v>0</v>
      </c>
      <c r="K524" s="181" t="str">
        <f>'Vstupní data 9_4'!S527</f>
        <v/>
      </c>
      <c r="L524" s="174">
        <f>'Vstupní data 9_4'!I529</f>
        <v>0</v>
      </c>
      <c r="M524" s="177">
        <f>'Vstupní data 9_4'!J529</f>
        <v>0</v>
      </c>
      <c r="N524" s="177">
        <f>'Vstupní data 9_4'!K529</f>
        <v>0</v>
      </c>
      <c r="O524" s="177">
        <f>'Vstupní data 9_4'!L529</f>
        <v>0</v>
      </c>
      <c r="P524" s="173">
        <f>'Vstupní data 9_4'!M529</f>
        <v>0</v>
      </c>
      <c r="Q524" s="173">
        <f>'Vstupní data 9_4'!N529</f>
        <v>0</v>
      </c>
      <c r="R524" s="173">
        <f>'Vstupní data 9_4'!O529</f>
        <v>0</v>
      </c>
      <c r="S524" s="176">
        <f>'Tabulka 9_4'!$R524+'Tabulka 9_4'!$Q524+'Tabulka 9_4'!$P524</f>
        <v>0</v>
      </c>
      <c r="T524" s="173">
        <f>'Vstupní data 9_4'!P529</f>
        <v>0</v>
      </c>
      <c r="U524" s="173">
        <f>'Vstupní data 9_4'!Q529</f>
        <v>0</v>
      </c>
      <c r="V524" s="173">
        <f>'Vstupní data 9_4'!R529</f>
        <v>0</v>
      </c>
      <c r="W524" s="176">
        <f>IFERROR('Tabulka 9_4'!$V524+'Tabulka 9_4'!$U524+'Tabulka 9_4'!$T524,"")</f>
        <v>0</v>
      </c>
      <c r="X524" s="176">
        <f>IFERROR('Tabulka 9_4'!$P524+'Tabulka 9_4'!$T524,"")</f>
        <v>0</v>
      </c>
      <c r="Y524" s="176">
        <f>IFERROR('Tabulka 9_4'!$Q524+'Tabulka 9_4'!$U524,"")</f>
        <v>0</v>
      </c>
      <c r="Z524" s="176">
        <f>IFERROR('Tabulka 9_4'!$R524+'Tabulka 9_4'!$V524,"")</f>
        <v>0</v>
      </c>
      <c r="AA524" s="178" t="str">
        <f t="shared" si="16"/>
        <v/>
      </c>
      <c r="AB524" s="178" t="str">
        <f t="shared" si="17"/>
        <v/>
      </c>
      <c r="AC524" s="179">
        <f>'Vstupní data 9_4'!$B$1</f>
        <v>0</v>
      </c>
    </row>
    <row r="525" spans="1:29" ht="15">
      <c r="A525" s="164">
        <f>'Vstupní data 9_4'!A530</f>
        <v>0</v>
      </c>
      <c r="B525" s="165">
        <f>'Vstupní data 9_4'!B530</f>
        <v>0</v>
      </c>
      <c r="C525" s="166" t="str">
        <f>'Vstupní data 9_4'!T527</f>
        <v/>
      </c>
      <c r="D525" s="166" t="str">
        <f>'Vstupní data 9_4'!U527</f>
        <v/>
      </c>
      <c r="E525" s="165" t="str">
        <f>'Vstupní data 9_4'!D527</f>
        <v/>
      </c>
      <c r="F525" s="165">
        <f>'Vstupní data 9_4'!C530</f>
        <v>0</v>
      </c>
      <c r="G525" s="165" t="str">
        <f>'Vstupní data 9_4'!F527</f>
        <v/>
      </c>
      <c r="H525" s="167">
        <f>'Vstupní data 9_4'!G530</f>
        <v>0</v>
      </c>
      <c r="I525" s="165" t="str">
        <f>IF('Vstupní data 9_4'!H530=0,"",'Vstupní data 9_4'!H530)</f>
        <v/>
      </c>
      <c r="J525" s="165">
        <f>'Vstupní data 9_4'!E530</f>
        <v>0</v>
      </c>
      <c r="K525" s="180" t="str">
        <f>'Vstupní data 9_4'!S527</f>
        <v/>
      </c>
      <c r="L525" s="166">
        <f>'Vstupní data 9_4'!I530</f>
        <v>0</v>
      </c>
      <c r="M525" s="169">
        <f>'Vstupní data 9_4'!J530</f>
        <v>0</v>
      </c>
      <c r="N525" s="169">
        <f>'Vstupní data 9_4'!K530</f>
        <v>0</v>
      </c>
      <c r="O525" s="169">
        <f>'Vstupní data 9_4'!L530</f>
        <v>0</v>
      </c>
      <c r="P525" s="165">
        <f>'Vstupní data 9_4'!M530</f>
        <v>0</v>
      </c>
      <c r="Q525" s="165">
        <f>'Vstupní data 9_4'!N530</f>
        <v>0</v>
      </c>
      <c r="R525" s="165">
        <f>'Vstupní data 9_4'!O530</f>
        <v>0</v>
      </c>
      <c r="S525" s="168">
        <f>'Tabulka 9_4'!$R525+'Tabulka 9_4'!$Q525+'Tabulka 9_4'!$P525</f>
        <v>0</v>
      </c>
      <c r="T525" s="165">
        <f>'Vstupní data 9_4'!P530</f>
        <v>0</v>
      </c>
      <c r="U525" s="165">
        <f>'Vstupní data 9_4'!Q530</f>
        <v>0</v>
      </c>
      <c r="V525" s="165">
        <f>'Vstupní data 9_4'!R530</f>
        <v>0</v>
      </c>
      <c r="W525" s="168">
        <f>IFERROR('Tabulka 9_4'!$V525+'Tabulka 9_4'!$U525+'Tabulka 9_4'!$T525,"")</f>
        <v>0</v>
      </c>
      <c r="X525" s="168">
        <f>IFERROR('Tabulka 9_4'!$P525+'Tabulka 9_4'!$T525,"")</f>
        <v>0</v>
      </c>
      <c r="Y525" s="168">
        <f>IFERROR('Tabulka 9_4'!$Q525+'Tabulka 9_4'!$U525,"")</f>
        <v>0</v>
      </c>
      <c r="Z525" s="168">
        <f>IFERROR('Tabulka 9_4'!$R525+'Tabulka 9_4'!$V525,"")</f>
        <v>0</v>
      </c>
      <c r="AA525" s="170" t="str">
        <f t="shared" si="16"/>
        <v/>
      </c>
      <c r="AB525" s="170" t="str">
        <f t="shared" si="17"/>
        <v/>
      </c>
      <c r="AC525" s="171">
        <f>'Vstupní data 9_4'!$B$1</f>
        <v>0</v>
      </c>
    </row>
    <row r="526" spans="1:29" ht="15">
      <c r="A526" s="172">
        <f>'Vstupní data 9_4'!A531</f>
        <v>0</v>
      </c>
      <c r="B526" s="173">
        <f>'Vstupní data 9_4'!B531</f>
        <v>0</v>
      </c>
      <c r="C526" s="174" t="str">
        <f>'Vstupní data 9_4'!T527</f>
        <v/>
      </c>
      <c r="D526" s="174" t="str">
        <f>'Vstupní data 9_4'!U527</f>
        <v/>
      </c>
      <c r="E526" s="173" t="str">
        <f>'Vstupní data 9_4'!D527</f>
        <v/>
      </c>
      <c r="F526" s="173">
        <f>'Vstupní data 9_4'!C531</f>
        <v>0</v>
      </c>
      <c r="G526" s="173" t="str">
        <f>'Vstupní data 9_4'!F527</f>
        <v/>
      </c>
      <c r="H526" s="175">
        <f>'Vstupní data 9_4'!G531</f>
        <v>0</v>
      </c>
      <c r="I526" s="173" t="str">
        <f>IF('Vstupní data 9_4'!H531=0,"",'Vstupní data 9_4'!H531)</f>
        <v/>
      </c>
      <c r="J526" s="173">
        <f>'Vstupní data 9_4'!E531</f>
        <v>0</v>
      </c>
      <c r="K526" s="181" t="str">
        <f>'Vstupní data 9_4'!S527</f>
        <v/>
      </c>
      <c r="L526" s="174">
        <f>'Vstupní data 9_4'!I531</f>
        <v>0</v>
      </c>
      <c r="M526" s="177">
        <f>'Vstupní data 9_4'!J531</f>
        <v>0</v>
      </c>
      <c r="N526" s="177">
        <f>'Vstupní data 9_4'!K531</f>
        <v>0</v>
      </c>
      <c r="O526" s="177">
        <f>'Vstupní data 9_4'!L531</f>
        <v>0</v>
      </c>
      <c r="P526" s="173">
        <f>'Vstupní data 9_4'!M531</f>
        <v>0</v>
      </c>
      <c r="Q526" s="173">
        <f>'Vstupní data 9_4'!N531</f>
        <v>0</v>
      </c>
      <c r="R526" s="173">
        <f>'Vstupní data 9_4'!O531</f>
        <v>0</v>
      </c>
      <c r="S526" s="176">
        <f>'Tabulka 9_4'!$R526+'Tabulka 9_4'!$Q526+'Tabulka 9_4'!$P526</f>
        <v>0</v>
      </c>
      <c r="T526" s="173">
        <f>'Vstupní data 9_4'!P531</f>
        <v>0</v>
      </c>
      <c r="U526" s="173">
        <f>'Vstupní data 9_4'!Q531</f>
        <v>0</v>
      </c>
      <c r="V526" s="173">
        <f>'Vstupní data 9_4'!R531</f>
        <v>0</v>
      </c>
      <c r="W526" s="176">
        <f>IFERROR('Tabulka 9_4'!$V526+'Tabulka 9_4'!$U526+'Tabulka 9_4'!$T526,"")</f>
        <v>0</v>
      </c>
      <c r="X526" s="176">
        <f>IFERROR('Tabulka 9_4'!$P526+'Tabulka 9_4'!$T526,"")</f>
        <v>0</v>
      </c>
      <c r="Y526" s="176">
        <f>IFERROR('Tabulka 9_4'!$Q526+'Tabulka 9_4'!$U526,"")</f>
        <v>0</v>
      </c>
      <c r="Z526" s="176">
        <f>IFERROR('Tabulka 9_4'!$R526+'Tabulka 9_4'!$V526,"")</f>
        <v>0</v>
      </c>
      <c r="AA526" s="178" t="str">
        <f t="shared" si="16"/>
        <v/>
      </c>
      <c r="AB526" s="178" t="str">
        <f t="shared" si="17"/>
        <v/>
      </c>
      <c r="AC526" s="179">
        <f>'Vstupní data 9_4'!$B$1</f>
        <v>0</v>
      </c>
    </row>
    <row r="527" spans="1:29" ht="15">
      <c r="A527" s="164">
        <f>'Vstupní data 9_4'!A532</f>
        <v>0</v>
      </c>
      <c r="B527" s="165">
        <f>'Vstupní data 9_4'!B532</f>
        <v>0</v>
      </c>
      <c r="C527" s="166" t="str">
        <f>'Vstupní data 9_4'!T527</f>
        <v/>
      </c>
      <c r="D527" s="166" t="str">
        <f>'Vstupní data 9_4'!U527</f>
        <v/>
      </c>
      <c r="E527" s="165" t="str">
        <f>'Vstupní data 9_4'!D527</f>
        <v/>
      </c>
      <c r="F527" s="165">
        <f>'Vstupní data 9_4'!C532</f>
        <v>0</v>
      </c>
      <c r="G527" s="165" t="str">
        <f>'Vstupní data 9_4'!F527</f>
        <v/>
      </c>
      <c r="H527" s="167">
        <f>'Vstupní data 9_4'!G532</f>
        <v>0</v>
      </c>
      <c r="I527" s="165" t="str">
        <f>IF('Vstupní data 9_4'!H532=0,"",'Vstupní data 9_4'!H532)</f>
        <v/>
      </c>
      <c r="J527" s="165">
        <f>'Vstupní data 9_4'!E532</f>
        <v>0</v>
      </c>
      <c r="K527" s="180" t="str">
        <f>'Vstupní data 9_4'!S527</f>
        <v/>
      </c>
      <c r="L527" s="166">
        <f>'Vstupní data 9_4'!I532</f>
        <v>0</v>
      </c>
      <c r="M527" s="169">
        <f>'Vstupní data 9_4'!J532</f>
        <v>0</v>
      </c>
      <c r="N527" s="169">
        <f>'Vstupní data 9_4'!K532</f>
        <v>0</v>
      </c>
      <c r="O527" s="169">
        <f>'Vstupní data 9_4'!L532</f>
        <v>0</v>
      </c>
      <c r="P527" s="165">
        <f>'Vstupní data 9_4'!M532</f>
        <v>0</v>
      </c>
      <c r="Q527" s="165">
        <f>'Vstupní data 9_4'!N532</f>
        <v>0</v>
      </c>
      <c r="R527" s="165">
        <f>'Vstupní data 9_4'!O532</f>
        <v>0</v>
      </c>
      <c r="S527" s="168">
        <f>'Tabulka 9_4'!$R527+'Tabulka 9_4'!$Q527+'Tabulka 9_4'!$P527</f>
        <v>0</v>
      </c>
      <c r="T527" s="165">
        <f>'Vstupní data 9_4'!P532</f>
        <v>0</v>
      </c>
      <c r="U527" s="165">
        <f>'Vstupní data 9_4'!Q532</f>
        <v>0</v>
      </c>
      <c r="V527" s="165">
        <f>'Vstupní data 9_4'!R532</f>
        <v>0</v>
      </c>
      <c r="W527" s="168">
        <f>IFERROR('Tabulka 9_4'!$V527+'Tabulka 9_4'!$U527+'Tabulka 9_4'!$T527,"")</f>
        <v>0</v>
      </c>
      <c r="X527" s="168">
        <f>IFERROR('Tabulka 9_4'!$P527+'Tabulka 9_4'!$T527,"")</f>
        <v>0</v>
      </c>
      <c r="Y527" s="168">
        <f>IFERROR('Tabulka 9_4'!$Q527+'Tabulka 9_4'!$U527,"")</f>
        <v>0</v>
      </c>
      <c r="Z527" s="168">
        <f>IFERROR('Tabulka 9_4'!$R527+'Tabulka 9_4'!$V527,"")</f>
        <v>0</v>
      </c>
      <c r="AA527" s="170" t="str">
        <f t="shared" si="16"/>
        <v/>
      </c>
      <c r="AB527" s="170" t="str">
        <f t="shared" si="17"/>
        <v/>
      </c>
      <c r="AC527" s="171">
        <f>'Vstupní data 9_4'!$B$1</f>
        <v>0</v>
      </c>
    </row>
    <row r="528" spans="1:29" ht="15">
      <c r="A528" s="172">
        <f>'Vstupní data 9_4'!A533</f>
        <v>0</v>
      </c>
      <c r="B528" s="173">
        <f>'Vstupní data 9_4'!B533</f>
        <v>0</v>
      </c>
      <c r="C528" s="174" t="str">
        <f>'Vstupní data 9_4'!T527</f>
        <v/>
      </c>
      <c r="D528" s="174" t="str">
        <f>'Vstupní data 9_4'!U527</f>
        <v/>
      </c>
      <c r="E528" s="173" t="str">
        <f>'Vstupní data 9_4'!D527</f>
        <v/>
      </c>
      <c r="F528" s="173">
        <f>'Vstupní data 9_4'!C533</f>
        <v>0</v>
      </c>
      <c r="G528" s="173" t="str">
        <f>'Vstupní data 9_4'!F527</f>
        <v/>
      </c>
      <c r="H528" s="175">
        <f>'Vstupní data 9_4'!G533</f>
        <v>0</v>
      </c>
      <c r="I528" s="173" t="str">
        <f>IF('Vstupní data 9_4'!H533=0,"",'Vstupní data 9_4'!H533)</f>
        <v/>
      </c>
      <c r="J528" s="173">
        <f>'Vstupní data 9_4'!E533</f>
        <v>0</v>
      </c>
      <c r="K528" s="181" t="str">
        <f>'Vstupní data 9_4'!S527</f>
        <v/>
      </c>
      <c r="L528" s="174">
        <f>'Vstupní data 9_4'!I533</f>
        <v>0</v>
      </c>
      <c r="M528" s="177">
        <f>'Vstupní data 9_4'!J533</f>
        <v>0</v>
      </c>
      <c r="N528" s="177">
        <f>'Vstupní data 9_4'!K533</f>
        <v>0</v>
      </c>
      <c r="O528" s="177">
        <f>'Vstupní data 9_4'!L533</f>
        <v>0</v>
      </c>
      <c r="P528" s="173">
        <f>'Vstupní data 9_4'!M533</f>
        <v>0</v>
      </c>
      <c r="Q528" s="173">
        <f>'Vstupní data 9_4'!N533</f>
        <v>0</v>
      </c>
      <c r="R528" s="173">
        <f>'Vstupní data 9_4'!O533</f>
        <v>0</v>
      </c>
      <c r="S528" s="176">
        <f>'Tabulka 9_4'!$R528+'Tabulka 9_4'!$Q528+'Tabulka 9_4'!$P528</f>
        <v>0</v>
      </c>
      <c r="T528" s="173">
        <f>'Vstupní data 9_4'!P533</f>
        <v>0</v>
      </c>
      <c r="U528" s="173">
        <f>'Vstupní data 9_4'!Q533</f>
        <v>0</v>
      </c>
      <c r="V528" s="173">
        <f>'Vstupní data 9_4'!R533</f>
        <v>0</v>
      </c>
      <c r="W528" s="176">
        <f>IFERROR('Tabulka 9_4'!$V528+'Tabulka 9_4'!$U528+'Tabulka 9_4'!$T528,"")</f>
        <v>0</v>
      </c>
      <c r="X528" s="176">
        <f>IFERROR('Tabulka 9_4'!$P528+'Tabulka 9_4'!$T528,"")</f>
        <v>0</v>
      </c>
      <c r="Y528" s="176">
        <f>IFERROR('Tabulka 9_4'!$Q528+'Tabulka 9_4'!$U528,"")</f>
        <v>0</v>
      </c>
      <c r="Z528" s="176">
        <f>IFERROR('Tabulka 9_4'!$R528+'Tabulka 9_4'!$V528,"")</f>
        <v>0</v>
      </c>
      <c r="AA528" s="178" t="str">
        <f t="shared" si="16"/>
        <v/>
      </c>
      <c r="AB528" s="178" t="str">
        <f t="shared" si="17"/>
        <v/>
      </c>
      <c r="AC528" s="179">
        <f>'Vstupní data 9_4'!$B$1</f>
        <v>0</v>
      </c>
    </row>
    <row r="529" spans="1:29" ht="15">
      <c r="A529" s="164">
        <f>'Vstupní data 9_4'!A534</f>
        <v>0</v>
      </c>
      <c r="B529" s="165">
        <f>'Vstupní data 9_4'!B534</f>
        <v>0</v>
      </c>
      <c r="C529" s="166" t="str">
        <f>'Vstupní data 9_4'!T527</f>
        <v/>
      </c>
      <c r="D529" s="166" t="str">
        <f>'Vstupní data 9_4'!U527</f>
        <v/>
      </c>
      <c r="E529" s="165" t="str">
        <f>'Vstupní data 9_4'!D527</f>
        <v/>
      </c>
      <c r="F529" s="165">
        <f>'Vstupní data 9_4'!C534</f>
        <v>0</v>
      </c>
      <c r="G529" s="165" t="str">
        <f>'Vstupní data 9_4'!F527</f>
        <v/>
      </c>
      <c r="H529" s="167">
        <f>'Vstupní data 9_4'!G534</f>
        <v>0</v>
      </c>
      <c r="I529" s="165" t="str">
        <f>IF('Vstupní data 9_4'!H534=0,"",'Vstupní data 9_4'!H534)</f>
        <v/>
      </c>
      <c r="J529" s="165">
        <f>'Vstupní data 9_4'!E534</f>
        <v>0</v>
      </c>
      <c r="K529" s="180" t="str">
        <f>'Vstupní data 9_4'!S527</f>
        <v/>
      </c>
      <c r="L529" s="166">
        <f>'Vstupní data 9_4'!I534</f>
        <v>0</v>
      </c>
      <c r="M529" s="169">
        <f>'Vstupní data 9_4'!J534</f>
        <v>0</v>
      </c>
      <c r="N529" s="169">
        <f>'Vstupní data 9_4'!K534</f>
        <v>0</v>
      </c>
      <c r="O529" s="169">
        <f>'Vstupní data 9_4'!L534</f>
        <v>0</v>
      </c>
      <c r="P529" s="165">
        <f>'Vstupní data 9_4'!M534</f>
        <v>0</v>
      </c>
      <c r="Q529" s="165">
        <f>'Vstupní data 9_4'!N534</f>
        <v>0</v>
      </c>
      <c r="R529" s="165">
        <f>'Vstupní data 9_4'!O534</f>
        <v>0</v>
      </c>
      <c r="S529" s="168">
        <f>'Tabulka 9_4'!$R529+'Tabulka 9_4'!$Q529+'Tabulka 9_4'!$P529</f>
        <v>0</v>
      </c>
      <c r="T529" s="165">
        <f>'Vstupní data 9_4'!P534</f>
        <v>0</v>
      </c>
      <c r="U529" s="165">
        <f>'Vstupní data 9_4'!Q534</f>
        <v>0</v>
      </c>
      <c r="V529" s="165">
        <f>'Vstupní data 9_4'!R534</f>
        <v>0</v>
      </c>
      <c r="W529" s="168">
        <f>IFERROR('Tabulka 9_4'!$V529+'Tabulka 9_4'!$U529+'Tabulka 9_4'!$T529,"")</f>
        <v>0</v>
      </c>
      <c r="X529" s="168">
        <f>IFERROR('Tabulka 9_4'!$P529+'Tabulka 9_4'!$T529,"")</f>
        <v>0</v>
      </c>
      <c r="Y529" s="168">
        <f>IFERROR('Tabulka 9_4'!$Q529+'Tabulka 9_4'!$U529,"")</f>
        <v>0</v>
      </c>
      <c r="Z529" s="168">
        <f>IFERROR('Tabulka 9_4'!$R529+'Tabulka 9_4'!$V529,"")</f>
        <v>0</v>
      </c>
      <c r="AA529" s="170" t="str">
        <f t="shared" si="16"/>
        <v/>
      </c>
      <c r="AB529" s="170" t="str">
        <f t="shared" si="17"/>
        <v/>
      </c>
      <c r="AC529" s="171">
        <f>'Vstupní data 9_4'!$B$1</f>
        <v>0</v>
      </c>
    </row>
    <row r="530" spans="1:29" ht="15">
      <c r="A530" s="172">
        <f>'Vstupní data 9_4'!A535</f>
        <v>0</v>
      </c>
      <c r="B530" s="173">
        <f>'Vstupní data 9_4'!B535</f>
        <v>0</v>
      </c>
      <c r="C530" s="174" t="str">
        <f>'Vstupní data 9_4'!T527</f>
        <v/>
      </c>
      <c r="D530" s="174" t="str">
        <f>'Vstupní data 9_4'!U527</f>
        <v/>
      </c>
      <c r="E530" s="173" t="str">
        <f>'Vstupní data 9_4'!D527</f>
        <v/>
      </c>
      <c r="F530" s="173">
        <f>'Vstupní data 9_4'!C535</f>
        <v>0</v>
      </c>
      <c r="G530" s="173" t="str">
        <f>'Vstupní data 9_4'!F527</f>
        <v/>
      </c>
      <c r="H530" s="175">
        <f>'Vstupní data 9_4'!G535</f>
        <v>0</v>
      </c>
      <c r="I530" s="173" t="str">
        <f>IF('Vstupní data 9_4'!H535=0,"",'Vstupní data 9_4'!H535)</f>
        <v/>
      </c>
      <c r="J530" s="173">
        <f>'Vstupní data 9_4'!E535</f>
        <v>0</v>
      </c>
      <c r="K530" s="181" t="str">
        <f>'Vstupní data 9_4'!S527</f>
        <v/>
      </c>
      <c r="L530" s="174">
        <f>'Vstupní data 9_4'!I535</f>
        <v>0</v>
      </c>
      <c r="M530" s="177">
        <f>'Vstupní data 9_4'!J535</f>
        <v>0</v>
      </c>
      <c r="N530" s="177">
        <f>'Vstupní data 9_4'!K535</f>
        <v>0</v>
      </c>
      <c r="O530" s="177">
        <f>'Vstupní data 9_4'!L535</f>
        <v>0</v>
      </c>
      <c r="P530" s="173">
        <f>'Vstupní data 9_4'!M535</f>
        <v>0</v>
      </c>
      <c r="Q530" s="173">
        <f>'Vstupní data 9_4'!N535</f>
        <v>0</v>
      </c>
      <c r="R530" s="173">
        <f>'Vstupní data 9_4'!O535</f>
        <v>0</v>
      </c>
      <c r="S530" s="176">
        <f>'Tabulka 9_4'!$R530+'Tabulka 9_4'!$Q530+'Tabulka 9_4'!$P530</f>
        <v>0</v>
      </c>
      <c r="T530" s="173">
        <f>'Vstupní data 9_4'!P535</f>
        <v>0</v>
      </c>
      <c r="U530" s="173">
        <f>'Vstupní data 9_4'!Q535</f>
        <v>0</v>
      </c>
      <c r="V530" s="173">
        <f>'Vstupní data 9_4'!R535</f>
        <v>0</v>
      </c>
      <c r="W530" s="176">
        <f>IFERROR('Tabulka 9_4'!$V530+'Tabulka 9_4'!$U530+'Tabulka 9_4'!$T530,"")</f>
        <v>0</v>
      </c>
      <c r="X530" s="176">
        <f>IFERROR('Tabulka 9_4'!$P530+'Tabulka 9_4'!$T530,"")</f>
        <v>0</v>
      </c>
      <c r="Y530" s="176">
        <f>IFERROR('Tabulka 9_4'!$Q530+'Tabulka 9_4'!$U530,"")</f>
        <v>0</v>
      </c>
      <c r="Z530" s="176">
        <f>IFERROR('Tabulka 9_4'!$R530+'Tabulka 9_4'!$V530,"")</f>
        <v>0</v>
      </c>
      <c r="AA530" s="178" t="str">
        <f t="shared" si="16"/>
        <v/>
      </c>
      <c r="AB530" s="178" t="str">
        <f t="shared" si="17"/>
        <v/>
      </c>
      <c r="AC530" s="179">
        <f>'Vstupní data 9_4'!$B$1</f>
        <v>0</v>
      </c>
    </row>
    <row r="531" spans="1:29" ht="15">
      <c r="A531" s="164">
        <f>'Vstupní data 9_4'!A536</f>
        <v>0</v>
      </c>
      <c r="B531" s="165">
        <f>'Vstupní data 9_4'!B536</f>
        <v>0</v>
      </c>
      <c r="C531" s="166" t="str">
        <f>'Vstupní data 9_4'!T527</f>
        <v/>
      </c>
      <c r="D531" s="166" t="str">
        <f>'Vstupní data 9_4'!U527</f>
        <v/>
      </c>
      <c r="E531" s="165" t="str">
        <f>'Vstupní data 9_4'!D527</f>
        <v/>
      </c>
      <c r="F531" s="165">
        <f>'Vstupní data 9_4'!C536</f>
        <v>0</v>
      </c>
      <c r="G531" s="165" t="str">
        <f>'Vstupní data 9_4'!F527</f>
        <v/>
      </c>
      <c r="H531" s="167">
        <f>'Vstupní data 9_4'!G536</f>
        <v>0</v>
      </c>
      <c r="I531" s="165" t="str">
        <f>IF('Vstupní data 9_4'!H536=0,"",'Vstupní data 9_4'!H536)</f>
        <v/>
      </c>
      <c r="J531" s="165">
        <f>'Vstupní data 9_4'!E536</f>
        <v>0</v>
      </c>
      <c r="K531" s="180" t="str">
        <f>'Vstupní data 9_4'!S527</f>
        <v/>
      </c>
      <c r="L531" s="166">
        <f>'Vstupní data 9_4'!I536</f>
        <v>0</v>
      </c>
      <c r="M531" s="169">
        <f>'Vstupní data 9_4'!J536</f>
        <v>0</v>
      </c>
      <c r="N531" s="169">
        <f>'Vstupní data 9_4'!K536</f>
        <v>0</v>
      </c>
      <c r="O531" s="169">
        <f>'Vstupní data 9_4'!L536</f>
        <v>0</v>
      </c>
      <c r="P531" s="165">
        <f>'Vstupní data 9_4'!M536</f>
        <v>0</v>
      </c>
      <c r="Q531" s="165">
        <f>'Vstupní data 9_4'!N536</f>
        <v>0</v>
      </c>
      <c r="R531" s="165">
        <f>'Vstupní data 9_4'!O536</f>
        <v>0</v>
      </c>
      <c r="S531" s="168">
        <f>'Tabulka 9_4'!$R531+'Tabulka 9_4'!$Q531+'Tabulka 9_4'!$P531</f>
        <v>0</v>
      </c>
      <c r="T531" s="165">
        <f>'Vstupní data 9_4'!P536</f>
        <v>0</v>
      </c>
      <c r="U531" s="165">
        <f>'Vstupní data 9_4'!Q536</f>
        <v>0</v>
      </c>
      <c r="V531" s="165">
        <f>'Vstupní data 9_4'!R536</f>
        <v>0</v>
      </c>
      <c r="W531" s="168">
        <f>IFERROR('Tabulka 9_4'!$V531+'Tabulka 9_4'!$U531+'Tabulka 9_4'!$T531,"")</f>
        <v>0</v>
      </c>
      <c r="X531" s="168">
        <f>IFERROR('Tabulka 9_4'!$P531+'Tabulka 9_4'!$T531,"")</f>
        <v>0</v>
      </c>
      <c r="Y531" s="168">
        <f>IFERROR('Tabulka 9_4'!$Q531+'Tabulka 9_4'!$U531,"")</f>
        <v>0</v>
      </c>
      <c r="Z531" s="168">
        <f>IFERROR('Tabulka 9_4'!$R531+'Tabulka 9_4'!$V531,"")</f>
        <v>0</v>
      </c>
      <c r="AA531" s="170" t="str">
        <f t="shared" si="16"/>
        <v/>
      </c>
      <c r="AB531" s="170" t="str">
        <f t="shared" si="17"/>
        <v/>
      </c>
      <c r="AC531" s="171">
        <f>'Vstupní data 9_4'!$B$1</f>
        <v>0</v>
      </c>
    </row>
    <row r="532" spans="1:29" ht="15">
      <c r="A532" s="172">
        <f>'Vstupní data 9_4'!A537</f>
        <v>0</v>
      </c>
      <c r="B532" s="173">
        <f>'Vstupní data 9_4'!B537</f>
        <v>0</v>
      </c>
      <c r="C532" s="174" t="str">
        <f>'Vstupní data 9_4'!T527</f>
        <v/>
      </c>
      <c r="D532" s="174" t="str">
        <f>'Vstupní data 9_4'!U527</f>
        <v/>
      </c>
      <c r="E532" s="173" t="str">
        <f>'Vstupní data 9_4'!D527</f>
        <v/>
      </c>
      <c r="F532" s="173">
        <f>'Vstupní data 9_4'!C537</f>
        <v>0</v>
      </c>
      <c r="G532" s="173" t="str">
        <f>'Vstupní data 9_4'!F527</f>
        <v/>
      </c>
      <c r="H532" s="175">
        <f>'Vstupní data 9_4'!G537</f>
        <v>0</v>
      </c>
      <c r="I532" s="173" t="str">
        <f>IF('Vstupní data 9_4'!H537=0,"",'Vstupní data 9_4'!H537)</f>
        <v/>
      </c>
      <c r="J532" s="173">
        <f>'Vstupní data 9_4'!E537</f>
        <v>0</v>
      </c>
      <c r="K532" s="181" t="str">
        <f>'Vstupní data 9_4'!S527</f>
        <v/>
      </c>
      <c r="L532" s="174">
        <f>'Vstupní data 9_4'!I537</f>
        <v>0</v>
      </c>
      <c r="M532" s="177">
        <f>'Vstupní data 9_4'!J537</f>
        <v>0</v>
      </c>
      <c r="N532" s="177">
        <f>'Vstupní data 9_4'!K537</f>
        <v>0</v>
      </c>
      <c r="O532" s="177">
        <f>'Vstupní data 9_4'!L537</f>
        <v>0</v>
      </c>
      <c r="P532" s="173">
        <f>'Vstupní data 9_4'!M537</f>
        <v>0</v>
      </c>
      <c r="Q532" s="173">
        <f>'Vstupní data 9_4'!N537</f>
        <v>0</v>
      </c>
      <c r="R532" s="173">
        <f>'Vstupní data 9_4'!O537</f>
        <v>0</v>
      </c>
      <c r="S532" s="176">
        <f>'Tabulka 9_4'!$R532+'Tabulka 9_4'!$Q532+'Tabulka 9_4'!$P532</f>
        <v>0</v>
      </c>
      <c r="T532" s="173">
        <f>'Vstupní data 9_4'!P537</f>
        <v>0</v>
      </c>
      <c r="U532" s="173">
        <f>'Vstupní data 9_4'!Q537</f>
        <v>0</v>
      </c>
      <c r="V532" s="173">
        <f>'Vstupní data 9_4'!R537</f>
        <v>0</v>
      </c>
      <c r="W532" s="176">
        <f>IFERROR('Tabulka 9_4'!$V532+'Tabulka 9_4'!$U532+'Tabulka 9_4'!$T532,"")</f>
        <v>0</v>
      </c>
      <c r="X532" s="176">
        <f>IFERROR('Tabulka 9_4'!$P532+'Tabulka 9_4'!$T532,"")</f>
        <v>0</v>
      </c>
      <c r="Y532" s="176">
        <f>IFERROR('Tabulka 9_4'!$Q532+'Tabulka 9_4'!$U532,"")</f>
        <v>0</v>
      </c>
      <c r="Z532" s="176">
        <f>IFERROR('Tabulka 9_4'!$R532+'Tabulka 9_4'!$V532,"")</f>
        <v>0</v>
      </c>
      <c r="AA532" s="178" t="str">
        <f t="shared" si="16"/>
        <v/>
      </c>
      <c r="AB532" s="178" t="str">
        <f t="shared" si="17"/>
        <v/>
      </c>
      <c r="AC532" s="179">
        <f>'Vstupní data 9_4'!$B$1</f>
        <v>0</v>
      </c>
    </row>
    <row r="533" spans="1:29" ht="15">
      <c r="A533" s="164">
        <f>'Vstupní data 9_4'!A538</f>
        <v>0</v>
      </c>
      <c r="B533" s="165">
        <f>'Vstupní data 9_4'!B538</f>
        <v>0</v>
      </c>
      <c r="C533" s="166" t="str">
        <f>'Vstupní data 9_4'!T527</f>
        <v/>
      </c>
      <c r="D533" s="166" t="str">
        <f>'Vstupní data 9_4'!U527</f>
        <v/>
      </c>
      <c r="E533" s="165" t="str">
        <f>'Vstupní data 9_4'!D527</f>
        <v/>
      </c>
      <c r="F533" s="165">
        <f>'Vstupní data 9_4'!C538</f>
        <v>0</v>
      </c>
      <c r="G533" s="165" t="str">
        <f>'Vstupní data 9_4'!F527</f>
        <v/>
      </c>
      <c r="H533" s="167">
        <f>'Vstupní data 9_4'!G538</f>
        <v>0</v>
      </c>
      <c r="I533" s="165" t="str">
        <f>IF('Vstupní data 9_4'!H538=0,"",'Vstupní data 9_4'!H538)</f>
        <v/>
      </c>
      <c r="J533" s="165">
        <f>'Vstupní data 9_4'!E538</f>
        <v>0</v>
      </c>
      <c r="K533" s="180" t="str">
        <f>'Vstupní data 9_4'!S527</f>
        <v/>
      </c>
      <c r="L533" s="166">
        <f>'Vstupní data 9_4'!I538</f>
        <v>0</v>
      </c>
      <c r="M533" s="169">
        <f>'Vstupní data 9_4'!J538</f>
        <v>0</v>
      </c>
      <c r="N533" s="169">
        <f>'Vstupní data 9_4'!K538</f>
        <v>0</v>
      </c>
      <c r="O533" s="169">
        <f>'Vstupní data 9_4'!L538</f>
        <v>0</v>
      </c>
      <c r="P533" s="165">
        <f>'Vstupní data 9_4'!M538</f>
        <v>0</v>
      </c>
      <c r="Q533" s="165">
        <f>'Vstupní data 9_4'!N538</f>
        <v>0</v>
      </c>
      <c r="R533" s="165">
        <f>'Vstupní data 9_4'!O538</f>
        <v>0</v>
      </c>
      <c r="S533" s="168">
        <f>'Tabulka 9_4'!$R533+'Tabulka 9_4'!$Q533+'Tabulka 9_4'!$P533</f>
        <v>0</v>
      </c>
      <c r="T533" s="165">
        <f>'Vstupní data 9_4'!P538</f>
        <v>0</v>
      </c>
      <c r="U533" s="165">
        <f>'Vstupní data 9_4'!Q538</f>
        <v>0</v>
      </c>
      <c r="V533" s="165">
        <f>'Vstupní data 9_4'!R538</f>
        <v>0</v>
      </c>
      <c r="W533" s="168">
        <f>IFERROR('Tabulka 9_4'!$V533+'Tabulka 9_4'!$U533+'Tabulka 9_4'!$T533,"")</f>
        <v>0</v>
      </c>
      <c r="X533" s="168">
        <f>IFERROR('Tabulka 9_4'!$P533+'Tabulka 9_4'!$T533,"")</f>
        <v>0</v>
      </c>
      <c r="Y533" s="168">
        <f>IFERROR('Tabulka 9_4'!$Q533+'Tabulka 9_4'!$U533,"")</f>
        <v>0</v>
      </c>
      <c r="Z533" s="168">
        <f>IFERROR('Tabulka 9_4'!$R533+'Tabulka 9_4'!$V533,"")</f>
        <v>0</v>
      </c>
      <c r="AA533" s="170" t="str">
        <f t="shared" si="16"/>
        <v/>
      </c>
      <c r="AB533" s="170" t="str">
        <f t="shared" si="17"/>
        <v/>
      </c>
      <c r="AC533" s="171">
        <f>'Vstupní data 9_4'!$B$1</f>
        <v>0</v>
      </c>
    </row>
    <row r="534" spans="1:29" ht="15">
      <c r="A534" s="172">
        <f>'Vstupní data 9_4'!A539</f>
        <v>0</v>
      </c>
      <c r="B534" s="173">
        <f>'Vstupní data 9_4'!B539</f>
        <v>0</v>
      </c>
      <c r="C534" s="174" t="str">
        <f>'Vstupní data 9_4'!T527</f>
        <v/>
      </c>
      <c r="D534" s="174" t="str">
        <f>'Vstupní data 9_4'!U527</f>
        <v/>
      </c>
      <c r="E534" s="173" t="str">
        <f>'Vstupní data 9_4'!D527</f>
        <v/>
      </c>
      <c r="F534" s="173">
        <f>'Vstupní data 9_4'!C539</f>
        <v>0</v>
      </c>
      <c r="G534" s="173" t="str">
        <f>'Vstupní data 9_4'!F527</f>
        <v/>
      </c>
      <c r="H534" s="175">
        <f>'Vstupní data 9_4'!G539</f>
        <v>0</v>
      </c>
      <c r="I534" s="173" t="str">
        <f>IF('Vstupní data 9_4'!H539=0,"",'Vstupní data 9_4'!H539)</f>
        <v/>
      </c>
      <c r="J534" s="173">
        <f>'Vstupní data 9_4'!E539</f>
        <v>0</v>
      </c>
      <c r="K534" s="181" t="str">
        <f>'Vstupní data 9_4'!S527</f>
        <v/>
      </c>
      <c r="L534" s="174">
        <f>'Vstupní data 9_4'!I539</f>
        <v>0</v>
      </c>
      <c r="M534" s="177">
        <f>'Vstupní data 9_4'!J539</f>
        <v>0</v>
      </c>
      <c r="N534" s="177">
        <f>'Vstupní data 9_4'!K539</f>
        <v>0</v>
      </c>
      <c r="O534" s="177">
        <f>'Vstupní data 9_4'!L539</f>
        <v>0</v>
      </c>
      <c r="P534" s="173">
        <f>'Vstupní data 9_4'!M539</f>
        <v>0</v>
      </c>
      <c r="Q534" s="173">
        <f>'Vstupní data 9_4'!N539</f>
        <v>0</v>
      </c>
      <c r="R534" s="173">
        <f>'Vstupní data 9_4'!O539</f>
        <v>0</v>
      </c>
      <c r="S534" s="176">
        <f>'Tabulka 9_4'!$R534+'Tabulka 9_4'!$Q534+'Tabulka 9_4'!$P534</f>
        <v>0</v>
      </c>
      <c r="T534" s="173">
        <f>'Vstupní data 9_4'!P539</f>
        <v>0</v>
      </c>
      <c r="U534" s="173">
        <f>'Vstupní data 9_4'!Q539</f>
        <v>0</v>
      </c>
      <c r="V534" s="173">
        <f>'Vstupní data 9_4'!R539</f>
        <v>0</v>
      </c>
      <c r="W534" s="176">
        <f>IFERROR('Tabulka 9_4'!$V534+'Tabulka 9_4'!$U534+'Tabulka 9_4'!$T534,"")</f>
        <v>0</v>
      </c>
      <c r="X534" s="176">
        <f>IFERROR('Tabulka 9_4'!$P534+'Tabulka 9_4'!$T534,"")</f>
        <v>0</v>
      </c>
      <c r="Y534" s="176">
        <f>IFERROR('Tabulka 9_4'!$Q534+'Tabulka 9_4'!$U534,"")</f>
        <v>0</v>
      </c>
      <c r="Z534" s="176">
        <f>IFERROR('Tabulka 9_4'!$R534+'Tabulka 9_4'!$V534,"")</f>
        <v>0</v>
      </c>
      <c r="AA534" s="178" t="str">
        <f t="shared" si="16"/>
        <v/>
      </c>
      <c r="AB534" s="178" t="str">
        <f t="shared" si="17"/>
        <v/>
      </c>
      <c r="AC534" s="179">
        <f>'Vstupní data 9_4'!$B$1</f>
        <v>0</v>
      </c>
    </row>
    <row r="535" spans="1:29" ht="15">
      <c r="A535" s="164">
        <f>'Vstupní data 9_4'!A540</f>
        <v>0</v>
      </c>
      <c r="B535" s="165">
        <f>'Vstupní data 9_4'!B540</f>
        <v>0</v>
      </c>
      <c r="C535" s="166" t="str">
        <f>'Vstupní data 9_4'!T527</f>
        <v/>
      </c>
      <c r="D535" s="166" t="str">
        <f>'Vstupní data 9_4'!U527</f>
        <v/>
      </c>
      <c r="E535" s="165" t="str">
        <f>'Vstupní data 9_4'!D527</f>
        <v/>
      </c>
      <c r="F535" s="165">
        <f>'Vstupní data 9_4'!C540</f>
        <v>0</v>
      </c>
      <c r="G535" s="165" t="str">
        <f>'Vstupní data 9_4'!F527</f>
        <v/>
      </c>
      <c r="H535" s="167">
        <f>'Vstupní data 9_4'!G540</f>
        <v>0</v>
      </c>
      <c r="I535" s="165" t="str">
        <f>IF('Vstupní data 9_4'!H540=0,"",'Vstupní data 9_4'!H540)</f>
        <v/>
      </c>
      <c r="J535" s="165">
        <f>'Vstupní data 9_4'!E540</f>
        <v>0</v>
      </c>
      <c r="K535" s="180" t="str">
        <f>'Vstupní data 9_4'!S527</f>
        <v/>
      </c>
      <c r="L535" s="166">
        <f>'Vstupní data 9_4'!I540</f>
        <v>0</v>
      </c>
      <c r="M535" s="169">
        <f>'Vstupní data 9_4'!J540</f>
        <v>0</v>
      </c>
      <c r="N535" s="169">
        <f>'Vstupní data 9_4'!K540</f>
        <v>0</v>
      </c>
      <c r="O535" s="169">
        <f>'Vstupní data 9_4'!L540</f>
        <v>0</v>
      </c>
      <c r="P535" s="165">
        <f>'Vstupní data 9_4'!M540</f>
        <v>0</v>
      </c>
      <c r="Q535" s="165">
        <f>'Vstupní data 9_4'!N540</f>
        <v>0</v>
      </c>
      <c r="R535" s="165">
        <f>'Vstupní data 9_4'!O540</f>
        <v>0</v>
      </c>
      <c r="S535" s="168">
        <f>'Tabulka 9_4'!$R535+'Tabulka 9_4'!$Q535+'Tabulka 9_4'!$P535</f>
        <v>0</v>
      </c>
      <c r="T535" s="165">
        <f>'Vstupní data 9_4'!P540</f>
        <v>0</v>
      </c>
      <c r="U535" s="165">
        <f>'Vstupní data 9_4'!Q540</f>
        <v>0</v>
      </c>
      <c r="V535" s="165">
        <f>'Vstupní data 9_4'!R540</f>
        <v>0</v>
      </c>
      <c r="W535" s="168">
        <f>IFERROR('Tabulka 9_4'!$V535+'Tabulka 9_4'!$U535+'Tabulka 9_4'!$T535,"")</f>
        <v>0</v>
      </c>
      <c r="X535" s="168">
        <f>IFERROR('Tabulka 9_4'!$P535+'Tabulka 9_4'!$T535,"")</f>
        <v>0</v>
      </c>
      <c r="Y535" s="168">
        <f>IFERROR('Tabulka 9_4'!$Q535+'Tabulka 9_4'!$U535,"")</f>
        <v>0</v>
      </c>
      <c r="Z535" s="168">
        <f>IFERROR('Tabulka 9_4'!$R535+'Tabulka 9_4'!$V535,"")</f>
        <v>0</v>
      </c>
      <c r="AA535" s="170" t="str">
        <f t="shared" si="16"/>
        <v/>
      </c>
      <c r="AB535" s="170" t="str">
        <f t="shared" si="17"/>
        <v/>
      </c>
      <c r="AC535" s="171">
        <f>'Vstupní data 9_4'!$B$1</f>
        <v>0</v>
      </c>
    </row>
    <row r="536" spans="1:29" ht="15">
      <c r="A536" s="172">
        <f>'Vstupní data 9_4'!A541</f>
        <v>0</v>
      </c>
      <c r="B536" s="173">
        <f>'Vstupní data 9_4'!B541</f>
        <v>0</v>
      </c>
      <c r="C536" s="174" t="str">
        <f>'Vstupní data 9_4'!T527</f>
        <v/>
      </c>
      <c r="D536" s="174" t="str">
        <f>'Vstupní data 9_4'!U527</f>
        <v/>
      </c>
      <c r="E536" s="173" t="str">
        <f>'Vstupní data 9_4'!D527</f>
        <v/>
      </c>
      <c r="F536" s="173">
        <f>'Vstupní data 9_4'!C541</f>
        <v>0</v>
      </c>
      <c r="G536" s="173" t="str">
        <f>'Vstupní data 9_4'!F527</f>
        <v/>
      </c>
      <c r="H536" s="175">
        <f>'Vstupní data 9_4'!G541</f>
        <v>0</v>
      </c>
      <c r="I536" s="173" t="str">
        <f>IF('Vstupní data 9_4'!H541=0,"",'Vstupní data 9_4'!H541)</f>
        <v/>
      </c>
      <c r="J536" s="173">
        <f>'Vstupní data 9_4'!E541</f>
        <v>0</v>
      </c>
      <c r="K536" s="181" t="str">
        <f>'Vstupní data 9_4'!S527</f>
        <v/>
      </c>
      <c r="L536" s="174">
        <f>'Vstupní data 9_4'!I541</f>
        <v>0</v>
      </c>
      <c r="M536" s="177">
        <f>'Vstupní data 9_4'!J541</f>
        <v>0</v>
      </c>
      <c r="N536" s="177">
        <f>'Vstupní data 9_4'!K541</f>
        <v>0</v>
      </c>
      <c r="O536" s="177">
        <f>'Vstupní data 9_4'!L541</f>
        <v>0</v>
      </c>
      <c r="P536" s="173">
        <f>'Vstupní data 9_4'!M541</f>
        <v>0</v>
      </c>
      <c r="Q536" s="173">
        <f>'Vstupní data 9_4'!N541</f>
        <v>0</v>
      </c>
      <c r="R536" s="173">
        <f>'Vstupní data 9_4'!O541</f>
        <v>0</v>
      </c>
      <c r="S536" s="176">
        <f>'Tabulka 9_4'!$R536+'Tabulka 9_4'!$Q536+'Tabulka 9_4'!$P536</f>
        <v>0</v>
      </c>
      <c r="T536" s="173">
        <f>'Vstupní data 9_4'!P541</f>
        <v>0</v>
      </c>
      <c r="U536" s="173">
        <f>'Vstupní data 9_4'!Q541</f>
        <v>0</v>
      </c>
      <c r="V536" s="173">
        <f>'Vstupní data 9_4'!R541</f>
        <v>0</v>
      </c>
      <c r="W536" s="176">
        <f>IFERROR('Tabulka 9_4'!$V536+'Tabulka 9_4'!$U536+'Tabulka 9_4'!$T536,"")</f>
        <v>0</v>
      </c>
      <c r="X536" s="176">
        <f>IFERROR('Tabulka 9_4'!$P536+'Tabulka 9_4'!$T536,"")</f>
        <v>0</v>
      </c>
      <c r="Y536" s="176">
        <f>IFERROR('Tabulka 9_4'!$Q536+'Tabulka 9_4'!$U536,"")</f>
        <v>0</v>
      </c>
      <c r="Z536" s="176">
        <f>IFERROR('Tabulka 9_4'!$R536+'Tabulka 9_4'!$V536,"")</f>
        <v>0</v>
      </c>
      <c r="AA536" s="178" t="str">
        <f t="shared" si="16"/>
        <v/>
      </c>
      <c r="AB536" s="178" t="str">
        <f t="shared" si="17"/>
        <v/>
      </c>
      <c r="AC536" s="179">
        <f>'Vstupní data 9_4'!$B$1</f>
        <v>0</v>
      </c>
    </row>
    <row r="537" spans="1:29" ht="15">
      <c r="A537" s="164">
        <f>'Vstupní data 9_4'!A542</f>
        <v>0</v>
      </c>
      <c r="B537" s="165">
        <f>'Vstupní data 9_4'!B542</f>
        <v>0</v>
      </c>
      <c r="C537" s="166" t="str">
        <f>'Vstupní data 9_4'!T527</f>
        <v/>
      </c>
      <c r="D537" s="166" t="str">
        <f>'Vstupní data 9_4'!U527</f>
        <v/>
      </c>
      <c r="E537" s="165" t="str">
        <f>'Vstupní data 9_4'!D527</f>
        <v/>
      </c>
      <c r="F537" s="165">
        <f>'Vstupní data 9_4'!C542</f>
        <v>0</v>
      </c>
      <c r="G537" s="165" t="str">
        <f>'Vstupní data 9_4'!F527</f>
        <v/>
      </c>
      <c r="H537" s="167">
        <f>'Vstupní data 9_4'!G542</f>
        <v>0</v>
      </c>
      <c r="I537" s="165" t="str">
        <f>IF('Vstupní data 9_4'!H542=0,"",'Vstupní data 9_4'!H542)</f>
        <v/>
      </c>
      <c r="J537" s="165">
        <f>'Vstupní data 9_4'!E542</f>
        <v>0</v>
      </c>
      <c r="K537" s="180" t="str">
        <f>'Vstupní data 9_4'!S527</f>
        <v/>
      </c>
      <c r="L537" s="166">
        <f>'Vstupní data 9_4'!I542</f>
        <v>0</v>
      </c>
      <c r="M537" s="169">
        <f>'Vstupní data 9_4'!J542</f>
        <v>0</v>
      </c>
      <c r="N537" s="169">
        <f>'Vstupní data 9_4'!K542</f>
        <v>0</v>
      </c>
      <c r="O537" s="169">
        <f>'Vstupní data 9_4'!L542</f>
        <v>0</v>
      </c>
      <c r="P537" s="165">
        <f>'Vstupní data 9_4'!M542</f>
        <v>0</v>
      </c>
      <c r="Q537" s="165">
        <f>'Vstupní data 9_4'!N542</f>
        <v>0</v>
      </c>
      <c r="R537" s="165">
        <f>'Vstupní data 9_4'!O542</f>
        <v>0</v>
      </c>
      <c r="S537" s="168">
        <f>'Tabulka 9_4'!$R537+'Tabulka 9_4'!$Q537+'Tabulka 9_4'!$P537</f>
        <v>0</v>
      </c>
      <c r="T537" s="165">
        <f>'Vstupní data 9_4'!P542</f>
        <v>0</v>
      </c>
      <c r="U537" s="165">
        <f>'Vstupní data 9_4'!Q542</f>
        <v>0</v>
      </c>
      <c r="V537" s="165">
        <f>'Vstupní data 9_4'!R542</f>
        <v>0</v>
      </c>
      <c r="W537" s="168">
        <f>IFERROR('Tabulka 9_4'!$V537+'Tabulka 9_4'!$U537+'Tabulka 9_4'!$T537,"")</f>
        <v>0</v>
      </c>
      <c r="X537" s="168">
        <f>IFERROR('Tabulka 9_4'!$P537+'Tabulka 9_4'!$T537,"")</f>
        <v>0</v>
      </c>
      <c r="Y537" s="168">
        <f>IFERROR('Tabulka 9_4'!$Q537+'Tabulka 9_4'!$U537,"")</f>
        <v>0</v>
      </c>
      <c r="Z537" s="168">
        <f>IFERROR('Tabulka 9_4'!$R537+'Tabulka 9_4'!$V537,"")</f>
        <v>0</v>
      </c>
      <c r="AA537" s="170" t="str">
        <f t="shared" si="16"/>
        <v/>
      </c>
      <c r="AB537" s="170" t="str">
        <f t="shared" si="17"/>
        <v/>
      </c>
      <c r="AC537" s="171">
        <f>'Vstupní data 9_4'!$B$1</f>
        <v>0</v>
      </c>
    </row>
    <row r="538" spans="1:29" ht="15">
      <c r="A538" s="172">
        <f>'Vstupní data 9_4'!A543</f>
        <v>0</v>
      </c>
      <c r="B538" s="173">
        <f>'Vstupní data 9_4'!B543</f>
        <v>0</v>
      </c>
      <c r="C538" s="174" t="str">
        <f>'Vstupní data 9_4'!T527</f>
        <v/>
      </c>
      <c r="D538" s="174" t="str">
        <f>'Vstupní data 9_4'!U527</f>
        <v/>
      </c>
      <c r="E538" s="173" t="str">
        <f>'Vstupní data 9_4'!D527</f>
        <v/>
      </c>
      <c r="F538" s="173">
        <f>'Vstupní data 9_4'!C543</f>
        <v>0</v>
      </c>
      <c r="G538" s="173" t="str">
        <f>'Vstupní data 9_4'!F527</f>
        <v/>
      </c>
      <c r="H538" s="175">
        <f>'Vstupní data 9_4'!G543</f>
        <v>0</v>
      </c>
      <c r="I538" s="173" t="str">
        <f>IF('Vstupní data 9_4'!H543=0,"",'Vstupní data 9_4'!H543)</f>
        <v/>
      </c>
      <c r="J538" s="173">
        <f>'Vstupní data 9_4'!E543</f>
        <v>0</v>
      </c>
      <c r="K538" s="181" t="str">
        <f>'Vstupní data 9_4'!S527</f>
        <v/>
      </c>
      <c r="L538" s="174">
        <f>'Vstupní data 9_4'!I543</f>
        <v>0</v>
      </c>
      <c r="M538" s="177">
        <f>'Vstupní data 9_4'!J543</f>
        <v>0</v>
      </c>
      <c r="N538" s="177">
        <f>'Vstupní data 9_4'!K543</f>
        <v>0</v>
      </c>
      <c r="O538" s="177">
        <f>'Vstupní data 9_4'!L543</f>
        <v>0</v>
      </c>
      <c r="P538" s="173">
        <f>'Vstupní data 9_4'!M543</f>
        <v>0</v>
      </c>
      <c r="Q538" s="173">
        <f>'Vstupní data 9_4'!N543</f>
        <v>0</v>
      </c>
      <c r="R538" s="173">
        <f>'Vstupní data 9_4'!O543</f>
        <v>0</v>
      </c>
      <c r="S538" s="176">
        <f>'Tabulka 9_4'!$R538+'Tabulka 9_4'!$Q538+'Tabulka 9_4'!$P538</f>
        <v>0</v>
      </c>
      <c r="T538" s="173">
        <f>'Vstupní data 9_4'!P543</f>
        <v>0</v>
      </c>
      <c r="U538" s="173">
        <f>'Vstupní data 9_4'!Q543</f>
        <v>0</v>
      </c>
      <c r="V538" s="173">
        <f>'Vstupní data 9_4'!R543</f>
        <v>0</v>
      </c>
      <c r="W538" s="176">
        <f>IFERROR('Tabulka 9_4'!$V538+'Tabulka 9_4'!$U538+'Tabulka 9_4'!$T538,"")</f>
        <v>0</v>
      </c>
      <c r="X538" s="176">
        <f>IFERROR('Tabulka 9_4'!$P538+'Tabulka 9_4'!$T538,"")</f>
        <v>0</v>
      </c>
      <c r="Y538" s="176">
        <f>IFERROR('Tabulka 9_4'!$Q538+'Tabulka 9_4'!$U538,"")</f>
        <v>0</v>
      </c>
      <c r="Z538" s="176">
        <f>IFERROR('Tabulka 9_4'!$R538+'Tabulka 9_4'!$V538,"")</f>
        <v>0</v>
      </c>
      <c r="AA538" s="178" t="str">
        <f t="shared" si="16"/>
        <v/>
      </c>
      <c r="AB538" s="178" t="str">
        <f t="shared" si="17"/>
        <v/>
      </c>
      <c r="AC538" s="179">
        <f>'Vstupní data 9_4'!$B$1</f>
        <v>0</v>
      </c>
    </row>
    <row r="539" spans="1:29" ht="15">
      <c r="A539" s="164">
        <f>'Vstupní data 9_4'!A544</f>
        <v>0</v>
      </c>
      <c r="B539" s="165">
        <f>'Vstupní data 9_4'!B544</f>
        <v>0</v>
      </c>
      <c r="C539" s="166" t="str">
        <f>'Vstupní data 9_4'!T527</f>
        <v/>
      </c>
      <c r="D539" s="166" t="str">
        <f>'Vstupní data 9_4'!U527</f>
        <v/>
      </c>
      <c r="E539" s="165" t="str">
        <f>'Vstupní data 9_4'!D527</f>
        <v/>
      </c>
      <c r="F539" s="165">
        <f>'Vstupní data 9_4'!C544</f>
        <v>0</v>
      </c>
      <c r="G539" s="165" t="str">
        <f>'Vstupní data 9_4'!F527</f>
        <v/>
      </c>
      <c r="H539" s="167">
        <f>'Vstupní data 9_4'!G544</f>
        <v>0</v>
      </c>
      <c r="I539" s="165" t="str">
        <f>IF('Vstupní data 9_4'!H544=0,"",'Vstupní data 9_4'!H544)</f>
        <v/>
      </c>
      <c r="J539" s="165">
        <f>'Vstupní data 9_4'!E544</f>
        <v>0</v>
      </c>
      <c r="K539" s="180" t="str">
        <f>'Vstupní data 9_4'!S527</f>
        <v/>
      </c>
      <c r="L539" s="166">
        <f>'Vstupní data 9_4'!I544</f>
        <v>0</v>
      </c>
      <c r="M539" s="169">
        <f>'Vstupní data 9_4'!J544</f>
        <v>0</v>
      </c>
      <c r="N539" s="169">
        <f>'Vstupní data 9_4'!K544</f>
        <v>0</v>
      </c>
      <c r="O539" s="169">
        <f>'Vstupní data 9_4'!L544</f>
        <v>0</v>
      </c>
      <c r="P539" s="165">
        <f>'Vstupní data 9_4'!M544</f>
        <v>0</v>
      </c>
      <c r="Q539" s="165">
        <f>'Vstupní data 9_4'!N544</f>
        <v>0</v>
      </c>
      <c r="R539" s="165">
        <f>'Vstupní data 9_4'!O544</f>
        <v>0</v>
      </c>
      <c r="S539" s="168">
        <f>'Tabulka 9_4'!$R539+'Tabulka 9_4'!$Q539+'Tabulka 9_4'!$P539</f>
        <v>0</v>
      </c>
      <c r="T539" s="165">
        <f>'Vstupní data 9_4'!P544</f>
        <v>0</v>
      </c>
      <c r="U539" s="165">
        <f>'Vstupní data 9_4'!Q544</f>
        <v>0</v>
      </c>
      <c r="V539" s="165">
        <f>'Vstupní data 9_4'!R544</f>
        <v>0</v>
      </c>
      <c r="W539" s="168">
        <f>IFERROR('Tabulka 9_4'!$V539+'Tabulka 9_4'!$U539+'Tabulka 9_4'!$T539,"")</f>
        <v>0</v>
      </c>
      <c r="X539" s="168">
        <f>IFERROR('Tabulka 9_4'!$P539+'Tabulka 9_4'!$T539,"")</f>
        <v>0</v>
      </c>
      <c r="Y539" s="168">
        <f>IFERROR('Tabulka 9_4'!$Q539+'Tabulka 9_4'!$U539,"")</f>
        <v>0</v>
      </c>
      <c r="Z539" s="168">
        <f>IFERROR('Tabulka 9_4'!$R539+'Tabulka 9_4'!$V539,"")</f>
        <v>0</v>
      </c>
      <c r="AA539" s="170" t="str">
        <f t="shared" si="16"/>
        <v/>
      </c>
      <c r="AB539" s="170" t="str">
        <f t="shared" si="17"/>
        <v/>
      </c>
      <c r="AC539" s="171">
        <f>'Vstupní data 9_4'!$B$1</f>
        <v>0</v>
      </c>
    </row>
    <row r="540" spans="1:29" ht="15">
      <c r="A540" s="172">
        <f>'Vstupní data 9_4'!A545</f>
        <v>0</v>
      </c>
      <c r="B540" s="173">
        <f>'Vstupní data 9_4'!B545</f>
        <v>0</v>
      </c>
      <c r="C540" s="174" t="str">
        <f>'Vstupní data 9_4'!T527</f>
        <v/>
      </c>
      <c r="D540" s="174" t="str">
        <f>'Vstupní data 9_4'!U527</f>
        <v/>
      </c>
      <c r="E540" s="173" t="str">
        <f>'Vstupní data 9_4'!D527</f>
        <v/>
      </c>
      <c r="F540" s="173">
        <f>'Vstupní data 9_4'!C545</f>
        <v>0</v>
      </c>
      <c r="G540" s="173" t="str">
        <f>'Vstupní data 9_4'!F527</f>
        <v/>
      </c>
      <c r="H540" s="175">
        <f>'Vstupní data 9_4'!G545</f>
        <v>0</v>
      </c>
      <c r="I540" s="173" t="str">
        <f>IF('Vstupní data 9_4'!H545=0,"",'Vstupní data 9_4'!H545)</f>
        <v/>
      </c>
      <c r="J540" s="173">
        <f>'Vstupní data 9_4'!E545</f>
        <v>0</v>
      </c>
      <c r="K540" s="181" t="str">
        <f>'Vstupní data 9_4'!S527</f>
        <v/>
      </c>
      <c r="L540" s="174">
        <f>'Vstupní data 9_4'!I545</f>
        <v>0</v>
      </c>
      <c r="M540" s="177">
        <f>'Vstupní data 9_4'!J545</f>
        <v>0</v>
      </c>
      <c r="N540" s="177">
        <f>'Vstupní data 9_4'!K545</f>
        <v>0</v>
      </c>
      <c r="O540" s="177">
        <f>'Vstupní data 9_4'!L545</f>
        <v>0</v>
      </c>
      <c r="P540" s="173">
        <f>'Vstupní data 9_4'!M545</f>
        <v>0</v>
      </c>
      <c r="Q540" s="173">
        <f>'Vstupní data 9_4'!N545</f>
        <v>0</v>
      </c>
      <c r="R540" s="173">
        <f>'Vstupní data 9_4'!O545</f>
        <v>0</v>
      </c>
      <c r="S540" s="176">
        <f>'Tabulka 9_4'!$R540+'Tabulka 9_4'!$Q540+'Tabulka 9_4'!$P540</f>
        <v>0</v>
      </c>
      <c r="T540" s="173">
        <f>'Vstupní data 9_4'!P545</f>
        <v>0</v>
      </c>
      <c r="U540" s="173">
        <f>'Vstupní data 9_4'!Q545</f>
        <v>0</v>
      </c>
      <c r="V540" s="173">
        <f>'Vstupní data 9_4'!R545</f>
        <v>0</v>
      </c>
      <c r="W540" s="176">
        <f>IFERROR('Tabulka 9_4'!$V540+'Tabulka 9_4'!$U540+'Tabulka 9_4'!$T540,"")</f>
        <v>0</v>
      </c>
      <c r="X540" s="176">
        <f>IFERROR('Tabulka 9_4'!$P540+'Tabulka 9_4'!$T540,"")</f>
        <v>0</v>
      </c>
      <c r="Y540" s="176">
        <f>IFERROR('Tabulka 9_4'!$Q540+'Tabulka 9_4'!$U540,"")</f>
        <v>0</v>
      </c>
      <c r="Z540" s="176">
        <f>IFERROR('Tabulka 9_4'!$R540+'Tabulka 9_4'!$V540,"")</f>
        <v>0</v>
      </c>
      <c r="AA540" s="178" t="str">
        <f t="shared" si="16"/>
        <v/>
      </c>
      <c r="AB540" s="178" t="str">
        <f t="shared" si="17"/>
        <v/>
      </c>
      <c r="AC540" s="179">
        <f>'Vstupní data 9_4'!$B$1</f>
        <v>0</v>
      </c>
    </row>
    <row r="541" spans="1:29" ht="15">
      <c r="A541" s="164">
        <f>'Vstupní data 9_4'!A546</f>
        <v>0</v>
      </c>
      <c r="B541" s="165">
        <f>'Vstupní data 9_4'!B546</f>
        <v>0</v>
      </c>
      <c r="C541" s="166" t="str">
        <f>'Vstupní data 9_4'!T527</f>
        <v/>
      </c>
      <c r="D541" s="166" t="str">
        <f>'Vstupní data 9_4'!U527</f>
        <v/>
      </c>
      <c r="E541" s="165" t="str">
        <f>'Vstupní data 9_4'!D527</f>
        <v/>
      </c>
      <c r="F541" s="165">
        <f>'Vstupní data 9_4'!C546</f>
        <v>0</v>
      </c>
      <c r="G541" s="165" t="str">
        <f>'Vstupní data 9_4'!F527</f>
        <v/>
      </c>
      <c r="H541" s="167">
        <f>'Vstupní data 9_4'!G546</f>
        <v>0</v>
      </c>
      <c r="I541" s="165" t="str">
        <f>IF('Vstupní data 9_4'!H546=0,"",'Vstupní data 9_4'!H546)</f>
        <v/>
      </c>
      <c r="J541" s="165">
        <f>'Vstupní data 9_4'!E546</f>
        <v>0</v>
      </c>
      <c r="K541" s="180" t="str">
        <f>'Vstupní data 9_4'!S527</f>
        <v/>
      </c>
      <c r="L541" s="166">
        <f>'Vstupní data 9_4'!I546</f>
        <v>0</v>
      </c>
      <c r="M541" s="169">
        <f>'Vstupní data 9_4'!J546</f>
        <v>0</v>
      </c>
      <c r="N541" s="169">
        <f>'Vstupní data 9_4'!K546</f>
        <v>0</v>
      </c>
      <c r="O541" s="169">
        <f>'Vstupní data 9_4'!L546</f>
        <v>0</v>
      </c>
      <c r="P541" s="165">
        <f>'Vstupní data 9_4'!M546</f>
        <v>0</v>
      </c>
      <c r="Q541" s="165">
        <f>'Vstupní data 9_4'!N546</f>
        <v>0</v>
      </c>
      <c r="R541" s="165">
        <f>'Vstupní data 9_4'!O546</f>
        <v>0</v>
      </c>
      <c r="S541" s="168">
        <f>'Tabulka 9_4'!$R541+'Tabulka 9_4'!$Q541+'Tabulka 9_4'!$P541</f>
        <v>0</v>
      </c>
      <c r="T541" s="165">
        <f>'Vstupní data 9_4'!P546</f>
        <v>0</v>
      </c>
      <c r="U541" s="165">
        <f>'Vstupní data 9_4'!Q546</f>
        <v>0</v>
      </c>
      <c r="V541" s="165">
        <f>'Vstupní data 9_4'!R546</f>
        <v>0</v>
      </c>
      <c r="W541" s="168">
        <f>IFERROR('Tabulka 9_4'!$V541+'Tabulka 9_4'!$U541+'Tabulka 9_4'!$T541,"")</f>
        <v>0</v>
      </c>
      <c r="X541" s="168">
        <f>IFERROR('Tabulka 9_4'!$P541+'Tabulka 9_4'!$T541,"")</f>
        <v>0</v>
      </c>
      <c r="Y541" s="168">
        <f>IFERROR('Tabulka 9_4'!$Q541+'Tabulka 9_4'!$U541,"")</f>
        <v>0</v>
      </c>
      <c r="Z541" s="168">
        <f>IFERROR('Tabulka 9_4'!$R541+'Tabulka 9_4'!$V541,"")</f>
        <v>0</v>
      </c>
      <c r="AA541" s="170" t="str">
        <f t="shared" si="16"/>
        <v/>
      </c>
      <c r="AB541" s="170" t="str">
        <f t="shared" si="17"/>
        <v/>
      </c>
      <c r="AC541" s="171">
        <f>'Vstupní data 9_4'!$B$1</f>
        <v>0</v>
      </c>
    </row>
    <row r="542" spans="1:29" ht="15">
      <c r="A542" s="172">
        <f>'Vstupní data 9_4'!A547</f>
        <v>0</v>
      </c>
      <c r="B542" s="173">
        <f>'Vstupní data 9_4'!B547</f>
        <v>0</v>
      </c>
      <c r="C542" s="174" t="str">
        <f>'Vstupní data 9_4'!T527</f>
        <v/>
      </c>
      <c r="D542" s="174" t="str">
        <f>'Vstupní data 9_4'!U527</f>
        <v/>
      </c>
      <c r="E542" s="173" t="str">
        <f>'Vstupní data 9_4'!D527</f>
        <v/>
      </c>
      <c r="F542" s="173">
        <f>'Vstupní data 9_4'!C547</f>
        <v>0</v>
      </c>
      <c r="G542" s="173" t="str">
        <f>'Vstupní data 9_4'!F527</f>
        <v/>
      </c>
      <c r="H542" s="175">
        <f>'Vstupní data 9_4'!G547</f>
        <v>0</v>
      </c>
      <c r="I542" s="173" t="str">
        <f>IF('Vstupní data 9_4'!H547=0,"",'Vstupní data 9_4'!H547)</f>
        <v/>
      </c>
      <c r="J542" s="173">
        <f>'Vstupní data 9_4'!E547</f>
        <v>0</v>
      </c>
      <c r="K542" s="181" t="str">
        <f>'Vstupní data 9_4'!S527</f>
        <v/>
      </c>
      <c r="L542" s="174">
        <f>'Vstupní data 9_4'!I547</f>
        <v>0</v>
      </c>
      <c r="M542" s="177">
        <f>'Vstupní data 9_4'!J547</f>
        <v>0</v>
      </c>
      <c r="N542" s="177">
        <f>'Vstupní data 9_4'!K547</f>
        <v>0</v>
      </c>
      <c r="O542" s="177">
        <f>'Vstupní data 9_4'!L547</f>
        <v>0</v>
      </c>
      <c r="P542" s="173">
        <f>'Vstupní data 9_4'!M547</f>
        <v>0</v>
      </c>
      <c r="Q542" s="173">
        <f>'Vstupní data 9_4'!N547</f>
        <v>0</v>
      </c>
      <c r="R542" s="173">
        <f>'Vstupní data 9_4'!O547</f>
        <v>0</v>
      </c>
      <c r="S542" s="176">
        <f>'Tabulka 9_4'!$R542+'Tabulka 9_4'!$Q542+'Tabulka 9_4'!$P542</f>
        <v>0</v>
      </c>
      <c r="T542" s="173">
        <f>'Vstupní data 9_4'!P547</f>
        <v>0</v>
      </c>
      <c r="U542" s="173">
        <f>'Vstupní data 9_4'!Q547</f>
        <v>0</v>
      </c>
      <c r="V542" s="173">
        <f>'Vstupní data 9_4'!R547</f>
        <v>0</v>
      </c>
      <c r="W542" s="176">
        <f>IFERROR('Tabulka 9_4'!$V542+'Tabulka 9_4'!$U542+'Tabulka 9_4'!$T542,"")</f>
        <v>0</v>
      </c>
      <c r="X542" s="176">
        <f>IFERROR('Tabulka 9_4'!$P542+'Tabulka 9_4'!$T542,"")</f>
        <v>0</v>
      </c>
      <c r="Y542" s="176">
        <f>IFERROR('Tabulka 9_4'!$Q542+'Tabulka 9_4'!$U542,"")</f>
        <v>0</v>
      </c>
      <c r="Z542" s="176">
        <f>IFERROR('Tabulka 9_4'!$R542+'Tabulka 9_4'!$V542,"")</f>
        <v>0</v>
      </c>
      <c r="AA542" s="178" t="str">
        <f t="shared" si="16"/>
        <v/>
      </c>
      <c r="AB542" s="178" t="str">
        <f t="shared" si="17"/>
        <v/>
      </c>
      <c r="AC542" s="179">
        <f>'Vstupní data 9_4'!$B$1</f>
        <v>0</v>
      </c>
    </row>
    <row r="543" spans="1:29" ht="15">
      <c r="A543" s="164">
        <f>'Vstupní data 9_4'!A548</f>
        <v>0</v>
      </c>
      <c r="B543" s="165">
        <f>'Vstupní data 9_4'!B548</f>
        <v>0</v>
      </c>
      <c r="C543" s="166" t="str">
        <f>'Vstupní data 9_4'!T527</f>
        <v/>
      </c>
      <c r="D543" s="166" t="str">
        <f>'Vstupní data 9_4'!U527</f>
        <v/>
      </c>
      <c r="E543" s="165" t="str">
        <f>'Vstupní data 9_4'!D527</f>
        <v/>
      </c>
      <c r="F543" s="165">
        <f>'Vstupní data 9_4'!C548</f>
        <v>0</v>
      </c>
      <c r="G543" s="165" t="str">
        <f>'Vstupní data 9_4'!F527</f>
        <v/>
      </c>
      <c r="H543" s="167">
        <f>'Vstupní data 9_4'!G548</f>
        <v>0</v>
      </c>
      <c r="I543" s="165" t="str">
        <f>IF('Vstupní data 9_4'!H548=0,"",'Vstupní data 9_4'!H548)</f>
        <v/>
      </c>
      <c r="J543" s="165">
        <f>'Vstupní data 9_4'!E548</f>
        <v>0</v>
      </c>
      <c r="K543" s="180" t="str">
        <f>'Vstupní data 9_4'!S527</f>
        <v/>
      </c>
      <c r="L543" s="166">
        <f>'Vstupní data 9_4'!I548</f>
        <v>0</v>
      </c>
      <c r="M543" s="169">
        <f>'Vstupní data 9_4'!J548</f>
        <v>0</v>
      </c>
      <c r="N543" s="169">
        <f>'Vstupní data 9_4'!K548</f>
        <v>0</v>
      </c>
      <c r="O543" s="169">
        <f>'Vstupní data 9_4'!L548</f>
        <v>0</v>
      </c>
      <c r="P543" s="165">
        <f>'Vstupní data 9_4'!M548</f>
        <v>0</v>
      </c>
      <c r="Q543" s="165">
        <f>'Vstupní data 9_4'!N548</f>
        <v>0</v>
      </c>
      <c r="R543" s="165">
        <f>'Vstupní data 9_4'!O548</f>
        <v>0</v>
      </c>
      <c r="S543" s="168">
        <f>'Tabulka 9_4'!$R543+'Tabulka 9_4'!$Q543+'Tabulka 9_4'!$P543</f>
        <v>0</v>
      </c>
      <c r="T543" s="165">
        <f>'Vstupní data 9_4'!P548</f>
        <v>0</v>
      </c>
      <c r="U543" s="165">
        <f>'Vstupní data 9_4'!Q548</f>
        <v>0</v>
      </c>
      <c r="V543" s="165">
        <f>'Vstupní data 9_4'!R548</f>
        <v>0</v>
      </c>
      <c r="W543" s="168">
        <f>IFERROR('Tabulka 9_4'!$V543+'Tabulka 9_4'!$U543+'Tabulka 9_4'!$T543,"")</f>
        <v>0</v>
      </c>
      <c r="X543" s="168">
        <f>IFERROR('Tabulka 9_4'!$P543+'Tabulka 9_4'!$T543,"")</f>
        <v>0</v>
      </c>
      <c r="Y543" s="168">
        <f>IFERROR('Tabulka 9_4'!$Q543+'Tabulka 9_4'!$U543,"")</f>
        <v>0</v>
      </c>
      <c r="Z543" s="168">
        <f>IFERROR('Tabulka 9_4'!$R543+'Tabulka 9_4'!$V543,"")</f>
        <v>0</v>
      </c>
      <c r="AA543" s="170" t="str">
        <f t="shared" si="16"/>
        <v/>
      </c>
      <c r="AB543" s="170" t="str">
        <f t="shared" si="17"/>
        <v/>
      </c>
      <c r="AC543" s="171">
        <f>'Vstupní data 9_4'!$B$1</f>
        <v>0</v>
      </c>
    </row>
    <row r="544" spans="1:29" ht="15">
      <c r="A544" s="172">
        <f>'Vstupní data 9_4'!A549</f>
        <v>0</v>
      </c>
      <c r="B544" s="173">
        <f>'Vstupní data 9_4'!B549</f>
        <v>0</v>
      </c>
      <c r="C544" s="174" t="str">
        <f>'Vstupní data 9_4'!T527</f>
        <v/>
      </c>
      <c r="D544" s="174" t="str">
        <f>'Vstupní data 9_4'!U527</f>
        <v/>
      </c>
      <c r="E544" s="173" t="str">
        <f>'Vstupní data 9_4'!D527</f>
        <v/>
      </c>
      <c r="F544" s="173">
        <f>'Vstupní data 9_4'!C549</f>
        <v>0</v>
      </c>
      <c r="G544" s="173" t="str">
        <f>'Vstupní data 9_4'!F527</f>
        <v/>
      </c>
      <c r="H544" s="175">
        <f>'Vstupní data 9_4'!G549</f>
        <v>0</v>
      </c>
      <c r="I544" s="173" t="str">
        <f>IF('Vstupní data 9_4'!H549=0,"",'Vstupní data 9_4'!H549)</f>
        <v/>
      </c>
      <c r="J544" s="173">
        <f>'Vstupní data 9_4'!E549</f>
        <v>0</v>
      </c>
      <c r="K544" s="181" t="str">
        <f>'Vstupní data 9_4'!S527</f>
        <v/>
      </c>
      <c r="L544" s="174">
        <f>'Vstupní data 9_4'!I549</f>
        <v>0</v>
      </c>
      <c r="M544" s="177">
        <f>'Vstupní data 9_4'!J549</f>
        <v>0</v>
      </c>
      <c r="N544" s="177">
        <f>'Vstupní data 9_4'!K549</f>
        <v>0</v>
      </c>
      <c r="O544" s="177">
        <f>'Vstupní data 9_4'!L549</f>
        <v>0</v>
      </c>
      <c r="P544" s="173">
        <f>'Vstupní data 9_4'!M549</f>
        <v>0</v>
      </c>
      <c r="Q544" s="173">
        <f>'Vstupní data 9_4'!N549</f>
        <v>0</v>
      </c>
      <c r="R544" s="173">
        <f>'Vstupní data 9_4'!O549</f>
        <v>0</v>
      </c>
      <c r="S544" s="176">
        <f>'Tabulka 9_4'!$R544+'Tabulka 9_4'!$Q544+'Tabulka 9_4'!$P544</f>
        <v>0</v>
      </c>
      <c r="T544" s="173">
        <f>'Vstupní data 9_4'!P549</f>
        <v>0</v>
      </c>
      <c r="U544" s="173">
        <f>'Vstupní data 9_4'!Q549</f>
        <v>0</v>
      </c>
      <c r="V544" s="173">
        <f>'Vstupní data 9_4'!R549</f>
        <v>0</v>
      </c>
      <c r="W544" s="176">
        <f>IFERROR('Tabulka 9_4'!$V544+'Tabulka 9_4'!$U544+'Tabulka 9_4'!$T544,"")</f>
        <v>0</v>
      </c>
      <c r="X544" s="176">
        <f>IFERROR('Tabulka 9_4'!$P544+'Tabulka 9_4'!$T544,"")</f>
        <v>0</v>
      </c>
      <c r="Y544" s="176">
        <f>IFERROR('Tabulka 9_4'!$Q544+'Tabulka 9_4'!$U544,"")</f>
        <v>0</v>
      </c>
      <c r="Z544" s="176">
        <f>IFERROR('Tabulka 9_4'!$R544+'Tabulka 9_4'!$V544,"")</f>
        <v>0</v>
      </c>
      <c r="AA544" s="178" t="str">
        <f t="shared" si="16"/>
        <v/>
      </c>
      <c r="AB544" s="178" t="str">
        <f t="shared" si="17"/>
        <v/>
      </c>
      <c r="AC544" s="179">
        <f>'Vstupní data 9_4'!$B$1</f>
        <v>0</v>
      </c>
    </row>
    <row r="545" spans="1:29" ht="15">
      <c r="A545" s="164">
        <f>'Vstupní data 9_4'!A550</f>
        <v>0</v>
      </c>
      <c r="B545" s="165">
        <f>'Vstupní data 9_4'!B550</f>
        <v>0</v>
      </c>
      <c r="C545" s="166" t="str">
        <f>'Vstupní data 9_4'!T527</f>
        <v/>
      </c>
      <c r="D545" s="166" t="str">
        <f>'Vstupní data 9_4'!U527</f>
        <v/>
      </c>
      <c r="E545" s="165" t="str">
        <f>'Vstupní data 9_4'!D527</f>
        <v/>
      </c>
      <c r="F545" s="165">
        <f>'Vstupní data 9_4'!C550</f>
        <v>0</v>
      </c>
      <c r="G545" s="165" t="str">
        <f>'Vstupní data 9_4'!F527</f>
        <v/>
      </c>
      <c r="H545" s="167">
        <f>'Vstupní data 9_4'!G550</f>
        <v>0</v>
      </c>
      <c r="I545" s="165" t="str">
        <f>IF('Vstupní data 9_4'!H550=0,"",'Vstupní data 9_4'!H550)</f>
        <v/>
      </c>
      <c r="J545" s="165">
        <f>'Vstupní data 9_4'!E550</f>
        <v>0</v>
      </c>
      <c r="K545" s="180" t="str">
        <f>'Vstupní data 9_4'!S527</f>
        <v/>
      </c>
      <c r="L545" s="166">
        <f>'Vstupní data 9_4'!I550</f>
        <v>0</v>
      </c>
      <c r="M545" s="169">
        <f>'Vstupní data 9_4'!J550</f>
        <v>0</v>
      </c>
      <c r="N545" s="169">
        <f>'Vstupní data 9_4'!K550</f>
        <v>0</v>
      </c>
      <c r="O545" s="169">
        <f>'Vstupní data 9_4'!L550</f>
        <v>0</v>
      </c>
      <c r="P545" s="165">
        <f>'Vstupní data 9_4'!M550</f>
        <v>0</v>
      </c>
      <c r="Q545" s="165">
        <f>'Vstupní data 9_4'!N550</f>
        <v>0</v>
      </c>
      <c r="R545" s="165">
        <f>'Vstupní data 9_4'!O550</f>
        <v>0</v>
      </c>
      <c r="S545" s="168">
        <f>'Tabulka 9_4'!$R545+'Tabulka 9_4'!$Q545+'Tabulka 9_4'!$P545</f>
        <v>0</v>
      </c>
      <c r="T545" s="165">
        <f>'Vstupní data 9_4'!P550</f>
        <v>0</v>
      </c>
      <c r="U545" s="165">
        <f>'Vstupní data 9_4'!Q550</f>
        <v>0</v>
      </c>
      <c r="V545" s="165">
        <f>'Vstupní data 9_4'!R550</f>
        <v>0</v>
      </c>
      <c r="W545" s="168">
        <f>IFERROR('Tabulka 9_4'!$V545+'Tabulka 9_4'!$U545+'Tabulka 9_4'!$T545,"")</f>
        <v>0</v>
      </c>
      <c r="X545" s="168">
        <f>IFERROR('Tabulka 9_4'!$P545+'Tabulka 9_4'!$T545,"")</f>
        <v>0</v>
      </c>
      <c r="Y545" s="168">
        <f>IFERROR('Tabulka 9_4'!$Q545+'Tabulka 9_4'!$U545,"")</f>
        <v>0</v>
      </c>
      <c r="Z545" s="168">
        <f>IFERROR('Tabulka 9_4'!$R545+'Tabulka 9_4'!$V545,"")</f>
        <v>0</v>
      </c>
      <c r="AA545" s="170" t="str">
        <f t="shared" si="16"/>
        <v/>
      </c>
      <c r="AB545" s="170" t="str">
        <f t="shared" si="17"/>
        <v/>
      </c>
      <c r="AC545" s="171">
        <f>'Vstupní data 9_4'!$B$1</f>
        <v>0</v>
      </c>
    </row>
    <row r="546" spans="1:29" ht="15">
      <c r="A546" s="172">
        <f>'Vstupní data 9_4'!A551</f>
        <v>0</v>
      </c>
      <c r="B546" s="173">
        <f>'Vstupní data 9_4'!B551</f>
        <v>0</v>
      </c>
      <c r="C546" s="174" t="str">
        <f>'Vstupní data 9_4'!T527</f>
        <v/>
      </c>
      <c r="D546" s="174" t="str">
        <f>'Vstupní data 9_4'!U527</f>
        <v/>
      </c>
      <c r="E546" s="173" t="str">
        <f>'Vstupní data 9_4'!D527</f>
        <v/>
      </c>
      <c r="F546" s="173">
        <f>'Vstupní data 9_4'!C551</f>
        <v>0</v>
      </c>
      <c r="G546" s="173" t="str">
        <f>'Vstupní data 9_4'!F527</f>
        <v/>
      </c>
      <c r="H546" s="175">
        <f>'Vstupní data 9_4'!G551</f>
        <v>0</v>
      </c>
      <c r="I546" s="173" t="str">
        <f>IF('Vstupní data 9_4'!H551=0,"",'Vstupní data 9_4'!H551)</f>
        <v/>
      </c>
      <c r="J546" s="173">
        <f>'Vstupní data 9_4'!E551</f>
        <v>0</v>
      </c>
      <c r="K546" s="181" t="str">
        <f>'Vstupní data 9_4'!S527</f>
        <v/>
      </c>
      <c r="L546" s="174">
        <f>'Vstupní data 9_4'!I551</f>
        <v>0</v>
      </c>
      <c r="M546" s="177">
        <f>'Vstupní data 9_4'!J551</f>
        <v>0</v>
      </c>
      <c r="N546" s="177">
        <f>'Vstupní data 9_4'!K551</f>
        <v>0</v>
      </c>
      <c r="O546" s="177">
        <f>'Vstupní data 9_4'!L551</f>
        <v>0</v>
      </c>
      <c r="P546" s="173">
        <f>'Vstupní data 9_4'!M551</f>
        <v>0</v>
      </c>
      <c r="Q546" s="173">
        <f>'Vstupní data 9_4'!N551</f>
        <v>0</v>
      </c>
      <c r="R546" s="173">
        <f>'Vstupní data 9_4'!O551</f>
        <v>0</v>
      </c>
      <c r="S546" s="176">
        <f>'Tabulka 9_4'!$R546+'Tabulka 9_4'!$Q546+'Tabulka 9_4'!$P546</f>
        <v>0</v>
      </c>
      <c r="T546" s="173">
        <f>'Vstupní data 9_4'!P551</f>
        <v>0</v>
      </c>
      <c r="U546" s="173">
        <f>'Vstupní data 9_4'!Q551</f>
        <v>0</v>
      </c>
      <c r="V546" s="173">
        <f>'Vstupní data 9_4'!R551</f>
        <v>0</v>
      </c>
      <c r="W546" s="176">
        <f>IFERROR('Tabulka 9_4'!$V546+'Tabulka 9_4'!$U546+'Tabulka 9_4'!$T546,"")</f>
        <v>0</v>
      </c>
      <c r="X546" s="176">
        <f>IFERROR('Tabulka 9_4'!$P546+'Tabulka 9_4'!$T546,"")</f>
        <v>0</v>
      </c>
      <c r="Y546" s="176">
        <f>IFERROR('Tabulka 9_4'!$Q546+'Tabulka 9_4'!$U546,"")</f>
        <v>0</v>
      </c>
      <c r="Z546" s="176">
        <f>IFERROR('Tabulka 9_4'!$R546+'Tabulka 9_4'!$V546,"")</f>
        <v>0</v>
      </c>
      <c r="AA546" s="178" t="str">
        <f t="shared" si="16"/>
        <v/>
      </c>
      <c r="AB546" s="178" t="str">
        <f t="shared" si="17"/>
        <v/>
      </c>
      <c r="AC546" s="179">
        <f>'Vstupní data 9_4'!$B$1</f>
        <v>0</v>
      </c>
    </row>
    <row r="547" spans="1:29" ht="15">
      <c r="A547" s="164">
        <f>'Vstupní data 9_4'!A552</f>
        <v>0</v>
      </c>
      <c r="B547" s="165">
        <f>'Vstupní data 9_4'!B552</f>
        <v>0</v>
      </c>
      <c r="C547" s="166" t="str">
        <f>'Vstupní data 9_4'!T527</f>
        <v/>
      </c>
      <c r="D547" s="166" t="str">
        <f>'Vstupní data 9_4'!U527</f>
        <v/>
      </c>
      <c r="E547" s="165" t="str">
        <f>'Vstupní data 9_4'!D527</f>
        <v/>
      </c>
      <c r="F547" s="165">
        <f>'Vstupní data 9_4'!C552</f>
        <v>0</v>
      </c>
      <c r="G547" s="165" t="str">
        <f>'Vstupní data 9_4'!F527</f>
        <v/>
      </c>
      <c r="H547" s="167">
        <f>'Vstupní data 9_4'!G552</f>
        <v>0</v>
      </c>
      <c r="I547" s="165" t="str">
        <f>IF('Vstupní data 9_4'!H552=0,"",'Vstupní data 9_4'!H552)</f>
        <v/>
      </c>
      <c r="J547" s="165">
        <f>'Vstupní data 9_4'!E552</f>
        <v>0</v>
      </c>
      <c r="K547" s="180" t="str">
        <f>'Vstupní data 9_4'!S527</f>
        <v/>
      </c>
      <c r="L547" s="166">
        <f>'Vstupní data 9_4'!I552</f>
        <v>0</v>
      </c>
      <c r="M547" s="169">
        <f>'Vstupní data 9_4'!J552</f>
        <v>0</v>
      </c>
      <c r="N547" s="169">
        <f>'Vstupní data 9_4'!K552</f>
        <v>0</v>
      </c>
      <c r="O547" s="169">
        <f>'Vstupní data 9_4'!L552</f>
        <v>0</v>
      </c>
      <c r="P547" s="165">
        <f>'Vstupní data 9_4'!M552</f>
        <v>0</v>
      </c>
      <c r="Q547" s="165">
        <f>'Vstupní data 9_4'!N552</f>
        <v>0</v>
      </c>
      <c r="R547" s="165">
        <f>'Vstupní data 9_4'!O552</f>
        <v>0</v>
      </c>
      <c r="S547" s="168">
        <f>'Tabulka 9_4'!$R547+'Tabulka 9_4'!$Q547+'Tabulka 9_4'!$P547</f>
        <v>0</v>
      </c>
      <c r="T547" s="165">
        <f>'Vstupní data 9_4'!P552</f>
        <v>0</v>
      </c>
      <c r="U547" s="165">
        <f>'Vstupní data 9_4'!Q552</f>
        <v>0</v>
      </c>
      <c r="V547" s="165">
        <f>'Vstupní data 9_4'!R552</f>
        <v>0</v>
      </c>
      <c r="W547" s="168">
        <f>IFERROR('Tabulka 9_4'!$V547+'Tabulka 9_4'!$U547+'Tabulka 9_4'!$T547,"")</f>
        <v>0</v>
      </c>
      <c r="X547" s="168">
        <f>IFERROR('Tabulka 9_4'!$P547+'Tabulka 9_4'!$T547,"")</f>
        <v>0</v>
      </c>
      <c r="Y547" s="168">
        <f>IFERROR('Tabulka 9_4'!$Q547+'Tabulka 9_4'!$U547,"")</f>
        <v>0</v>
      </c>
      <c r="Z547" s="168">
        <f>IFERROR('Tabulka 9_4'!$R547+'Tabulka 9_4'!$V547,"")</f>
        <v>0</v>
      </c>
      <c r="AA547" s="170" t="str">
        <f t="shared" si="16"/>
        <v/>
      </c>
      <c r="AB547" s="170" t="str">
        <f t="shared" si="17"/>
        <v/>
      </c>
      <c r="AC547" s="171">
        <f>'Vstupní data 9_4'!$B$1</f>
        <v>0</v>
      </c>
    </row>
    <row r="548" spans="1:29" ht="15">
      <c r="A548" s="172">
        <f>'Vstupní data 9_4'!A553</f>
        <v>0</v>
      </c>
      <c r="B548" s="173">
        <f>'Vstupní data 9_4'!B553</f>
        <v>0</v>
      </c>
      <c r="C548" s="174" t="str">
        <f>'Vstupní data 9_4'!T527</f>
        <v/>
      </c>
      <c r="D548" s="174" t="str">
        <f>'Vstupní data 9_4'!U527</f>
        <v/>
      </c>
      <c r="E548" s="173" t="str">
        <f>'Vstupní data 9_4'!D527</f>
        <v/>
      </c>
      <c r="F548" s="173">
        <f>'Vstupní data 9_4'!C553</f>
        <v>0</v>
      </c>
      <c r="G548" s="173" t="str">
        <f>'Vstupní data 9_4'!F527</f>
        <v/>
      </c>
      <c r="H548" s="175">
        <f>'Vstupní data 9_4'!G553</f>
        <v>0</v>
      </c>
      <c r="I548" s="173" t="str">
        <f>IF('Vstupní data 9_4'!H553=0,"",'Vstupní data 9_4'!H553)</f>
        <v/>
      </c>
      <c r="J548" s="173">
        <f>'Vstupní data 9_4'!E553</f>
        <v>0</v>
      </c>
      <c r="K548" s="181" t="str">
        <f>'Vstupní data 9_4'!S527</f>
        <v/>
      </c>
      <c r="L548" s="174">
        <f>'Vstupní data 9_4'!I553</f>
        <v>0</v>
      </c>
      <c r="M548" s="177">
        <f>'Vstupní data 9_4'!J553</f>
        <v>0</v>
      </c>
      <c r="N548" s="177">
        <f>'Vstupní data 9_4'!K553</f>
        <v>0</v>
      </c>
      <c r="O548" s="177">
        <f>'Vstupní data 9_4'!L553</f>
        <v>0</v>
      </c>
      <c r="P548" s="173">
        <f>'Vstupní data 9_4'!M553</f>
        <v>0</v>
      </c>
      <c r="Q548" s="173">
        <f>'Vstupní data 9_4'!N553</f>
        <v>0</v>
      </c>
      <c r="R548" s="173">
        <f>'Vstupní data 9_4'!O553</f>
        <v>0</v>
      </c>
      <c r="S548" s="176">
        <f>'Tabulka 9_4'!$R548+'Tabulka 9_4'!$Q548+'Tabulka 9_4'!$P548</f>
        <v>0</v>
      </c>
      <c r="T548" s="173">
        <f>'Vstupní data 9_4'!P553</f>
        <v>0</v>
      </c>
      <c r="U548" s="173">
        <f>'Vstupní data 9_4'!Q553</f>
        <v>0</v>
      </c>
      <c r="V548" s="173">
        <f>'Vstupní data 9_4'!R553</f>
        <v>0</v>
      </c>
      <c r="W548" s="176">
        <f>IFERROR('Tabulka 9_4'!$V548+'Tabulka 9_4'!$U548+'Tabulka 9_4'!$T548,"")</f>
        <v>0</v>
      </c>
      <c r="X548" s="176">
        <f>IFERROR('Tabulka 9_4'!$P548+'Tabulka 9_4'!$T548,"")</f>
        <v>0</v>
      </c>
      <c r="Y548" s="176">
        <f>IFERROR('Tabulka 9_4'!$Q548+'Tabulka 9_4'!$U548,"")</f>
        <v>0</v>
      </c>
      <c r="Z548" s="176">
        <f>IFERROR('Tabulka 9_4'!$R548+'Tabulka 9_4'!$V548,"")</f>
        <v>0</v>
      </c>
      <c r="AA548" s="178" t="str">
        <f t="shared" si="16"/>
        <v/>
      </c>
      <c r="AB548" s="178" t="str">
        <f t="shared" si="17"/>
        <v/>
      </c>
      <c r="AC548" s="179">
        <f>'Vstupní data 9_4'!$B$1</f>
        <v>0</v>
      </c>
    </row>
    <row r="549" spans="1:29" ht="15">
      <c r="A549" s="164">
        <f>'Vstupní data 9_4'!A554</f>
        <v>0</v>
      </c>
      <c r="B549" s="165">
        <f>'Vstupní data 9_4'!B554</f>
        <v>0</v>
      </c>
      <c r="C549" s="166" t="str">
        <f>'Vstupní data 9_4'!T527</f>
        <v/>
      </c>
      <c r="D549" s="166" t="str">
        <f>'Vstupní data 9_4'!U527</f>
        <v/>
      </c>
      <c r="E549" s="165" t="str">
        <f>'Vstupní data 9_4'!D527</f>
        <v/>
      </c>
      <c r="F549" s="165">
        <f>'Vstupní data 9_4'!C554</f>
        <v>0</v>
      </c>
      <c r="G549" s="165" t="str">
        <f>'Vstupní data 9_4'!F527</f>
        <v/>
      </c>
      <c r="H549" s="167">
        <f>'Vstupní data 9_4'!G554</f>
        <v>0</v>
      </c>
      <c r="I549" s="165" t="str">
        <f>IF('Vstupní data 9_4'!H554=0,"",'Vstupní data 9_4'!H554)</f>
        <v/>
      </c>
      <c r="J549" s="165">
        <f>'Vstupní data 9_4'!E554</f>
        <v>0</v>
      </c>
      <c r="K549" s="180" t="str">
        <f>'Vstupní data 9_4'!S527</f>
        <v/>
      </c>
      <c r="L549" s="166">
        <f>'Vstupní data 9_4'!I554</f>
        <v>0</v>
      </c>
      <c r="M549" s="169">
        <f>'Vstupní data 9_4'!J554</f>
        <v>0</v>
      </c>
      <c r="N549" s="169">
        <f>'Vstupní data 9_4'!K554</f>
        <v>0</v>
      </c>
      <c r="O549" s="169">
        <f>'Vstupní data 9_4'!L554</f>
        <v>0</v>
      </c>
      <c r="P549" s="165">
        <f>'Vstupní data 9_4'!M554</f>
        <v>0</v>
      </c>
      <c r="Q549" s="165">
        <f>'Vstupní data 9_4'!N554</f>
        <v>0</v>
      </c>
      <c r="R549" s="165">
        <f>'Vstupní data 9_4'!O554</f>
        <v>0</v>
      </c>
      <c r="S549" s="168">
        <f>'Tabulka 9_4'!$R549+'Tabulka 9_4'!$Q549+'Tabulka 9_4'!$P549</f>
        <v>0</v>
      </c>
      <c r="T549" s="165">
        <f>'Vstupní data 9_4'!P554</f>
        <v>0</v>
      </c>
      <c r="U549" s="165">
        <f>'Vstupní data 9_4'!Q554</f>
        <v>0</v>
      </c>
      <c r="V549" s="165">
        <f>'Vstupní data 9_4'!R554</f>
        <v>0</v>
      </c>
      <c r="W549" s="168">
        <f>IFERROR('Tabulka 9_4'!$V549+'Tabulka 9_4'!$U549+'Tabulka 9_4'!$T549,"")</f>
        <v>0</v>
      </c>
      <c r="X549" s="168">
        <f>IFERROR('Tabulka 9_4'!$P549+'Tabulka 9_4'!$T549,"")</f>
        <v>0</v>
      </c>
      <c r="Y549" s="168">
        <f>IFERROR('Tabulka 9_4'!$Q549+'Tabulka 9_4'!$U549,"")</f>
        <v>0</v>
      </c>
      <c r="Z549" s="168">
        <f>IFERROR('Tabulka 9_4'!$R549+'Tabulka 9_4'!$V549,"")</f>
        <v>0</v>
      </c>
      <c r="AA549" s="170" t="str">
        <f t="shared" si="16"/>
        <v/>
      </c>
      <c r="AB549" s="170" t="str">
        <f t="shared" si="17"/>
        <v/>
      </c>
      <c r="AC549" s="171">
        <f>'Vstupní data 9_4'!$B$1</f>
        <v>0</v>
      </c>
    </row>
    <row r="550" spans="1:29" ht="15">
      <c r="A550" s="172">
        <f>'Vstupní data 9_4'!A555</f>
        <v>0</v>
      </c>
      <c r="B550" s="173">
        <f>'Vstupní data 9_4'!B555</f>
        <v>0</v>
      </c>
      <c r="C550" s="174" t="str">
        <f>'Vstupní data 9_4'!T527</f>
        <v/>
      </c>
      <c r="D550" s="174" t="str">
        <f>'Vstupní data 9_4'!U527</f>
        <v/>
      </c>
      <c r="E550" s="173" t="str">
        <f>'Vstupní data 9_4'!D527</f>
        <v/>
      </c>
      <c r="F550" s="173">
        <f>'Vstupní data 9_4'!C555</f>
        <v>0</v>
      </c>
      <c r="G550" s="173" t="str">
        <f>'Vstupní data 9_4'!F527</f>
        <v/>
      </c>
      <c r="H550" s="175">
        <f>'Vstupní data 9_4'!G555</f>
        <v>0</v>
      </c>
      <c r="I550" s="173" t="str">
        <f>IF('Vstupní data 9_4'!H555=0,"",'Vstupní data 9_4'!H555)</f>
        <v/>
      </c>
      <c r="J550" s="173">
        <f>'Vstupní data 9_4'!E555</f>
        <v>0</v>
      </c>
      <c r="K550" s="181" t="str">
        <f>'Vstupní data 9_4'!S527</f>
        <v/>
      </c>
      <c r="L550" s="174">
        <f>'Vstupní data 9_4'!I555</f>
        <v>0</v>
      </c>
      <c r="M550" s="177">
        <f>'Vstupní data 9_4'!J555</f>
        <v>0</v>
      </c>
      <c r="N550" s="177">
        <f>'Vstupní data 9_4'!K555</f>
        <v>0</v>
      </c>
      <c r="O550" s="177">
        <f>'Vstupní data 9_4'!L555</f>
        <v>0</v>
      </c>
      <c r="P550" s="173">
        <f>'Vstupní data 9_4'!M555</f>
        <v>0</v>
      </c>
      <c r="Q550" s="173">
        <f>'Vstupní data 9_4'!N555</f>
        <v>0</v>
      </c>
      <c r="R550" s="173">
        <f>'Vstupní data 9_4'!O555</f>
        <v>0</v>
      </c>
      <c r="S550" s="176">
        <f>'Tabulka 9_4'!$R550+'Tabulka 9_4'!$Q550+'Tabulka 9_4'!$P550</f>
        <v>0</v>
      </c>
      <c r="T550" s="173">
        <f>'Vstupní data 9_4'!P555</f>
        <v>0</v>
      </c>
      <c r="U550" s="173">
        <f>'Vstupní data 9_4'!Q555</f>
        <v>0</v>
      </c>
      <c r="V550" s="173">
        <f>'Vstupní data 9_4'!R555</f>
        <v>0</v>
      </c>
      <c r="W550" s="176">
        <f>IFERROR('Tabulka 9_4'!$V550+'Tabulka 9_4'!$U550+'Tabulka 9_4'!$T550,"")</f>
        <v>0</v>
      </c>
      <c r="X550" s="176">
        <f>IFERROR('Tabulka 9_4'!$P550+'Tabulka 9_4'!$T550,"")</f>
        <v>0</v>
      </c>
      <c r="Y550" s="176">
        <f>IFERROR('Tabulka 9_4'!$Q550+'Tabulka 9_4'!$U550,"")</f>
        <v>0</v>
      </c>
      <c r="Z550" s="176">
        <f>IFERROR('Tabulka 9_4'!$R550+'Tabulka 9_4'!$V550,"")</f>
        <v>0</v>
      </c>
      <c r="AA550" s="178" t="str">
        <f t="shared" si="16"/>
        <v/>
      </c>
      <c r="AB550" s="178" t="str">
        <f t="shared" si="17"/>
        <v/>
      </c>
      <c r="AC550" s="179">
        <f>'Vstupní data 9_4'!$B$1</f>
        <v>0</v>
      </c>
    </row>
    <row r="551" spans="1:29" ht="15">
      <c r="A551" s="164">
        <f>'Vstupní data 9_4'!A556</f>
        <v>0</v>
      </c>
      <c r="B551" s="165">
        <f>'Vstupní data 9_4'!B556</f>
        <v>0</v>
      </c>
      <c r="C551" s="166" t="str">
        <f>'Vstupní data 9_4'!T527</f>
        <v/>
      </c>
      <c r="D551" s="166" t="str">
        <f>'Vstupní data 9_4'!U527</f>
        <v/>
      </c>
      <c r="E551" s="165" t="str">
        <f>'Vstupní data 9_4'!D527</f>
        <v/>
      </c>
      <c r="F551" s="165">
        <f>'Vstupní data 9_4'!C556</f>
        <v>0</v>
      </c>
      <c r="G551" s="165" t="str">
        <f>'Vstupní data 9_4'!F527</f>
        <v/>
      </c>
      <c r="H551" s="167">
        <f>'Vstupní data 9_4'!G556</f>
        <v>0</v>
      </c>
      <c r="I551" s="165" t="str">
        <f>IF('Vstupní data 9_4'!H556=0,"",'Vstupní data 9_4'!H556)</f>
        <v/>
      </c>
      <c r="J551" s="165">
        <f>'Vstupní data 9_4'!E556</f>
        <v>0</v>
      </c>
      <c r="K551" s="180" t="str">
        <f>'Vstupní data 9_4'!S527</f>
        <v/>
      </c>
      <c r="L551" s="166">
        <f>'Vstupní data 9_4'!I556</f>
        <v>0</v>
      </c>
      <c r="M551" s="169">
        <f>'Vstupní data 9_4'!J556</f>
        <v>0</v>
      </c>
      <c r="N551" s="169">
        <f>'Vstupní data 9_4'!K556</f>
        <v>0</v>
      </c>
      <c r="O551" s="169">
        <f>'Vstupní data 9_4'!L556</f>
        <v>0</v>
      </c>
      <c r="P551" s="165">
        <f>'Vstupní data 9_4'!M556</f>
        <v>0</v>
      </c>
      <c r="Q551" s="165">
        <f>'Vstupní data 9_4'!N556</f>
        <v>0</v>
      </c>
      <c r="R551" s="165">
        <f>'Vstupní data 9_4'!O556</f>
        <v>0</v>
      </c>
      <c r="S551" s="168">
        <f>'Tabulka 9_4'!$R551+'Tabulka 9_4'!$Q551+'Tabulka 9_4'!$P551</f>
        <v>0</v>
      </c>
      <c r="T551" s="165">
        <f>'Vstupní data 9_4'!P556</f>
        <v>0</v>
      </c>
      <c r="U551" s="165">
        <f>'Vstupní data 9_4'!Q556</f>
        <v>0</v>
      </c>
      <c r="V551" s="165">
        <f>'Vstupní data 9_4'!R556</f>
        <v>0</v>
      </c>
      <c r="W551" s="168">
        <f>IFERROR('Tabulka 9_4'!$V551+'Tabulka 9_4'!$U551+'Tabulka 9_4'!$T551,"")</f>
        <v>0</v>
      </c>
      <c r="X551" s="168">
        <f>IFERROR('Tabulka 9_4'!$P551+'Tabulka 9_4'!$T551,"")</f>
        <v>0</v>
      </c>
      <c r="Y551" s="168">
        <f>IFERROR('Tabulka 9_4'!$Q551+'Tabulka 9_4'!$U551,"")</f>
        <v>0</v>
      </c>
      <c r="Z551" s="168">
        <f>IFERROR('Tabulka 9_4'!$R551+'Tabulka 9_4'!$V551,"")</f>
        <v>0</v>
      </c>
      <c r="AA551" s="170" t="str">
        <f t="shared" si="16"/>
        <v/>
      </c>
      <c r="AB551" s="170" t="str">
        <f t="shared" si="17"/>
        <v/>
      </c>
      <c r="AC551" s="171">
        <f>'Vstupní data 9_4'!$B$1</f>
        <v>0</v>
      </c>
    </row>
    <row r="552" spans="1:29" ht="15">
      <c r="A552" s="172">
        <f>'Vstupní data 9_4'!A557</f>
        <v>0</v>
      </c>
      <c r="B552" s="173">
        <f>'Vstupní data 9_4'!B557</f>
        <v>0</v>
      </c>
      <c r="C552" s="174" t="str">
        <f>'Vstupní data 9_4'!T527</f>
        <v/>
      </c>
      <c r="D552" s="174" t="str">
        <f>'Vstupní data 9_4'!U527</f>
        <v/>
      </c>
      <c r="E552" s="173" t="str">
        <f>'Vstupní data 9_4'!D527</f>
        <v/>
      </c>
      <c r="F552" s="173">
        <f>'Vstupní data 9_4'!C557</f>
        <v>0</v>
      </c>
      <c r="G552" s="173" t="str">
        <f>'Vstupní data 9_4'!F527</f>
        <v/>
      </c>
      <c r="H552" s="175">
        <f>'Vstupní data 9_4'!G557</f>
        <v>0</v>
      </c>
      <c r="I552" s="173" t="str">
        <f>IF('Vstupní data 9_4'!H557=0,"",'Vstupní data 9_4'!H557)</f>
        <v/>
      </c>
      <c r="J552" s="173">
        <f>'Vstupní data 9_4'!E557</f>
        <v>0</v>
      </c>
      <c r="K552" s="181" t="str">
        <f>'Vstupní data 9_4'!S527</f>
        <v/>
      </c>
      <c r="L552" s="174">
        <f>'Vstupní data 9_4'!I557</f>
        <v>0</v>
      </c>
      <c r="M552" s="177">
        <f>'Vstupní data 9_4'!J557</f>
        <v>0</v>
      </c>
      <c r="N552" s="177">
        <f>'Vstupní data 9_4'!K557</f>
        <v>0</v>
      </c>
      <c r="O552" s="177">
        <f>'Vstupní data 9_4'!L557</f>
        <v>0</v>
      </c>
      <c r="P552" s="173">
        <f>'Vstupní data 9_4'!M557</f>
        <v>0</v>
      </c>
      <c r="Q552" s="173">
        <f>'Vstupní data 9_4'!N557</f>
        <v>0</v>
      </c>
      <c r="R552" s="173">
        <f>'Vstupní data 9_4'!O557</f>
        <v>0</v>
      </c>
      <c r="S552" s="176">
        <f>'Tabulka 9_4'!$R552+'Tabulka 9_4'!$Q552+'Tabulka 9_4'!$P552</f>
        <v>0</v>
      </c>
      <c r="T552" s="173">
        <f>'Vstupní data 9_4'!P557</f>
        <v>0</v>
      </c>
      <c r="U552" s="173">
        <f>'Vstupní data 9_4'!Q557</f>
        <v>0</v>
      </c>
      <c r="V552" s="173">
        <f>'Vstupní data 9_4'!R557</f>
        <v>0</v>
      </c>
      <c r="W552" s="176">
        <f>IFERROR('Tabulka 9_4'!$V552+'Tabulka 9_4'!$U552+'Tabulka 9_4'!$T552,"")</f>
        <v>0</v>
      </c>
      <c r="X552" s="176">
        <f>IFERROR('Tabulka 9_4'!$P552+'Tabulka 9_4'!$T552,"")</f>
        <v>0</v>
      </c>
      <c r="Y552" s="176">
        <f>IFERROR('Tabulka 9_4'!$Q552+'Tabulka 9_4'!$U552,"")</f>
        <v>0</v>
      </c>
      <c r="Z552" s="176">
        <f>IFERROR('Tabulka 9_4'!$R552+'Tabulka 9_4'!$V552,"")</f>
        <v>0</v>
      </c>
      <c r="AA552" s="178" t="str">
        <f t="shared" si="16"/>
        <v/>
      </c>
      <c r="AB552" s="178" t="str">
        <f t="shared" si="17"/>
        <v/>
      </c>
      <c r="AC552" s="179">
        <f>'Vstupní data 9_4'!$B$1</f>
        <v>0</v>
      </c>
    </row>
    <row r="553" spans="1:29" ht="15">
      <c r="A553" s="164">
        <f>'Vstupní data 9_4'!A558</f>
        <v>0</v>
      </c>
      <c r="B553" s="165">
        <f>'Vstupní data 9_4'!B558</f>
        <v>0</v>
      </c>
      <c r="C553" s="166" t="str">
        <f>'Vstupní data 9_4'!T527</f>
        <v/>
      </c>
      <c r="D553" s="166" t="str">
        <f>'Vstupní data 9_4'!U527</f>
        <v/>
      </c>
      <c r="E553" s="165" t="str">
        <f>'Vstupní data 9_4'!D527</f>
        <v/>
      </c>
      <c r="F553" s="165">
        <f>'Vstupní data 9_4'!C558</f>
        <v>0</v>
      </c>
      <c r="G553" s="165" t="str">
        <f>'Vstupní data 9_4'!F527</f>
        <v/>
      </c>
      <c r="H553" s="167">
        <f>'Vstupní data 9_4'!G558</f>
        <v>0</v>
      </c>
      <c r="I553" s="165" t="str">
        <f>IF('Vstupní data 9_4'!H558=0,"",'Vstupní data 9_4'!H558)</f>
        <v/>
      </c>
      <c r="J553" s="165">
        <f>'Vstupní data 9_4'!E558</f>
        <v>0</v>
      </c>
      <c r="K553" s="180" t="str">
        <f>'Vstupní data 9_4'!S527</f>
        <v/>
      </c>
      <c r="L553" s="166">
        <f>'Vstupní data 9_4'!I558</f>
        <v>0</v>
      </c>
      <c r="M553" s="169">
        <f>'Vstupní data 9_4'!J558</f>
        <v>0</v>
      </c>
      <c r="N553" s="169">
        <f>'Vstupní data 9_4'!K558</f>
        <v>0</v>
      </c>
      <c r="O553" s="169">
        <f>'Vstupní data 9_4'!L558</f>
        <v>0</v>
      </c>
      <c r="P553" s="165">
        <f>'Vstupní data 9_4'!M558</f>
        <v>0</v>
      </c>
      <c r="Q553" s="165">
        <f>'Vstupní data 9_4'!N558</f>
        <v>0</v>
      </c>
      <c r="R553" s="165">
        <f>'Vstupní data 9_4'!O558</f>
        <v>0</v>
      </c>
      <c r="S553" s="168">
        <f>'Tabulka 9_4'!$R553+'Tabulka 9_4'!$Q553+'Tabulka 9_4'!$P553</f>
        <v>0</v>
      </c>
      <c r="T553" s="165">
        <f>'Vstupní data 9_4'!P558</f>
        <v>0</v>
      </c>
      <c r="U553" s="165">
        <f>'Vstupní data 9_4'!Q558</f>
        <v>0</v>
      </c>
      <c r="V553" s="165">
        <f>'Vstupní data 9_4'!R558</f>
        <v>0</v>
      </c>
      <c r="W553" s="168">
        <f>IFERROR('Tabulka 9_4'!$V553+'Tabulka 9_4'!$U553+'Tabulka 9_4'!$T553,"")</f>
        <v>0</v>
      </c>
      <c r="X553" s="168">
        <f>IFERROR('Tabulka 9_4'!$P553+'Tabulka 9_4'!$T553,"")</f>
        <v>0</v>
      </c>
      <c r="Y553" s="168">
        <f>IFERROR('Tabulka 9_4'!$Q553+'Tabulka 9_4'!$U553,"")</f>
        <v>0</v>
      </c>
      <c r="Z553" s="168">
        <f>IFERROR('Tabulka 9_4'!$R553+'Tabulka 9_4'!$V553,"")</f>
        <v>0</v>
      </c>
      <c r="AA553" s="170" t="str">
        <f t="shared" si="16"/>
        <v/>
      </c>
      <c r="AB553" s="170" t="str">
        <f t="shared" si="17"/>
        <v/>
      </c>
      <c r="AC553" s="171">
        <f>'Vstupní data 9_4'!$B$1</f>
        <v>0</v>
      </c>
    </row>
    <row r="554" spans="1:29" ht="15">
      <c r="A554" s="172">
        <f>'Vstupní data 9_4'!A559</f>
        <v>0</v>
      </c>
      <c r="B554" s="173">
        <f>'Vstupní data 9_4'!B559</f>
        <v>0</v>
      </c>
      <c r="C554" s="174" t="str">
        <f>'Vstupní data 9_4'!T527</f>
        <v/>
      </c>
      <c r="D554" s="174" t="str">
        <f>'Vstupní data 9_4'!U527</f>
        <v/>
      </c>
      <c r="E554" s="173" t="str">
        <f>'Vstupní data 9_4'!D527</f>
        <v/>
      </c>
      <c r="F554" s="173">
        <f>'Vstupní data 9_4'!C559</f>
        <v>0</v>
      </c>
      <c r="G554" s="173" t="str">
        <f>'Vstupní data 9_4'!F527</f>
        <v/>
      </c>
      <c r="H554" s="175">
        <f>'Vstupní data 9_4'!G559</f>
        <v>0</v>
      </c>
      <c r="I554" s="173" t="str">
        <f>IF('Vstupní data 9_4'!H559=0,"",'Vstupní data 9_4'!H559)</f>
        <v/>
      </c>
      <c r="J554" s="173">
        <f>'Vstupní data 9_4'!E559</f>
        <v>0</v>
      </c>
      <c r="K554" s="181" t="str">
        <f>'Vstupní data 9_4'!S527</f>
        <v/>
      </c>
      <c r="L554" s="174">
        <f>'Vstupní data 9_4'!I559</f>
        <v>0</v>
      </c>
      <c r="M554" s="177">
        <f>'Vstupní data 9_4'!J559</f>
        <v>0</v>
      </c>
      <c r="N554" s="177">
        <f>'Vstupní data 9_4'!K559</f>
        <v>0</v>
      </c>
      <c r="O554" s="177">
        <f>'Vstupní data 9_4'!L559</f>
        <v>0</v>
      </c>
      <c r="P554" s="173">
        <f>'Vstupní data 9_4'!M559</f>
        <v>0</v>
      </c>
      <c r="Q554" s="173">
        <f>'Vstupní data 9_4'!N559</f>
        <v>0</v>
      </c>
      <c r="R554" s="173">
        <f>'Vstupní data 9_4'!O559</f>
        <v>0</v>
      </c>
      <c r="S554" s="176">
        <f>'Tabulka 9_4'!$R554+'Tabulka 9_4'!$Q554+'Tabulka 9_4'!$P554</f>
        <v>0</v>
      </c>
      <c r="T554" s="173">
        <f>'Vstupní data 9_4'!P559</f>
        <v>0</v>
      </c>
      <c r="U554" s="173">
        <f>'Vstupní data 9_4'!Q559</f>
        <v>0</v>
      </c>
      <c r="V554" s="173">
        <f>'Vstupní data 9_4'!R559</f>
        <v>0</v>
      </c>
      <c r="W554" s="176">
        <f>IFERROR('Tabulka 9_4'!$V554+'Tabulka 9_4'!$U554+'Tabulka 9_4'!$T554,"")</f>
        <v>0</v>
      </c>
      <c r="X554" s="176">
        <f>IFERROR('Tabulka 9_4'!$P554+'Tabulka 9_4'!$T554,"")</f>
        <v>0</v>
      </c>
      <c r="Y554" s="176">
        <f>IFERROR('Tabulka 9_4'!$Q554+'Tabulka 9_4'!$U554,"")</f>
        <v>0</v>
      </c>
      <c r="Z554" s="176">
        <f>IFERROR('Tabulka 9_4'!$R554+'Tabulka 9_4'!$V554,"")</f>
        <v>0</v>
      </c>
      <c r="AA554" s="178" t="str">
        <f t="shared" si="16"/>
        <v/>
      </c>
      <c r="AB554" s="178" t="str">
        <f t="shared" si="17"/>
        <v/>
      </c>
      <c r="AC554" s="179">
        <f>'Vstupní data 9_4'!$B$1</f>
        <v>0</v>
      </c>
    </row>
    <row r="555" spans="1:29" ht="15">
      <c r="A555" s="164">
        <f>'Vstupní data 9_4'!A560</f>
        <v>0</v>
      </c>
      <c r="B555" s="165">
        <f>'Vstupní data 9_4'!B560</f>
        <v>0</v>
      </c>
      <c r="C555" s="166" t="str">
        <f>'Vstupní data 9_4'!T527</f>
        <v/>
      </c>
      <c r="D555" s="166" t="str">
        <f>'Vstupní data 9_4'!U527</f>
        <v/>
      </c>
      <c r="E555" s="165" t="str">
        <f>'Vstupní data 9_4'!D527</f>
        <v/>
      </c>
      <c r="F555" s="165">
        <f>'Vstupní data 9_4'!C560</f>
        <v>0</v>
      </c>
      <c r="G555" s="165" t="str">
        <f>'Vstupní data 9_4'!F527</f>
        <v/>
      </c>
      <c r="H555" s="167">
        <f>'Vstupní data 9_4'!G560</f>
        <v>0</v>
      </c>
      <c r="I555" s="165" t="str">
        <f>IF('Vstupní data 9_4'!H560=0,"",'Vstupní data 9_4'!H560)</f>
        <v/>
      </c>
      <c r="J555" s="165">
        <f>'Vstupní data 9_4'!E560</f>
        <v>0</v>
      </c>
      <c r="K555" s="180" t="str">
        <f>'Vstupní data 9_4'!S527</f>
        <v/>
      </c>
      <c r="L555" s="166">
        <f>'Vstupní data 9_4'!I560</f>
        <v>0</v>
      </c>
      <c r="M555" s="169">
        <f>'Vstupní data 9_4'!J560</f>
        <v>0</v>
      </c>
      <c r="N555" s="169">
        <f>'Vstupní data 9_4'!K560</f>
        <v>0</v>
      </c>
      <c r="O555" s="169">
        <f>'Vstupní data 9_4'!L560</f>
        <v>0</v>
      </c>
      <c r="P555" s="165">
        <f>'Vstupní data 9_4'!M560</f>
        <v>0</v>
      </c>
      <c r="Q555" s="165">
        <f>'Vstupní data 9_4'!N560</f>
        <v>0</v>
      </c>
      <c r="R555" s="165">
        <f>'Vstupní data 9_4'!O560</f>
        <v>0</v>
      </c>
      <c r="S555" s="168">
        <f>'Tabulka 9_4'!$R555+'Tabulka 9_4'!$Q555+'Tabulka 9_4'!$P555</f>
        <v>0</v>
      </c>
      <c r="T555" s="165">
        <f>'Vstupní data 9_4'!P560</f>
        <v>0</v>
      </c>
      <c r="U555" s="165">
        <f>'Vstupní data 9_4'!Q560</f>
        <v>0</v>
      </c>
      <c r="V555" s="165">
        <f>'Vstupní data 9_4'!R560</f>
        <v>0</v>
      </c>
      <c r="W555" s="168">
        <f>IFERROR('Tabulka 9_4'!$V555+'Tabulka 9_4'!$U555+'Tabulka 9_4'!$T555,"")</f>
        <v>0</v>
      </c>
      <c r="X555" s="168">
        <f>IFERROR('Tabulka 9_4'!$P555+'Tabulka 9_4'!$T555,"")</f>
        <v>0</v>
      </c>
      <c r="Y555" s="168">
        <f>IFERROR('Tabulka 9_4'!$Q555+'Tabulka 9_4'!$U555,"")</f>
        <v>0</v>
      </c>
      <c r="Z555" s="168">
        <f>IFERROR('Tabulka 9_4'!$R555+'Tabulka 9_4'!$V555,"")</f>
        <v>0</v>
      </c>
      <c r="AA555" s="170" t="str">
        <f t="shared" si="16"/>
        <v/>
      </c>
      <c r="AB555" s="170" t="str">
        <f t="shared" si="17"/>
        <v/>
      </c>
      <c r="AC555" s="171">
        <f>'Vstupní data 9_4'!$B$1</f>
        <v>0</v>
      </c>
    </row>
    <row r="556" spans="1:29" ht="15">
      <c r="A556" s="172">
        <f>'Vstupní data 9_4'!A561</f>
        <v>0</v>
      </c>
      <c r="B556" s="173">
        <f>'Vstupní data 9_4'!B561</f>
        <v>0</v>
      </c>
      <c r="C556" s="174" t="str">
        <f>'Vstupní data 9_4'!T527</f>
        <v/>
      </c>
      <c r="D556" s="174" t="str">
        <f>'Vstupní data 9_4'!U527</f>
        <v/>
      </c>
      <c r="E556" s="173" t="str">
        <f>'Vstupní data 9_4'!D527</f>
        <v/>
      </c>
      <c r="F556" s="173">
        <f>'Vstupní data 9_4'!C561</f>
        <v>0</v>
      </c>
      <c r="G556" s="173" t="str">
        <f>'Vstupní data 9_4'!F527</f>
        <v/>
      </c>
      <c r="H556" s="175">
        <f>'Vstupní data 9_4'!G561</f>
        <v>0</v>
      </c>
      <c r="I556" s="173" t="str">
        <f>IF('Vstupní data 9_4'!H561=0,"",'Vstupní data 9_4'!H561)</f>
        <v/>
      </c>
      <c r="J556" s="173">
        <f>'Vstupní data 9_4'!E561</f>
        <v>0</v>
      </c>
      <c r="K556" s="181" t="str">
        <f>'Vstupní data 9_4'!S527</f>
        <v/>
      </c>
      <c r="L556" s="174">
        <f>'Vstupní data 9_4'!I561</f>
        <v>0</v>
      </c>
      <c r="M556" s="177">
        <f>'Vstupní data 9_4'!J561</f>
        <v>0</v>
      </c>
      <c r="N556" s="177">
        <f>'Vstupní data 9_4'!K561</f>
        <v>0</v>
      </c>
      <c r="O556" s="177">
        <f>'Vstupní data 9_4'!L561</f>
        <v>0</v>
      </c>
      <c r="P556" s="173">
        <f>'Vstupní data 9_4'!M561</f>
        <v>0</v>
      </c>
      <c r="Q556" s="173">
        <f>'Vstupní data 9_4'!N561</f>
        <v>0</v>
      </c>
      <c r="R556" s="173">
        <f>'Vstupní data 9_4'!O561</f>
        <v>0</v>
      </c>
      <c r="S556" s="176">
        <f>'Tabulka 9_4'!$R556+'Tabulka 9_4'!$Q556+'Tabulka 9_4'!$P556</f>
        <v>0</v>
      </c>
      <c r="T556" s="173">
        <f>'Vstupní data 9_4'!P561</f>
        <v>0</v>
      </c>
      <c r="U556" s="173">
        <f>'Vstupní data 9_4'!Q561</f>
        <v>0</v>
      </c>
      <c r="V556" s="173">
        <f>'Vstupní data 9_4'!R561</f>
        <v>0</v>
      </c>
      <c r="W556" s="176">
        <f>IFERROR('Tabulka 9_4'!$V556+'Tabulka 9_4'!$U556+'Tabulka 9_4'!$T556,"")</f>
        <v>0</v>
      </c>
      <c r="X556" s="176">
        <f>IFERROR('Tabulka 9_4'!$P556+'Tabulka 9_4'!$T556,"")</f>
        <v>0</v>
      </c>
      <c r="Y556" s="176">
        <f>IFERROR('Tabulka 9_4'!$Q556+'Tabulka 9_4'!$U556,"")</f>
        <v>0</v>
      </c>
      <c r="Z556" s="176">
        <f>IFERROR('Tabulka 9_4'!$R556+'Tabulka 9_4'!$V556,"")</f>
        <v>0</v>
      </c>
      <c r="AA556" s="178" t="str">
        <f t="shared" si="16"/>
        <v/>
      </c>
      <c r="AB556" s="178" t="str">
        <f t="shared" si="17"/>
        <v/>
      </c>
      <c r="AC556" s="179">
        <f>'Vstupní data 9_4'!$B$1</f>
        <v>0</v>
      </c>
    </row>
    <row r="557" spans="1:29" ht="15">
      <c r="A557" s="164">
        <f>'Vstupní data 9_4'!A562</f>
        <v>0</v>
      </c>
      <c r="B557" s="165">
        <f>'Vstupní data 9_4'!B562</f>
        <v>0</v>
      </c>
      <c r="C557" s="166" t="str">
        <f>'Vstupní data 9_4'!T527</f>
        <v/>
      </c>
      <c r="D557" s="166" t="str">
        <f>'Vstupní data 9_4'!U527</f>
        <v/>
      </c>
      <c r="E557" s="165" t="str">
        <f>'Vstupní data 9_4'!D527</f>
        <v/>
      </c>
      <c r="F557" s="165">
        <f>'Vstupní data 9_4'!C562</f>
        <v>0</v>
      </c>
      <c r="G557" s="165" t="str">
        <f>'Vstupní data 9_4'!F527</f>
        <v/>
      </c>
      <c r="H557" s="167">
        <f>'Vstupní data 9_4'!G562</f>
        <v>0</v>
      </c>
      <c r="I557" s="165" t="str">
        <f>IF('Vstupní data 9_4'!H562=0,"",'Vstupní data 9_4'!H562)</f>
        <v/>
      </c>
      <c r="J557" s="165">
        <f>'Vstupní data 9_4'!E562</f>
        <v>0</v>
      </c>
      <c r="K557" s="180" t="str">
        <f>'Vstupní data 9_4'!S527</f>
        <v/>
      </c>
      <c r="L557" s="166">
        <f>'Vstupní data 9_4'!I562</f>
        <v>0</v>
      </c>
      <c r="M557" s="169">
        <f>'Vstupní data 9_4'!J562</f>
        <v>0</v>
      </c>
      <c r="N557" s="169">
        <f>'Vstupní data 9_4'!K562</f>
        <v>0</v>
      </c>
      <c r="O557" s="169">
        <f>'Vstupní data 9_4'!L562</f>
        <v>0</v>
      </c>
      <c r="P557" s="165">
        <f>'Vstupní data 9_4'!M562</f>
        <v>0</v>
      </c>
      <c r="Q557" s="165">
        <f>'Vstupní data 9_4'!N562</f>
        <v>0</v>
      </c>
      <c r="R557" s="165">
        <f>'Vstupní data 9_4'!O562</f>
        <v>0</v>
      </c>
      <c r="S557" s="168">
        <f>'Tabulka 9_4'!$R557+'Tabulka 9_4'!$Q557+'Tabulka 9_4'!$P557</f>
        <v>0</v>
      </c>
      <c r="T557" s="165">
        <f>'Vstupní data 9_4'!P562</f>
        <v>0</v>
      </c>
      <c r="U557" s="165">
        <f>'Vstupní data 9_4'!Q562</f>
        <v>0</v>
      </c>
      <c r="V557" s="165">
        <f>'Vstupní data 9_4'!R562</f>
        <v>0</v>
      </c>
      <c r="W557" s="168">
        <f>IFERROR('Tabulka 9_4'!$V557+'Tabulka 9_4'!$U557+'Tabulka 9_4'!$T557,"")</f>
        <v>0</v>
      </c>
      <c r="X557" s="168">
        <f>IFERROR('Tabulka 9_4'!$P557+'Tabulka 9_4'!$T557,"")</f>
        <v>0</v>
      </c>
      <c r="Y557" s="168">
        <f>IFERROR('Tabulka 9_4'!$Q557+'Tabulka 9_4'!$U557,"")</f>
        <v>0</v>
      </c>
      <c r="Z557" s="168">
        <f>IFERROR('Tabulka 9_4'!$R557+'Tabulka 9_4'!$V557,"")</f>
        <v>0</v>
      </c>
      <c r="AA557" s="170" t="str">
        <f t="shared" si="16"/>
        <v/>
      </c>
      <c r="AB557" s="170" t="str">
        <f t="shared" si="17"/>
        <v/>
      </c>
      <c r="AC557" s="171">
        <f>'Vstupní data 9_4'!$B$1</f>
        <v>0</v>
      </c>
    </row>
    <row r="558" spans="1:29" ht="15">
      <c r="A558" s="172">
        <f>'Vstupní data 9_4'!A563</f>
        <v>0</v>
      </c>
      <c r="B558" s="173">
        <f>'Vstupní data 9_4'!B563</f>
        <v>0</v>
      </c>
      <c r="C558" s="174" t="str">
        <f>'Vstupní data 9_4'!T527</f>
        <v/>
      </c>
      <c r="D558" s="174" t="str">
        <f>'Vstupní data 9_4'!U527</f>
        <v/>
      </c>
      <c r="E558" s="173" t="str">
        <f>'Vstupní data 9_4'!D527</f>
        <v/>
      </c>
      <c r="F558" s="173">
        <f>'Vstupní data 9_4'!C563</f>
        <v>0</v>
      </c>
      <c r="G558" s="173" t="str">
        <f>'Vstupní data 9_4'!F527</f>
        <v/>
      </c>
      <c r="H558" s="175">
        <f>'Vstupní data 9_4'!G563</f>
        <v>0</v>
      </c>
      <c r="I558" s="173" t="str">
        <f>IF('Vstupní data 9_4'!H563=0,"",'Vstupní data 9_4'!H563)</f>
        <v/>
      </c>
      <c r="J558" s="173">
        <f>'Vstupní data 9_4'!E563</f>
        <v>0</v>
      </c>
      <c r="K558" s="181" t="str">
        <f>'Vstupní data 9_4'!S527</f>
        <v/>
      </c>
      <c r="L558" s="174">
        <f>'Vstupní data 9_4'!I563</f>
        <v>0</v>
      </c>
      <c r="M558" s="177">
        <f>'Vstupní data 9_4'!J563</f>
        <v>0</v>
      </c>
      <c r="N558" s="177">
        <f>'Vstupní data 9_4'!K563</f>
        <v>0</v>
      </c>
      <c r="O558" s="177">
        <f>'Vstupní data 9_4'!L563</f>
        <v>0</v>
      </c>
      <c r="P558" s="173">
        <f>'Vstupní data 9_4'!M563</f>
        <v>0</v>
      </c>
      <c r="Q558" s="173">
        <f>'Vstupní data 9_4'!N563</f>
        <v>0</v>
      </c>
      <c r="R558" s="173">
        <f>'Vstupní data 9_4'!O563</f>
        <v>0</v>
      </c>
      <c r="S558" s="176">
        <f>'Tabulka 9_4'!$R558+'Tabulka 9_4'!$Q558+'Tabulka 9_4'!$P558</f>
        <v>0</v>
      </c>
      <c r="T558" s="173">
        <f>'Vstupní data 9_4'!P563</f>
        <v>0</v>
      </c>
      <c r="U558" s="173">
        <f>'Vstupní data 9_4'!Q563</f>
        <v>0</v>
      </c>
      <c r="V558" s="173">
        <f>'Vstupní data 9_4'!R563</f>
        <v>0</v>
      </c>
      <c r="W558" s="176">
        <f>IFERROR('Tabulka 9_4'!$V558+'Tabulka 9_4'!$U558+'Tabulka 9_4'!$T558,"")</f>
        <v>0</v>
      </c>
      <c r="X558" s="176">
        <f>IFERROR('Tabulka 9_4'!$P558+'Tabulka 9_4'!$T558,"")</f>
        <v>0</v>
      </c>
      <c r="Y558" s="176">
        <f>IFERROR('Tabulka 9_4'!$Q558+'Tabulka 9_4'!$U558,"")</f>
        <v>0</v>
      </c>
      <c r="Z558" s="176">
        <f>IFERROR('Tabulka 9_4'!$R558+'Tabulka 9_4'!$V558,"")</f>
        <v>0</v>
      </c>
      <c r="AA558" s="178" t="str">
        <f t="shared" si="16"/>
        <v/>
      </c>
      <c r="AB558" s="178" t="str">
        <f t="shared" si="17"/>
        <v/>
      </c>
      <c r="AC558" s="179">
        <f>'Vstupní data 9_4'!$B$1</f>
        <v>0</v>
      </c>
    </row>
    <row r="559" spans="1:29" ht="15">
      <c r="A559" s="164">
        <f>'Vstupní data 9_4'!A564</f>
        <v>0</v>
      </c>
      <c r="B559" s="165">
        <f>'Vstupní data 9_4'!B564</f>
        <v>0</v>
      </c>
      <c r="C559" s="166" t="str">
        <f>'Vstupní data 9_4'!T527</f>
        <v/>
      </c>
      <c r="D559" s="166" t="str">
        <f>'Vstupní data 9_4'!U527</f>
        <v/>
      </c>
      <c r="E559" s="165" t="str">
        <f>'Vstupní data 9_4'!D527</f>
        <v/>
      </c>
      <c r="F559" s="165">
        <f>'Vstupní data 9_4'!C564</f>
        <v>0</v>
      </c>
      <c r="G559" s="165" t="str">
        <f>'Vstupní data 9_4'!F527</f>
        <v/>
      </c>
      <c r="H559" s="167">
        <f>'Vstupní data 9_4'!G564</f>
        <v>0</v>
      </c>
      <c r="I559" s="165" t="str">
        <f>IF('Vstupní data 9_4'!H564=0,"",'Vstupní data 9_4'!H564)</f>
        <v/>
      </c>
      <c r="J559" s="165">
        <f>'Vstupní data 9_4'!E564</f>
        <v>0</v>
      </c>
      <c r="K559" s="180" t="str">
        <f>'Vstupní data 9_4'!S527</f>
        <v/>
      </c>
      <c r="L559" s="166">
        <f>'Vstupní data 9_4'!I564</f>
        <v>0</v>
      </c>
      <c r="M559" s="169">
        <f>'Vstupní data 9_4'!J564</f>
        <v>0</v>
      </c>
      <c r="N559" s="169">
        <f>'Vstupní data 9_4'!K564</f>
        <v>0</v>
      </c>
      <c r="O559" s="169">
        <f>'Vstupní data 9_4'!L564</f>
        <v>0</v>
      </c>
      <c r="P559" s="165">
        <f>'Vstupní data 9_4'!M564</f>
        <v>0</v>
      </c>
      <c r="Q559" s="165">
        <f>'Vstupní data 9_4'!N564</f>
        <v>0</v>
      </c>
      <c r="R559" s="165">
        <f>'Vstupní data 9_4'!O564</f>
        <v>0</v>
      </c>
      <c r="S559" s="168">
        <f>'Tabulka 9_4'!$R559+'Tabulka 9_4'!$Q559+'Tabulka 9_4'!$P559</f>
        <v>0</v>
      </c>
      <c r="T559" s="165">
        <f>'Vstupní data 9_4'!P564</f>
        <v>0</v>
      </c>
      <c r="U559" s="165">
        <f>'Vstupní data 9_4'!Q564</f>
        <v>0</v>
      </c>
      <c r="V559" s="165">
        <f>'Vstupní data 9_4'!R564</f>
        <v>0</v>
      </c>
      <c r="W559" s="168">
        <f>IFERROR('Tabulka 9_4'!$V559+'Tabulka 9_4'!$U559+'Tabulka 9_4'!$T559,"")</f>
        <v>0</v>
      </c>
      <c r="X559" s="168">
        <f>IFERROR('Tabulka 9_4'!$P559+'Tabulka 9_4'!$T559,"")</f>
        <v>0</v>
      </c>
      <c r="Y559" s="168">
        <f>IFERROR('Tabulka 9_4'!$Q559+'Tabulka 9_4'!$U559,"")</f>
        <v>0</v>
      </c>
      <c r="Z559" s="168">
        <f>IFERROR('Tabulka 9_4'!$R559+'Tabulka 9_4'!$V559,"")</f>
        <v>0</v>
      </c>
      <c r="AA559" s="170" t="str">
        <f t="shared" si="16"/>
        <v/>
      </c>
      <c r="AB559" s="170" t="str">
        <f t="shared" si="17"/>
        <v/>
      </c>
      <c r="AC559" s="171">
        <f>'Vstupní data 9_4'!$B$1</f>
        <v>0</v>
      </c>
    </row>
    <row r="560" spans="1:29" ht="15">
      <c r="A560" s="172">
        <f>'Vstupní data 9_4'!A565</f>
        <v>0</v>
      </c>
      <c r="B560" s="173">
        <f>'Vstupní data 9_4'!B565</f>
        <v>0</v>
      </c>
      <c r="C560" s="174" t="str">
        <f>'Vstupní data 9_4'!T527</f>
        <v/>
      </c>
      <c r="D560" s="174" t="str">
        <f>'Vstupní data 9_4'!U527</f>
        <v/>
      </c>
      <c r="E560" s="173" t="str">
        <f>'Vstupní data 9_4'!D527</f>
        <v/>
      </c>
      <c r="F560" s="173">
        <f>'Vstupní data 9_4'!C565</f>
        <v>0</v>
      </c>
      <c r="G560" s="173" t="str">
        <f>'Vstupní data 9_4'!F527</f>
        <v/>
      </c>
      <c r="H560" s="175">
        <f>'Vstupní data 9_4'!G565</f>
        <v>0</v>
      </c>
      <c r="I560" s="173" t="str">
        <f>IF('Vstupní data 9_4'!H565=0,"",'Vstupní data 9_4'!H565)</f>
        <v/>
      </c>
      <c r="J560" s="173">
        <f>'Vstupní data 9_4'!E565</f>
        <v>0</v>
      </c>
      <c r="K560" s="181" t="str">
        <f>'Vstupní data 9_4'!S527</f>
        <v/>
      </c>
      <c r="L560" s="174">
        <f>'Vstupní data 9_4'!I565</f>
        <v>0</v>
      </c>
      <c r="M560" s="177">
        <f>'Vstupní data 9_4'!J565</f>
        <v>0</v>
      </c>
      <c r="N560" s="177">
        <f>'Vstupní data 9_4'!K565</f>
        <v>0</v>
      </c>
      <c r="O560" s="177">
        <f>'Vstupní data 9_4'!L565</f>
        <v>0</v>
      </c>
      <c r="P560" s="173">
        <f>'Vstupní data 9_4'!M565</f>
        <v>0</v>
      </c>
      <c r="Q560" s="173">
        <f>'Vstupní data 9_4'!N565</f>
        <v>0</v>
      </c>
      <c r="R560" s="173">
        <f>'Vstupní data 9_4'!O565</f>
        <v>0</v>
      </c>
      <c r="S560" s="176">
        <f>'Tabulka 9_4'!$R560+'Tabulka 9_4'!$Q560+'Tabulka 9_4'!$P560</f>
        <v>0</v>
      </c>
      <c r="T560" s="173">
        <f>'Vstupní data 9_4'!P565</f>
        <v>0</v>
      </c>
      <c r="U560" s="173">
        <f>'Vstupní data 9_4'!Q565</f>
        <v>0</v>
      </c>
      <c r="V560" s="173">
        <f>'Vstupní data 9_4'!R565</f>
        <v>0</v>
      </c>
      <c r="W560" s="176">
        <f>IFERROR('Tabulka 9_4'!$V560+'Tabulka 9_4'!$U560+'Tabulka 9_4'!$T560,"")</f>
        <v>0</v>
      </c>
      <c r="X560" s="176">
        <f>IFERROR('Tabulka 9_4'!$P560+'Tabulka 9_4'!$T560,"")</f>
        <v>0</v>
      </c>
      <c r="Y560" s="176">
        <f>IFERROR('Tabulka 9_4'!$Q560+'Tabulka 9_4'!$U560,"")</f>
        <v>0</v>
      </c>
      <c r="Z560" s="176">
        <f>IFERROR('Tabulka 9_4'!$R560+'Tabulka 9_4'!$V560,"")</f>
        <v>0</v>
      </c>
      <c r="AA560" s="178" t="str">
        <f t="shared" si="16"/>
        <v/>
      </c>
      <c r="AB560" s="178" t="str">
        <f t="shared" si="17"/>
        <v/>
      </c>
      <c r="AC560" s="179">
        <f>'Vstupní data 9_4'!$B$1</f>
        <v>0</v>
      </c>
    </row>
    <row r="561" spans="1:29" ht="15">
      <c r="A561" s="164">
        <f>'Vstupní data 9_4'!A566</f>
        <v>0</v>
      </c>
      <c r="B561" s="165">
        <f>'Vstupní data 9_4'!B566</f>
        <v>0</v>
      </c>
      <c r="C561" s="166" t="str">
        <f>'Vstupní data 9_4'!T527</f>
        <v/>
      </c>
      <c r="D561" s="166" t="str">
        <f>'Vstupní data 9_4'!U527</f>
        <v/>
      </c>
      <c r="E561" s="165" t="str">
        <f>'Vstupní data 9_4'!D527</f>
        <v/>
      </c>
      <c r="F561" s="165">
        <f>'Vstupní data 9_4'!C566</f>
        <v>0</v>
      </c>
      <c r="G561" s="165" t="str">
        <f>'Vstupní data 9_4'!F527</f>
        <v/>
      </c>
      <c r="H561" s="167">
        <f>'Vstupní data 9_4'!G566</f>
        <v>0</v>
      </c>
      <c r="I561" s="165" t="str">
        <f>IF('Vstupní data 9_4'!H566=0,"",'Vstupní data 9_4'!H566)</f>
        <v/>
      </c>
      <c r="J561" s="165">
        <f>'Vstupní data 9_4'!E566</f>
        <v>0</v>
      </c>
      <c r="K561" s="180" t="str">
        <f>'Vstupní data 9_4'!S527</f>
        <v/>
      </c>
      <c r="L561" s="166">
        <f>'Vstupní data 9_4'!I566</f>
        <v>0</v>
      </c>
      <c r="M561" s="169">
        <f>'Vstupní data 9_4'!J566</f>
        <v>0</v>
      </c>
      <c r="N561" s="169">
        <f>'Vstupní data 9_4'!K566</f>
        <v>0</v>
      </c>
      <c r="O561" s="169">
        <f>'Vstupní data 9_4'!L566</f>
        <v>0</v>
      </c>
      <c r="P561" s="165">
        <f>'Vstupní data 9_4'!M566</f>
        <v>0</v>
      </c>
      <c r="Q561" s="165">
        <f>'Vstupní data 9_4'!N566</f>
        <v>0</v>
      </c>
      <c r="R561" s="165">
        <f>'Vstupní data 9_4'!O566</f>
        <v>0</v>
      </c>
      <c r="S561" s="168">
        <f>'Tabulka 9_4'!$R561+'Tabulka 9_4'!$Q561+'Tabulka 9_4'!$P561</f>
        <v>0</v>
      </c>
      <c r="T561" s="165">
        <f>'Vstupní data 9_4'!P566</f>
        <v>0</v>
      </c>
      <c r="U561" s="165">
        <f>'Vstupní data 9_4'!Q566</f>
        <v>0</v>
      </c>
      <c r="V561" s="165">
        <f>'Vstupní data 9_4'!R566</f>
        <v>0</v>
      </c>
      <c r="W561" s="168">
        <f>IFERROR('Tabulka 9_4'!$V561+'Tabulka 9_4'!$U561+'Tabulka 9_4'!$T561,"")</f>
        <v>0</v>
      </c>
      <c r="X561" s="168">
        <f>IFERROR('Tabulka 9_4'!$P561+'Tabulka 9_4'!$T561,"")</f>
        <v>0</v>
      </c>
      <c r="Y561" s="168">
        <f>IFERROR('Tabulka 9_4'!$Q561+'Tabulka 9_4'!$U561,"")</f>
        <v>0</v>
      </c>
      <c r="Z561" s="168">
        <f>IFERROR('Tabulka 9_4'!$R561+'Tabulka 9_4'!$V561,"")</f>
        <v>0</v>
      </c>
      <c r="AA561" s="170" t="str">
        <f t="shared" si="16"/>
        <v/>
      </c>
      <c r="AB561" s="170" t="str">
        <f t="shared" si="17"/>
        <v/>
      </c>
      <c r="AC561" s="171">
        <f>'Vstupní data 9_4'!$B$1</f>
        <v>0</v>
      </c>
    </row>
    <row r="562" spans="1:29" ht="15">
      <c r="A562" s="172">
        <f>'Vstupní data 9_4'!A567</f>
        <v>0</v>
      </c>
      <c r="B562" s="173">
        <f>'Vstupní data 9_4'!B567</f>
        <v>0</v>
      </c>
      <c r="C562" s="174" t="str">
        <f>'Vstupní data 9_4'!T527</f>
        <v/>
      </c>
      <c r="D562" s="174" t="str">
        <f>'Vstupní data 9_4'!U527</f>
        <v/>
      </c>
      <c r="E562" s="173" t="str">
        <f>'Vstupní data 9_4'!D527</f>
        <v/>
      </c>
      <c r="F562" s="173">
        <f>'Vstupní data 9_4'!C567</f>
        <v>0</v>
      </c>
      <c r="G562" s="173" t="str">
        <f>'Vstupní data 9_4'!F527</f>
        <v/>
      </c>
      <c r="H562" s="175">
        <f>'Vstupní data 9_4'!G567</f>
        <v>0</v>
      </c>
      <c r="I562" s="173" t="str">
        <f>IF('Vstupní data 9_4'!H567=0,"",'Vstupní data 9_4'!H567)</f>
        <v/>
      </c>
      <c r="J562" s="173">
        <f>'Vstupní data 9_4'!E567</f>
        <v>0</v>
      </c>
      <c r="K562" s="181" t="str">
        <f>'Vstupní data 9_4'!S527</f>
        <v/>
      </c>
      <c r="L562" s="174">
        <f>'Vstupní data 9_4'!I567</f>
        <v>0</v>
      </c>
      <c r="M562" s="177">
        <f>'Vstupní data 9_4'!J567</f>
        <v>0</v>
      </c>
      <c r="N562" s="177">
        <f>'Vstupní data 9_4'!K567</f>
        <v>0</v>
      </c>
      <c r="O562" s="177">
        <f>'Vstupní data 9_4'!L567</f>
        <v>0</v>
      </c>
      <c r="P562" s="173">
        <f>'Vstupní data 9_4'!M567</f>
        <v>0</v>
      </c>
      <c r="Q562" s="173">
        <f>'Vstupní data 9_4'!N567</f>
        <v>0</v>
      </c>
      <c r="R562" s="173">
        <f>'Vstupní data 9_4'!O567</f>
        <v>0</v>
      </c>
      <c r="S562" s="176">
        <f>'Tabulka 9_4'!$R562+'Tabulka 9_4'!$Q562+'Tabulka 9_4'!$P562</f>
        <v>0</v>
      </c>
      <c r="T562" s="173">
        <f>'Vstupní data 9_4'!P567</f>
        <v>0</v>
      </c>
      <c r="U562" s="173">
        <f>'Vstupní data 9_4'!Q567</f>
        <v>0</v>
      </c>
      <c r="V562" s="173">
        <f>'Vstupní data 9_4'!R567</f>
        <v>0</v>
      </c>
      <c r="W562" s="176">
        <f>IFERROR('Tabulka 9_4'!$V562+'Tabulka 9_4'!$U562+'Tabulka 9_4'!$T562,"")</f>
        <v>0</v>
      </c>
      <c r="X562" s="176">
        <f>IFERROR('Tabulka 9_4'!$P562+'Tabulka 9_4'!$T562,"")</f>
        <v>0</v>
      </c>
      <c r="Y562" s="176">
        <f>IFERROR('Tabulka 9_4'!$Q562+'Tabulka 9_4'!$U562,"")</f>
        <v>0</v>
      </c>
      <c r="Z562" s="176">
        <f>IFERROR('Tabulka 9_4'!$R562+'Tabulka 9_4'!$V562,"")</f>
        <v>0</v>
      </c>
      <c r="AA562" s="178" t="str">
        <f t="shared" si="16"/>
        <v/>
      </c>
      <c r="AB562" s="178" t="str">
        <f t="shared" si="17"/>
        <v/>
      </c>
      <c r="AC562" s="179">
        <f>'Vstupní data 9_4'!$B$1</f>
        <v>0</v>
      </c>
    </row>
    <row r="563" spans="1:29" ht="15">
      <c r="A563" s="164">
        <f>'Vstupní data 9_4'!A568</f>
        <v>0</v>
      </c>
      <c r="B563" s="165">
        <f>'Vstupní data 9_4'!B568</f>
        <v>0</v>
      </c>
      <c r="C563" s="166" t="str">
        <f>'Vstupní data 9_4'!T527</f>
        <v/>
      </c>
      <c r="D563" s="166" t="str">
        <f>'Vstupní data 9_4'!U527</f>
        <v/>
      </c>
      <c r="E563" s="165" t="str">
        <f>'Vstupní data 9_4'!D527</f>
        <v/>
      </c>
      <c r="F563" s="165">
        <f>'Vstupní data 9_4'!C568</f>
        <v>0</v>
      </c>
      <c r="G563" s="165" t="str">
        <f>'Vstupní data 9_4'!F527</f>
        <v/>
      </c>
      <c r="H563" s="167">
        <f>'Vstupní data 9_4'!G568</f>
        <v>0</v>
      </c>
      <c r="I563" s="165" t="str">
        <f>IF('Vstupní data 9_4'!H568=0,"",'Vstupní data 9_4'!H568)</f>
        <v/>
      </c>
      <c r="J563" s="165">
        <f>'Vstupní data 9_4'!E568</f>
        <v>0</v>
      </c>
      <c r="K563" s="180" t="str">
        <f>'Vstupní data 9_4'!S527</f>
        <v/>
      </c>
      <c r="L563" s="166">
        <f>'Vstupní data 9_4'!I568</f>
        <v>0</v>
      </c>
      <c r="M563" s="169">
        <f>'Vstupní data 9_4'!J568</f>
        <v>0</v>
      </c>
      <c r="N563" s="169">
        <f>'Vstupní data 9_4'!K568</f>
        <v>0</v>
      </c>
      <c r="O563" s="169">
        <f>'Vstupní data 9_4'!L568</f>
        <v>0</v>
      </c>
      <c r="P563" s="165">
        <f>'Vstupní data 9_4'!M568</f>
        <v>0</v>
      </c>
      <c r="Q563" s="165">
        <f>'Vstupní data 9_4'!N568</f>
        <v>0</v>
      </c>
      <c r="R563" s="165">
        <f>'Vstupní data 9_4'!O568</f>
        <v>0</v>
      </c>
      <c r="S563" s="168">
        <f>'Tabulka 9_4'!$R563+'Tabulka 9_4'!$Q563+'Tabulka 9_4'!$P563</f>
        <v>0</v>
      </c>
      <c r="T563" s="165">
        <f>'Vstupní data 9_4'!P568</f>
        <v>0</v>
      </c>
      <c r="U563" s="165">
        <f>'Vstupní data 9_4'!Q568</f>
        <v>0</v>
      </c>
      <c r="V563" s="165">
        <f>'Vstupní data 9_4'!R568</f>
        <v>0</v>
      </c>
      <c r="W563" s="168">
        <f>IFERROR('Tabulka 9_4'!$V563+'Tabulka 9_4'!$U563+'Tabulka 9_4'!$T563,"")</f>
        <v>0</v>
      </c>
      <c r="X563" s="168">
        <f>IFERROR('Tabulka 9_4'!$P563+'Tabulka 9_4'!$T563,"")</f>
        <v>0</v>
      </c>
      <c r="Y563" s="168">
        <f>IFERROR('Tabulka 9_4'!$Q563+'Tabulka 9_4'!$U563,"")</f>
        <v>0</v>
      </c>
      <c r="Z563" s="168">
        <f>IFERROR('Tabulka 9_4'!$R563+'Tabulka 9_4'!$V563,"")</f>
        <v>0</v>
      </c>
      <c r="AA563" s="170" t="str">
        <f t="shared" si="16"/>
        <v/>
      </c>
      <c r="AB563" s="170" t="str">
        <f t="shared" si="17"/>
        <v/>
      </c>
      <c r="AC563" s="171">
        <f>'Vstupní data 9_4'!$B$1</f>
        <v>0</v>
      </c>
    </row>
    <row r="564" spans="1:29" ht="15">
      <c r="A564" s="172">
        <f>'Vstupní data 9_4'!A569</f>
        <v>0</v>
      </c>
      <c r="B564" s="173">
        <f>'Vstupní data 9_4'!B569</f>
        <v>0</v>
      </c>
      <c r="C564" s="174" t="str">
        <f>'Vstupní data 9_4'!T527</f>
        <v/>
      </c>
      <c r="D564" s="174" t="str">
        <f>'Vstupní data 9_4'!U527</f>
        <v/>
      </c>
      <c r="E564" s="173" t="str">
        <f>'Vstupní data 9_4'!D527</f>
        <v/>
      </c>
      <c r="F564" s="173">
        <f>'Vstupní data 9_4'!C569</f>
        <v>0</v>
      </c>
      <c r="G564" s="173" t="str">
        <f>'Vstupní data 9_4'!F527</f>
        <v/>
      </c>
      <c r="H564" s="175">
        <f>'Vstupní data 9_4'!G569</f>
        <v>0</v>
      </c>
      <c r="I564" s="173" t="str">
        <f>IF('Vstupní data 9_4'!H569=0,"",'Vstupní data 9_4'!H569)</f>
        <v/>
      </c>
      <c r="J564" s="173">
        <f>'Vstupní data 9_4'!E569</f>
        <v>0</v>
      </c>
      <c r="K564" s="181" t="str">
        <f>'Vstupní data 9_4'!S527</f>
        <v/>
      </c>
      <c r="L564" s="174">
        <f>'Vstupní data 9_4'!I569</f>
        <v>0</v>
      </c>
      <c r="M564" s="177">
        <f>'Vstupní data 9_4'!J569</f>
        <v>0</v>
      </c>
      <c r="N564" s="177">
        <f>'Vstupní data 9_4'!K569</f>
        <v>0</v>
      </c>
      <c r="O564" s="177">
        <f>'Vstupní data 9_4'!L569</f>
        <v>0</v>
      </c>
      <c r="P564" s="173">
        <f>'Vstupní data 9_4'!M569</f>
        <v>0</v>
      </c>
      <c r="Q564" s="173">
        <f>'Vstupní data 9_4'!N569</f>
        <v>0</v>
      </c>
      <c r="R564" s="173">
        <f>'Vstupní data 9_4'!O569</f>
        <v>0</v>
      </c>
      <c r="S564" s="176">
        <f>'Tabulka 9_4'!$R564+'Tabulka 9_4'!$Q564+'Tabulka 9_4'!$P564</f>
        <v>0</v>
      </c>
      <c r="T564" s="173">
        <f>'Vstupní data 9_4'!P569</f>
        <v>0</v>
      </c>
      <c r="U564" s="173">
        <f>'Vstupní data 9_4'!Q569</f>
        <v>0</v>
      </c>
      <c r="V564" s="173">
        <f>'Vstupní data 9_4'!R569</f>
        <v>0</v>
      </c>
      <c r="W564" s="176">
        <f>IFERROR('Tabulka 9_4'!$V564+'Tabulka 9_4'!$U564+'Tabulka 9_4'!$T564,"")</f>
        <v>0</v>
      </c>
      <c r="X564" s="176">
        <f>IFERROR('Tabulka 9_4'!$P564+'Tabulka 9_4'!$T564,"")</f>
        <v>0</v>
      </c>
      <c r="Y564" s="176">
        <f>IFERROR('Tabulka 9_4'!$Q564+'Tabulka 9_4'!$U564,"")</f>
        <v>0</v>
      </c>
      <c r="Z564" s="176">
        <f>IFERROR('Tabulka 9_4'!$R564+'Tabulka 9_4'!$V564,"")</f>
        <v>0</v>
      </c>
      <c r="AA564" s="178" t="str">
        <f t="shared" si="16"/>
        <v/>
      </c>
      <c r="AB564" s="178" t="str">
        <f t="shared" si="17"/>
        <v/>
      </c>
      <c r="AC564" s="179">
        <f>'Vstupní data 9_4'!$B$1</f>
        <v>0</v>
      </c>
    </row>
    <row r="565" spans="1:29" ht="15">
      <c r="A565" s="164">
        <f>'Vstupní data 9_4'!A570</f>
        <v>0</v>
      </c>
      <c r="B565" s="165">
        <f>'Vstupní data 9_4'!B570</f>
        <v>0</v>
      </c>
      <c r="C565" s="166" t="str">
        <f>'Vstupní data 9_4'!T527</f>
        <v/>
      </c>
      <c r="D565" s="166" t="str">
        <f>'Vstupní data 9_4'!U527</f>
        <v/>
      </c>
      <c r="E565" s="165" t="str">
        <f>'Vstupní data 9_4'!D527</f>
        <v/>
      </c>
      <c r="F565" s="165">
        <f>'Vstupní data 9_4'!C570</f>
        <v>0</v>
      </c>
      <c r="G565" s="165" t="str">
        <f>'Vstupní data 9_4'!F527</f>
        <v/>
      </c>
      <c r="H565" s="167">
        <f>'Vstupní data 9_4'!G570</f>
        <v>0</v>
      </c>
      <c r="I565" s="165" t="str">
        <f>IF('Vstupní data 9_4'!H570=0,"",'Vstupní data 9_4'!H570)</f>
        <v/>
      </c>
      <c r="J565" s="165">
        <f>'Vstupní data 9_4'!E570</f>
        <v>0</v>
      </c>
      <c r="K565" s="180" t="str">
        <f>'Vstupní data 9_4'!S527</f>
        <v/>
      </c>
      <c r="L565" s="166">
        <f>'Vstupní data 9_4'!I570</f>
        <v>0</v>
      </c>
      <c r="M565" s="169">
        <f>'Vstupní data 9_4'!J570</f>
        <v>0</v>
      </c>
      <c r="N565" s="169">
        <f>'Vstupní data 9_4'!K570</f>
        <v>0</v>
      </c>
      <c r="O565" s="169">
        <f>'Vstupní data 9_4'!L570</f>
        <v>0</v>
      </c>
      <c r="P565" s="165">
        <f>'Vstupní data 9_4'!M570</f>
        <v>0</v>
      </c>
      <c r="Q565" s="165">
        <f>'Vstupní data 9_4'!N570</f>
        <v>0</v>
      </c>
      <c r="R565" s="165">
        <f>'Vstupní data 9_4'!O570</f>
        <v>0</v>
      </c>
      <c r="S565" s="168">
        <f>'Tabulka 9_4'!$R565+'Tabulka 9_4'!$Q565+'Tabulka 9_4'!$P565</f>
        <v>0</v>
      </c>
      <c r="T565" s="165">
        <f>'Vstupní data 9_4'!P570</f>
        <v>0</v>
      </c>
      <c r="U565" s="165">
        <f>'Vstupní data 9_4'!Q570</f>
        <v>0</v>
      </c>
      <c r="V565" s="165">
        <f>'Vstupní data 9_4'!R570</f>
        <v>0</v>
      </c>
      <c r="W565" s="168">
        <f>IFERROR('Tabulka 9_4'!$V565+'Tabulka 9_4'!$U565+'Tabulka 9_4'!$T565,"")</f>
        <v>0</v>
      </c>
      <c r="X565" s="168">
        <f>IFERROR('Tabulka 9_4'!$P565+'Tabulka 9_4'!$T565,"")</f>
        <v>0</v>
      </c>
      <c r="Y565" s="168">
        <f>IFERROR('Tabulka 9_4'!$Q565+'Tabulka 9_4'!$U565,"")</f>
        <v>0</v>
      </c>
      <c r="Z565" s="168">
        <f>IFERROR('Tabulka 9_4'!$R565+'Tabulka 9_4'!$V565,"")</f>
        <v>0</v>
      </c>
      <c r="AA565" s="170" t="str">
        <f t="shared" si="16"/>
        <v/>
      </c>
      <c r="AB565" s="170" t="str">
        <f t="shared" si="17"/>
        <v/>
      </c>
      <c r="AC565" s="171">
        <f>'Vstupní data 9_4'!$B$1</f>
        <v>0</v>
      </c>
    </row>
    <row r="566" spans="1:29" ht="15">
      <c r="A566" s="172">
        <f>'Vstupní data 9_4'!A571</f>
        <v>0</v>
      </c>
      <c r="B566" s="173">
        <f>'Vstupní data 9_4'!B571</f>
        <v>0</v>
      </c>
      <c r="C566" s="174" t="str">
        <f>'Vstupní data 9_4'!T527</f>
        <v/>
      </c>
      <c r="D566" s="174" t="str">
        <f>'Vstupní data 9_4'!U527</f>
        <v/>
      </c>
      <c r="E566" s="173" t="str">
        <f>'Vstupní data 9_4'!D527</f>
        <v/>
      </c>
      <c r="F566" s="173">
        <f>'Vstupní data 9_4'!C571</f>
        <v>0</v>
      </c>
      <c r="G566" s="173" t="str">
        <f>'Vstupní data 9_4'!F527</f>
        <v/>
      </c>
      <c r="H566" s="175">
        <f>'Vstupní data 9_4'!G571</f>
        <v>0</v>
      </c>
      <c r="I566" s="173" t="str">
        <f>IF('Vstupní data 9_4'!H571=0,"",'Vstupní data 9_4'!H571)</f>
        <v/>
      </c>
      <c r="J566" s="173">
        <f>'Vstupní data 9_4'!E571</f>
        <v>0</v>
      </c>
      <c r="K566" s="181" t="str">
        <f>'Vstupní data 9_4'!S527</f>
        <v/>
      </c>
      <c r="L566" s="174">
        <f>'Vstupní data 9_4'!I571</f>
        <v>0</v>
      </c>
      <c r="M566" s="177">
        <f>'Vstupní data 9_4'!J571</f>
        <v>0</v>
      </c>
      <c r="N566" s="177">
        <f>'Vstupní data 9_4'!K571</f>
        <v>0</v>
      </c>
      <c r="O566" s="177">
        <f>'Vstupní data 9_4'!L571</f>
        <v>0</v>
      </c>
      <c r="P566" s="173">
        <f>'Vstupní data 9_4'!M571</f>
        <v>0</v>
      </c>
      <c r="Q566" s="173">
        <f>'Vstupní data 9_4'!N571</f>
        <v>0</v>
      </c>
      <c r="R566" s="173">
        <f>'Vstupní data 9_4'!O571</f>
        <v>0</v>
      </c>
      <c r="S566" s="176">
        <f>'Tabulka 9_4'!$R566+'Tabulka 9_4'!$Q566+'Tabulka 9_4'!$P566</f>
        <v>0</v>
      </c>
      <c r="T566" s="173">
        <f>'Vstupní data 9_4'!P571</f>
        <v>0</v>
      </c>
      <c r="U566" s="173">
        <f>'Vstupní data 9_4'!Q571</f>
        <v>0</v>
      </c>
      <c r="V566" s="173">
        <f>'Vstupní data 9_4'!R571</f>
        <v>0</v>
      </c>
      <c r="W566" s="176">
        <f>IFERROR('Tabulka 9_4'!$V566+'Tabulka 9_4'!$U566+'Tabulka 9_4'!$T566,"")</f>
        <v>0</v>
      </c>
      <c r="X566" s="176">
        <f>IFERROR('Tabulka 9_4'!$P566+'Tabulka 9_4'!$T566,"")</f>
        <v>0</v>
      </c>
      <c r="Y566" s="176">
        <f>IFERROR('Tabulka 9_4'!$Q566+'Tabulka 9_4'!$U566,"")</f>
        <v>0</v>
      </c>
      <c r="Z566" s="176">
        <f>IFERROR('Tabulka 9_4'!$R566+'Tabulka 9_4'!$V566,"")</f>
        <v>0</v>
      </c>
      <c r="AA566" s="178" t="str">
        <f t="shared" si="16"/>
        <v/>
      </c>
      <c r="AB566" s="178" t="str">
        <f t="shared" si="17"/>
        <v/>
      </c>
      <c r="AC566" s="179">
        <f>'Vstupní data 9_4'!$B$1</f>
        <v>0</v>
      </c>
    </row>
    <row r="567" spans="1:29" ht="15">
      <c r="A567" s="164">
        <f>'Vstupní data 9_4'!A572</f>
        <v>0</v>
      </c>
      <c r="B567" s="165">
        <f>'Vstupní data 9_4'!B572</f>
        <v>0</v>
      </c>
      <c r="C567" s="166" t="str">
        <f>'Vstupní data 9_4'!T527</f>
        <v/>
      </c>
      <c r="D567" s="166" t="str">
        <f>'Vstupní data 9_4'!U527</f>
        <v/>
      </c>
      <c r="E567" s="165" t="str">
        <f>'Vstupní data 9_4'!D527</f>
        <v/>
      </c>
      <c r="F567" s="165">
        <f>'Vstupní data 9_4'!C572</f>
        <v>0</v>
      </c>
      <c r="G567" s="165" t="str">
        <f>'Vstupní data 9_4'!F527</f>
        <v/>
      </c>
      <c r="H567" s="167">
        <f>'Vstupní data 9_4'!G572</f>
        <v>0</v>
      </c>
      <c r="I567" s="165" t="str">
        <f>IF('Vstupní data 9_4'!H572=0,"",'Vstupní data 9_4'!H572)</f>
        <v/>
      </c>
      <c r="J567" s="165">
        <f>'Vstupní data 9_4'!E572</f>
        <v>0</v>
      </c>
      <c r="K567" s="180" t="str">
        <f>'Vstupní data 9_4'!S527</f>
        <v/>
      </c>
      <c r="L567" s="166">
        <f>'Vstupní data 9_4'!I572</f>
        <v>0</v>
      </c>
      <c r="M567" s="169">
        <f>'Vstupní data 9_4'!J572</f>
        <v>0</v>
      </c>
      <c r="N567" s="169">
        <f>'Vstupní data 9_4'!K572</f>
        <v>0</v>
      </c>
      <c r="O567" s="169">
        <f>'Vstupní data 9_4'!L572</f>
        <v>0</v>
      </c>
      <c r="P567" s="165">
        <f>'Vstupní data 9_4'!M572</f>
        <v>0</v>
      </c>
      <c r="Q567" s="165">
        <f>'Vstupní data 9_4'!N572</f>
        <v>0</v>
      </c>
      <c r="R567" s="165">
        <f>'Vstupní data 9_4'!O572</f>
        <v>0</v>
      </c>
      <c r="S567" s="168">
        <f>'Tabulka 9_4'!$R567+'Tabulka 9_4'!$Q567+'Tabulka 9_4'!$P567</f>
        <v>0</v>
      </c>
      <c r="T567" s="165">
        <f>'Vstupní data 9_4'!P572</f>
        <v>0</v>
      </c>
      <c r="U567" s="165">
        <f>'Vstupní data 9_4'!Q572</f>
        <v>0</v>
      </c>
      <c r="V567" s="165">
        <f>'Vstupní data 9_4'!R572</f>
        <v>0</v>
      </c>
      <c r="W567" s="168">
        <f>IFERROR('Tabulka 9_4'!$V567+'Tabulka 9_4'!$U567+'Tabulka 9_4'!$T567,"")</f>
        <v>0</v>
      </c>
      <c r="X567" s="168">
        <f>IFERROR('Tabulka 9_4'!$P567+'Tabulka 9_4'!$T567,"")</f>
        <v>0</v>
      </c>
      <c r="Y567" s="168">
        <f>IFERROR('Tabulka 9_4'!$Q567+'Tabulka 9_4'!$U567,"")</f>
        <v>0</v>
      </c>
      <c r="Z567" s="168">
        <f>IFERROR('Tabulka 9_4'!$R567+'Tabulka 9_4'!$V567,"")</f>
        <v>0</v>
      </c>
      <c r="AA567" s="170" t="str">
        <f t="shared" si="16"/>
        <v/>
      </c>
      <c r="AB567" s="170" t="str">
        <f t="shared" si="17"/>
        <v/>
      </c>
      <c r="AC567" s="171">
        <f>'Vstupní data 9_4'!$B$1</f>
        <v>0</v>
      </c>
    </row>
    <row r="568" spans="1:29" ht="15">
      <c r="A568" s="172">
        <f>'Vstupní data 9_4'!A573</f>
        <v>0</v>
      </c>
      <c r="B568" s="173">
        <f>'Vstupní data 9_4'!B573</f>
        <v>0</v>
      </c>
      <c r="C568" s="174" t="str">
        <f>'Vstupní data 9_4'!T527</f>
        <v/>
      </c>
      <c r="D568" s="174" t="str">
        <f>'Vstupní data 9_4'!U527</f>
        <v/>
      </c>
      <c r="E568" s="173" t="str">
        <f>'Vstupní data 9_4'!D527</f>
        <v/>
      </c>
      <c r="F568" s="173">
        <f>'Vstupní data 9_4'!C573</f>
        <v>0</v>
      </c>
      <c r="G568" s="173" t="str">
        <f>'Vstupní data 9_4'!F527</f>
        <v/>
      </c>
      <c r="H568" s="175">
        <f>'Vstupní data 9_4'!G573</f>
        <v>0</v>
      </c>
      <c r="I568" s="173" t="str">
        <f>IF('Vstupní data 9_4'!H573=0,"",'Vstupní data 9_4'!H573)</f>
        <v/>
      </c>
      <c r="J568" s="173">
        <f>'Vstupní data 9_4'!E573</f>
        <v>0</v>
      </c>
      <c r="K568" s="181" t="str">
        <f>'Vstupní data 9_4'!S527</f>
        <v/>
      </c>
      <c r="L568" s="174">
        <f>'Vstupní data 9_4'!I573</f>
        <v>0</v>
      </c>
      <c r="M568" s="177">
        <f>'Vstupní data 9_4'!J573</f>
        <v>0</v>
      </c>
      <c r="N568" s="177">
        <f>'Vstupní data 9_4'!K573</f>
        <v>0</v>
      </c>
      <c r="O568" s="177">
        <f>'Vstupní data 9_4'!L573</f>
        <v>0</v>
      </c>
      <c r="P568" s="173">
        <f>'Vstupní data 9_4'!M573</f>
        <v>0</v>
      </c>
      <c r="Q568" s="173">
        <f>'Vstupní data 9_4'!N573</f>
        <v>0</v>
      </c>
      <c r="R568" s="173">
        <f>'Vstupní data 9_4'!O573</f>
        <v>0</v>
      </c>
      <c r="S568" s="176">
        <f>'Tabulka 9_4'!$R568+'Tabulka 9_4'!$Q568+'Tabulka 9_4'!$P568</f>
        <v>0</v>
      </c>
      <c r="T568" s="173">
        <f>'Vstupní data 9_4'!P573</f>
        <v>0</v>
      </c>
      <c r="U568" s="173">
        <f>'Vstupní data 9_4'!Q573</f>
        <v>0</v>
      </c>
      <c r="V568" s="173">
        <f>'Vstupní data 9_4'!R573</f>
        <v>0</v>
      </c>
      <c r="W568" s="176">
        <f>IFERROR('Tabulka 9_4'!$V568+'Tabulka 9_4'!$U568+'Tabulka 9_4'!$T568,"")</f>
        <v>0</v>
      </c>
      <c r="X568" s="176">
        <f>IFERROR('Tabulka 9_4'!$P568+'Tabulka 9_4'!$T568,"")</f>
        <v>0</v>
      </c>
      <c r="Y568" s="176">
        <f>IFERROR('Tabulka 9_4'!$Q568+'Tabulka 9_4'!$U568,"")</f>
        <v>0</v>
      </c>
      <c r="Z568" s="176">
        <f>IFERROR('Tabulka 9_4'!$R568+'Tabulka 9_4'!$V568,"")</f>
        <v>0</v>
      </c>
      <c r="AA568" s="178" t="str">
        <f t="shared" si="16"/>
        <v/>
      </c>
      <c r="AB568" s="178" t="str">
        <f t="shared" si="17"/>
        <v/>
      </c>
      <c r="AC568" s="179">
        <f>'Vstupní data 9_4'!$B$1</f>
        <v>0</v>
      </c>
    </row>
    <row r="569" spans="1:29" ht="15">
      <c r="A569" s="164">
        <f>'Vstupní data 9_4'!A574</f>
        <v>0</v>
      </c>
      <c r="B569" s="165">
        <f>'Vstupní data 9_4'!B574</f>
        <v>0</v>
      </c>
      <c r="C569" s="166" t="str">
        <f>'Vstupní data 9_4'!T527</f>
        <v/>
      </c>
      <c r="D569" s="166" t="str">
        <f>'Vstupní data 9_4'!U527</f>
        <v/>
      </c>
      <c r="E569" s="165" t="str">
        <f>'Vstupní data 9_4'!D527</f>
        <v/>
      </c>
      <c r="F569" s="165">
        <f>'Vstupní data 9_4'!C574</f>
        <v>0</v>
      </c>
      <c r="G569" s="165" t="str">
        <f>'Vstupní data 9_4'!F527</f>
        <v/>
      </c>
      <c r="H569" s="167">
        <f>'Vstupní data 9_4'!G574</f>
        <v>0</v>
      </c>
      <c r="I569" s="165" t="str">
        <f>IF('Vstupní data 9_4'!H574=0,"",'Vstupní data 9_4'!H574)</f>
        <v/>
      </c>
      <c r="J569" s="165">
        <f>'Vstupní data 9_4'!E574</f>
        <v>0</v>
      </c>
      <c r="K569" s="180" t="str">
        <f>'Vstupní data 9_4'!S527</f>
        <v/>
      </c>
      <c r="L569" s="166">
        <f>'Vstupní data 9_4'!I574</f>
        <v>0</v>
      </c>
      <c r="M569" s="169">
        <f>'Vstupní data 9_4'!J574</f>
        <v>0</v>
      </c>
      <c r="N569" s="169">
        <f>'Vstupní data 9_4'!K574</f>
        <v>0</v>
      </c>
      <c r="O569" s="169">
        <f>'Vstupní data 9_4'!L574</f>
        <v>0</v>
      </c>
      <c r="P569" s="165">
        <f>'Vstupní data 9_4'!M574</f>
        <v>0</v>
      </c>
      <c r="Q569" s="165">
        <f>'Vstupní data 9_4'!N574</f>
        <v>0</v>
      </c>
      <c r="R569" s="165">
        <f>'Vstupní data 9_4'!O574</f>
        <v>0</v>
      </c>
      <c r="S569" s="168">
        <f>'Tabulka 9_4'!$R569+'Tabulka 9_4'!$Q569+'Tabulka 9_4'!$P569</f>
        <v>0</v>
      </c>
      <c r="T569" s="165">
        <f>'Vstupní data 9_4'!P574</f>
        <v>0</v>
      </c>
      <c r="U569" s="165">
        <f>'Vstupní data 9_4'!Q574</f>
        <v>0</v>
      </c>
      <c r="V569" s="165">
        <f>'Vstupní data 9_4'!R574</f>
        <v>0</v>
      </c>
      <c r="W569" s="168">
        <f>IFERROR('Tabulka 9_4'!$V569+'Tabulka 9_4'!$U569+'Tabulka 9_4'!$T569,"")</f>
        <v>0</v>
      </c>
      <c r="X569" s="168">
        <f>IFERROR('Tabulka 9_4'!$P569+'Tabulka 9_4'!$T569,"")</f>
        <v>0</v>
      </c>
      <c r="Y569" s="168">
        <f>IFERROR('Tabulka 9_4'!$Q569+'Tabulka 9_4'!$U569,"")</f>
        <v>0</v>
      </c>
      <c r="Z569" s="168">
        <f>IFERROR('Tabulka 9_4'!$R569+'Tabulka 9_4'!$V569,"")</f>
        <v>0</v>
      </c>
      <c r="AA569" s="170" t="str">
        <f t="shared" si="16"/>
        <v/>
      </c>
      <c r="AB569" s="170" t="str">
        <f t="shared" si="17"/>
        <v/>
      </c>
      <c r="AC569" s="171">
        <f>'Vstupní data 9_4'!$B$1</f>
        <v>0</v>
      </c>
    </row>
    <row r="570" spans="1:29" ht="15">
      <c r="A570" s="172">
        <f>'Vstupní data 9_4'!A575</f>
        <v>0</v>
      </c>
      <c r="B570" s="173">
        <f>'Vstupní data 9_4'!B575</f>
        <v>0</v>
      </c>
      <c r="C570" s="174" t="str">
        <f>'Vstupní data 9_4'!T527</f>
        <v/>
      </c>
      <c r="D570" s="174" t="str">
        <f>'Vstupní data 9_4'!U527</f>
        <v/>
      </c>
      <c r="E570" s="173" t="str">
        <f>'Vstupní data 9_4'!D527</f>
        <v/>
      </c>
      <c r="F570" s="173">
        <f>'Vstupní data 9_4'!C575</f>
        <v>0</v>
      </c>
      <c r="G570" s="173" t="str">
        <f>'Vstupní data 9_4'!F527</f>
        <v/>
      </c>
      <c r="H570" s="175">
        <f>'Vstupní data 9_4'!G575</f>
        <v>0</v>
      </c>
      <c r="I570" s="173" t="str">
        <f>IF('Vstupní data 9_4'!H575=0,"",'Vstupní data 9_4'!H575)</f>
        <v/>
      </c>
      <c r="J570" s="173">
        <f>'Vstupní data 9_4'!E575</f>
        <v>0</v>
      </c>
      <c r="K570" s="181" t="str">
        <f>'Vstupní data 9_4'!S527</f>
        <v/>
      </c>
      <c r="L570" s="174">
        <f>'Vstupní data 9_4'!I575</f>
        <v>0</v>
      </c>
      <c r="M570" s="177">
        <f>'Vstupní data 9_4'!J575</f>
        <v>0</v>
      </c>
      <c r="N570" s="177">
        <f>'Vstupní data 9_4'!K575</f>
        <v>0</v>
      </c>
      <c r="O570" s="177">
        <f>'Vstupní data 9_4'!L575</f>
        <v>0</v>
      </c>
      <c r="P570" s="173">
        <f>'Vstupní data 9_4'!M575</f>
        <v>0</v>
      </c>
      <c r="Q570" s="173">
        <f>'Vstupní data 9_4'!N575</f>
        <v>0</v>
      </c>
      <c r="R570" s="173">
        <f>'Vstupní data 9_4'!O575</f>
        <v>0</v>
      </c>
      <c r="S570" s="176">
        <f>'Tabulka 9_4'!$R570+'Tabulka 9_4'!$Q570+'Tabulka 9_4'!$P570</f>
        <v>0</v>
      </c>
      <c r="T570" s="173">
        <f>'Vstupní data 9_4'!P575</f>
        <v>0</v>
      </c>
      <c r="U570" s="173">
        <f>'Vstupní data 9_4'!Q575</f>
        <v>0</v>
      </c>
      <c r="V570" s="173">
        <f>'Vstupní data 9_4'!R575</f>
        <v>0</v>
      </c>
      <c r="W570" s="176">
        <f>IFERROR('Tabulka 9_4'!$V570+'Tabulka 9_4'!$U570+'Tabulka 9_4'!$T570,"")</f>
        <v>0</v>
      </c>
      <c r="X570" s="176">
        <f>IFERROR('Tabulka 9_4'!$P570+'Tabulka 9_4'!$T570,"")</f>
        <v>0</v>
      </c>
      <c r="Y570" s="176">
        <f>IFERROR('Tabulka 9_4'!$Q570+'Tabulka 9_4'!$U570,"")</f>
        <v>0</v>
      </c>
      <c r="Z570" s="176">
        <f>IFERROR('Tabulka 9_4'!$R570+'Tabulka 9_4'!$V570,"")</f>
        <v>0</v>
      </c>
      <c r="AA570" s="178" t="str">
        <f t="shared" si="16"/>
        <v/>
      </c>
      <c r="AB570" s="178" t="str">
        <f t="shared" si="17"/>
        <v/>
      </c>
      <c r="AC570" s="179">
        <f>'Vstupní data 9_4'!$B$1</f>
        <v>0</v>
      </c>
    </row>
    <row r="571" spans="1:29" ht="15">
      <c r="A571" s="164">
        <f>'Vstupní data 9_4'!A576</f>
        <v>0</v>
      </c>
      <c r="B571" s="165">
        <f>'Vstupní data 9_4'!B576</f>
        <v>0</v>
      </c>
      <c r="C571" s="166" t="str">
        <f>'Vstupní data 9_4'!T527</f>
        <v/>
      </c>
      <c r="D571" s="166" t="str">
        <f>'Vstupní data 9_4'!U527</f>
        <v/>
      </c>
      <c r="E571" s="165" t="str">
        <f>'Vstupní data 9_4'!D527</f>
        <v/>
      </c>
      <c r="F571" s="165">
        <f>'Vstupní data 9_4'!C576</f>
        <v>0</v>
      </c>
      <c r="G571" s="165" t="str">
        <f>'Vstupní data 9_4'!F527</f>
        <v/>
      </c>
      <c r="H571" s="167">
        <f>'Vstupní data 9_4'!G576</f>
        <v>0</v>
      </c>
      <c r="I571" s="165" t="str">
        <f>IF('Vstupní data 9_4'!H576=0,"",'Vstupní data 9_4'!H576)</f>
        <v/>
      </c>
      <c r="J571" s="165">
        <f>'Vstupní data 9_4'!E576</f>
        <v>0</v>
      </c>
      <c r="K571" s="180" t="str">
        <f>'Vstupní data 9_4'!S527</f>
        <v/>
      </c>
      <c r="L571" s="166">
        <f>'Vstupní data 9_4'!I576</f>
        <v>0</v>
      </c>
      <c r="M571" s="169">
        <f>'Vstupní data 9_4'!J576</f>
        <v>0</v>
      </c>
      <c r="N571" s="169">
        <f>'Vstupní data 9_4'!K576</f>
        <v>0</v>
      </c>
      <c r="O571" s="169">
        <f>'Vstupní data 9_4'!L576</f>
        <v>0</v>
      </c>
      <c r="P571" s="165">
        <f>'Vstupní data 9_4'!M576</f>
        <v>0</v>
      </c>
      <c r="Q571" s="165">
        <f>'Vstupní data 9_4'!N576</f>
        <v>0</v>
      </c>
      <c r="R571" s="165">
        <f>'Vstupní data 9_4'!O576</f>
        <v>0</v>
      </c>
      <c r="S571" s="168">
        <f>'Tabulka 9_4'!$R571+'Tabulka 9_4'!$Q571+'Tabulka 9_4'!$P571</f>
        <v>0</v>
      </c>
      <c r="T571" s="165">
        <f>'Vstupní data 9_4'!P576</f>
        <v>0</v>
      </c>
      <c r="U571" s="165">
        <f>'Vstupní data 9_4'!Q576</f>
        <v>0</v>
      </c>
      <c r="V571" s="165">
        <f>'Vstupní data 9_4'!R576</f>
        <v>0</v>
      </c>
      <c r="W571" s="168">
        <f>IFERROR('Tabulka 9_4'!$V571+'Tabulka 9_4'!$U571+'Tabulka 9_4'!$T571,"")</f>
        <v>0</v>
      </c>
      <c r="X571" s="168">
        <f>IFERROR('Tabulka 9_4'!$P571+'Tabulka 9_4'!$T571,"")</f>
        <v>0</v>
      </c>
      <c r="Y571" s="168">
        <f>IFERROR('Tabulka 9_4'!$Q571+'Tabulka 9_4'!$U571,"")</f>
        <v>0</v>
      </c>
      <c r="Z571" s="168">
        <f>IFERROR('Tabulka 9_4'!$R571+'Tabulka 9_4'!$V571,"")</f>
        <v>0</v>
      </c>
      <c r="AA571" s="170" t="str">
        <f t="shared" si="16"/>
        <v/>
      </c>
      <c r="AB571" s="170" t="str">
        <f t="shared" si="17"/>
        <v/>
      </c>
      <c r="AC571" s="171">
        <f>'Vstupní data 9_4'!$B$1</f>
        <v>0</v>
      </c>
    </row>
    <row r="572" spans="1:29" ht="15">
      <c r="A572" s="172">
        <f>'Vstupní data 9_4'!A577</f>
        <v>0</v>
      </c>
      <c r="B572" s="173">
        <f>'Vstupní data 9_4'!B577</f>
        <v>0</v>
      </c>
      <c r="C572" s="174" t="str">
        <f>'Vstupní data 9_4'!T527</f>
        <v/>
      </c>
      <c r="D572" s="174" t="str">
        <f>'Vstupní data 9_4'!U527</f>
        <v/>
      </c>
      <c r="E572" s="173" t="str">
        <f>'Vstupní data 9_4'!D527</f>
        <v/>
      </c>
      <c r="F572" s="173">
        <f>'Vstupní data 9_4'!C577</f>
        <v>0</v>
      </c>
      <c r="G572" s="173" t="str">
        <f>'Vstupní data 9_4'!F527</f>
        <v/>
      </c>
      <c r="H572" s="175">
        <f>'Vstupní data 9_4'!G577</f>
        <v>0</v>
      </c>
      <c r="I572" s="173" t="str">
        <f>IF('Vstupní data 9_4'!H577=0,"",'Vstupní data 9_4'!H577)</f>
        <v/>
      </c>
      <c r="J572" s="173">
        <f>'Vstupní data 9_4'!E577</f>
        <v>0</v>
      </c>
      <c r="K572" s="181" t="str">
        <f>'Vstupní data 9_4'!S527</f>
        <v/>
      </c>
      <c r="L572" s="174">
        <f>'Vstupní data 9_4'!I577</f>
        <v>0</v>
      </c>
      <c r="M572" s="177">
        <f>'Vstupní data 9_4'!J577</f>
        <v>0</v>
      </c>
      <c r="N572" s="177">
        <f>'Vstupní data 9_4'!K577</f>
        <v>0</v>
      </c>
      <c r="O572" s="177">
        <f>'Vstupní data 9_4'!L577</f>
        <v>0</v>
      </c>
      <c r="P572" s="173">
        <f>'Vstupní data 9_4'!M577</f>
        <v>0</v>
      </c>
      <c r="Q572" s="173">
        <f>'Vstupní data 9_4'!N577</f>
        <v>0</v>
      </c>
      <c r="R572" s="173">
        <f>'Vstupní data 9_4'!O577</f>
        <v>0</v>
      </c>
      <c r="S572" s="176">
        <f>'Tabulka 9_4'!$R572+'Tabulka 9_4'!$Q572+'Tabulka 9_4'!$P572</f>
        <v>0</v>
      </c>
      <c r="T572" s="173">
        <f>'Vstupní data 9_4'!P577</f>
        <v>0</v>
      </c>
      <c r="U572" s="173">
        <f>'Vstupní data 9_4'!Q577</f>
        <v>0</v>
      </c>
      <c r="V572" s="173">
        <f>'Vstupní data 9_4'!R577</f>
        <v>0</v>
      </c>
      <c r="W572" s="176">
        <f>IFERROR('Tabulka 9_4'!$V572+'Tabulka 9_4'!$U572+'Tabulka 9_4'!$T572,"")</f>
        <v>0</v>
      </c>
      <c r="X572" s="176">
        <f>IFERROR('Tabulka 9_4'!$P572+'Tabulka 9_4'!$T572,"")</f>
        <v>0</v>
      </c>
      <c r="Y572" s="176">
        <f>IFERROR('Tabulka 9_4'!$Q572+'Tabulka 9_4'!$U572,"")</f>
        <v>0</v>
      </c>
      <c r="Z572" s="176">
        <f>IFERROR('Tabulka 9_4'!$R572+'Tabulka 9_4'!$V572,"")</f>
        <v>0</v>
      </c>
      <c r="AA572" s="178" t="str">
        <f t="shared" si="16"/>
        <v/>
      </c>
      <c r="AB572" s="178" t="str">
        <f t="shared" si="17"/>
        <v/>
      </c>
      <c r="AC572" s="179">
        <f>'Vstupní data 9_4'!$B$1</f>
        <v>0</v>
      </c>
    </row>
    <row r="573" spans="1:29" ht="15">
      <c r="A573" s="164">
        <f>'Vstupní data 9_4'!A578</f>
        <v>0</v>
      </c>
      <c r="B573" s="165">
        <f>'Vstupní data 9_4'!B578</f>
        <v>0</v>
      </c>
      <c r="C573" s="166" t="str">
        <f>'Vstupní data 9_4'!T527</f>
        <v/>
      </c>
      <c r="D573" s="166" t="str">
        <f>'Vstupní data 9_4'!U527</f>
        <v/>
      </c>
      <c r="E573" s="165" t="str">
        <f>'Vstupní data 9_4'!D527</f>
        <v/>
      </c>
      <c r="F573" s="165">
        <f>'Vstupní data 9_4'!C578</f>
        <v>0</v>
      </c>
      <c r="G573" s="165" t="str">
        <f>'Vstupní data 9_4'!F527</f>
        <v/>
      </c>
      <c r="H573" s="167">
        <f>'Vstupní data 9_4'!G578</f>
        <v>0</v>
      </c>
      <c r="I573" s="165" t="str">
        <f>IF('Vstupní data 9_4'!H578=0,"",'Vstupní data 9_4'!H578)</f>
        <v/>
      </c>
      <c r="J573" s="165">
        <f>'Vstupní data 9_4'!E578</f>
        <v>0</v>
      </c>
      <c r="K573" s="180" t="str">
        <f>'Vstupní data 9_4'!S527</f>
        <v/>
      </c>
      <c r="L573" s="166">
        <f>'Vstupní data 9_4'!I578</f>
        <v>0</v>
      </c>
      <c r="M573" s="169">
        <f>'Vstupní data 9_4'!J578</f>
        <v>0</v>
      </c>
      <c r="N573" s="169">
        <f>'Vstupní data 9_4'!K578</f>
        <v>0</v>
      </c>
      <c r="O573" s="169">
        <f>'Vstupní data 9_4'!L578</f>
        <v>0</v>
      </c>
      <c r="P573" s="165">
        <f>'Vstupní data 9_4'!M578</f>
        <v>0</v>
      </c>
      <c r="Q573" s="165">
        <f>'Vstupní data 9_4'!N578</f>
        <v>0</v>
      </c>
      <c r="R573" s="165">
        <f>'Vstupní data 9_4'!O578</f>
        <v>0</v>
      </c>
      <c r="S573" s="168">
        <f>'Tabulka 9_4'!$R573+'Tabulka 9_4'!$Q573+'Tabulka 9_4'!$P573</f>
        <v>0</v>
      </c>
      <c r="T573" s="165">
        <f>'Vstupní data 9_4'!P578</f>
        <v>0</v>
      </c>
      <c r="U573" s="165">
        <f>'Vstupní data 9_4'!Q578</f>
        <v>0</v>
      </c>
      <c r="V573" s="165">
        <f>'Vstupní data 9_4'!R578</f>
        <v>0</v>
      </c>
      <c r="W573" s="168">
        <f>IFERROR('Tabulka 9_4'!$V573+'Tabulka 9_4'!$U573+'Tabulka 9_4'!$T573,"")</f>
        <v>0</v>
      </c>
      <c r="X573" s="168">
        <f>IFERROR('Tabulka 9_4'!$P573+'Tabulka 9_4'!$T573,"")</f>
        <v>0</v>
      </c>
      <c r="Y573" s="168">
        <f>IFERROR('Tabulka 9_4'!$Q573+'Tabulka 9_4'!$U573,"")</f>
        <v>0</v>
      </c>
      <c r="Z573" s="168">
        <f>IFERROR('Tabulka 9_4'!$R573+'Tabulka 9_4'!$V573,"")</f>
        <v>0</v>
      </c>
      <c r="AA573" s="170" t="str">
        <f t="shared" si="16"/>
        <v/>
      </c>
      <c r="AB573" s="170" t="str">
        <f t="shared" si="17"/>
        <v/>
      </c>
      <c r="AC573" s="171">
        <f>'Vstupní data 9_4'!$B$1</f>
        <v>0</v>
      </c>
    </row>
    <row r="574" spans="1:29" ht="15">
      <c r="A574" s="172">
        <f>'Vstupní data 9_4'!A579</f>
        <v>0</v>
      </c>
      <c r="B574" s="173">
        <f>'Vstupní data 9_4'!B579</f>
        <v>0</v>
      </c>
      <c r="C574" s="174" t="str">
        <f>'Vstupní data 9_4'!T527</f>
        <v/>
      </c>
      <c r="D574" s="174" t="str">
        <f>'Vstupní data 9_4'!U527</f>
        <v/>
      </c>
      <c r="E574" s="173" t="str">
        <f>'Vstupní data 9_4'!D527</f>
        <v/>
      </c>
      <c r="F574" s="173">
        <f>'Vstupní data 9_4'!C579</f>
        <v>0</v>
      </c>
      <c r="G574" s="173" t="str">
        <f>'Vstupní data 9_4'!F527</f>
        <v/>
      </c>
      <c r="H574" s="175">
        <f>'Vstupní data 9_4'!G579</f>
        <v>0</v>
      </c>
      <c r="I574" s="173" t="str">
        <f>IF('Vstupní data 9_4'!H579=0,"",'Vstupní data 9_4'!H579)</f>
        <v/>
      </c>
      <c r="J574" s="173">
        <f>'Vstupní data 9_4'!E579</f>
        <v>0</v>
      </c>
      <c r="K574" s="181" t="str">
        <f>'Vstupní data 9_4'!S527</f>
        <v/>
      </c>
      <c r="L574" s="174">
        <f>'Vstupní data 9_4'!I579</f>
        <v>0</v>
      </c>
      <c r="M574" s="177">
        <f>'Vstupní data 9_4'!J579</f>
        <v>0</v>
      </c>
      <c r="N574" s="177">
        <f>'Vstupní data 9_4'!K579</f>
        <v>0</v>
      </c>
      <c r="O574" s="177">
        <f>'Vstupní data 9_4'!L579</f>
        <v>0</v>
      </c>
      <c r="P574" s="173">
        <f>'Vstupní data 9_4'!M579</f>
        <v>0</v>
      </c>
      <c r="Q574" s="173">
        <f>'Vstupní data 9_4'!N579</f>
        <v>0</v>
      </c>
      <c r="R574" s="173">
        <f>'Vstupní data 9_4'!O579</f>
        <v>0</v>
      </c>
      <c r="S574" s="176">
        <f>'Tabulka 9_4'!$R574+'Tabulka 9_4'!$Q574+'Tabulka 9_4'!$P574</f>
        <v>0</v>
      </c>
      <c r="T574" s="173">
        <f>'Vstupní data 9_4'!P579</f>
        <v>0</v>
      </c>
      <c r="U574" s="173">
        <f>'Vstupní data 9_4'!Q579</f>
        <v>0</v>
      </c>
      <c r="V574" s="173">
        <f>'Vstupní data 9_4'!R579</f>
        <v>0</v>
      </c>
      <c r="W574" s="176">
        <f>IFERROR('Tabulka 9_4'!$V574+'Tabulka 9_4'!$U574+'Tabulka 9_4'!$T574,"")</f>
        <v>0</v>
      </c>
      <c r="X574" s="176">
        <f>IFERROR('Tabulka 9_4'!$P574+'Tabulka 9_4'!$T574,"")</f>
        <v>0</v>
      </c>
      <c r="Y574" s="176">
        <f>IFERROR('Tabulka 9_4'!$Q574+'Tabulka 9_4'!$U574,"")</f>
        <v>0</v>
      </c>
      <c r="Z574" s="176">
        <f>IFERROR('Tabulka 9_4'!$R574+'Tabulka 9_4'!$V574,"")</f>
        <v>0</v>
      </c>
      <c r="AA574" s="178" t="str">
        <f t="shared" si="16"/>
        <v/>
      </c>
      <c r="AB574" s="178" t="str">
        <f t="shared" si="17"/>
        <v/>
      </c>
      <c r="AC574" s="179">
        <f>'Vstupní data 9_4'!$B$1</f>
        <v>0</v>
      </c>
    </row>
    <row r="575" spans="1:29" ht="15">
      <c r="A575" s="164">
        <f>'Vstupní data 9_4'!A580</f>
        <v>0</v>
      </c>
      <c r="B575" s="165">
        <f>'Vstupní data 9_4'!B580</f>
        <v>0</v>
      </c>
      <c r="C575" s="166" t="str">
        <f>'Vstupní data 9_4'!T527</f>
        <v/>
      </c>
      <c r="D575" s="166" t="str">
        <f>'Vstupní data 9_4'!U527</f>
        <v/>
      </c>
      <c r="E575" s="165" t="str">
        <f>'Vstupní data 9_4'!D527</f>
        <v/>
      </c>
      <c r="F575" s="165">
        <f>'Vstupní data 9_4'!C580</f>
        <v>0</v>
      </c>
      <c r="G575" s="165" t="str">
        <f>'Vstupní data 9_4'!F527</f>
        <v/>
      </c>
      <c r="H575" s="167">
        <f>'Vstupní data 9_4'!G580</f>
        <v>0</v>
      </c>
      <c r="I575" s="165" t="str">
        <f>IF('Vstupní data 9_4'!H580=0,"",'Vstupní data 9_4'!H580)</f>
        <v/>
      </c>
      <c r="J575" s="165">
        <f>'Vstupní data 9_4'!E580</f>
        <v>0</v>
      </c>
      <c r="K575" s="180" t="str">
        <f>'Vstupní data 9_4'!S527</f>
        <v/>
      </c>
      <c r="L575" s="166">
        <f>'Vstupní data 9_4'!I580</f>
        <v>0</v>
      </c>
      <c r="M575" s="169">
        <f>'Vstupní data 9_4'!J580</f>
        <v>0</v>
      </c>
      <c r="N575" s="169">
        <f>'Vstupní data 9_4'!K580</f>
        <v>0</v>
      </c>
      <c r="O575" s="169">
        <f>'Vstupní data 9_4'!L580</f>
        <v>0</v>
      </c>
      <c r="P575" s="165">
        <f>'Vstupní data 9_4'!M580</f>
        <v>0</v>
      </c>
      <c r="Q575" s="165">
        <f>'Vstupní data 9_4'!N580</f>
        <v>0</v>
      </c>
      <c r="R575" s="165">
        <f>'Vstupní data 9_4'!O580</f>
        <v>0</v>
      </c>
      <c r="S575" s="168">
        <f>'Tabulka 9_4'!$R575+'Tabulka 9_4'!$Q575+'Tabulka 9_4'!$P575</f>
        <v>0</v>
      </c>
      <c r="T575" s="165">
        <f>'Vstupní data 9_4'!P580</f>
        <v>0</v>
      </c>
      <c r="U575" s="165">
        <f>'Vstupní data 9_4'!Q580</f>
        <v>0</v>
      </c>
      <c r="V575" s="165">
        <f>'Vstupní data 9_4'!R580</f>
        <v>0</v>
      </c>
      <c r="W575" s="168">
        <f>IFERROR('Tabulka 9_4'!$V575+'Tabulka 9_4'!$U575+'Tabulka 9_4'!$T575,"")</f>
        <v>0</v>
      </c>
      <c r="X575" s="168">
        <f>IFERROR('Tabulka 9_4'!$P575+'Tabulka 9_4'!$T575,"")</f>
        <v>0</v>
      </c>
      <c r="Y575" s="168">
        <f>IFERROR('Tabulka 9_4'!$Q575+'Tabulka 9_4'!$U575,"")</f>
        <v>0</v>
      </c>
      <c r="Z575" s="168">
        <f>IFERROR('Tabulka 9_4'!$R575+'Tabulka 9_4'!$V575,"")</f>
        <v>0</v>
      </c>
      <c r="AA575" s="170" t="str">
        <f t="shared" si="16"/>
        <v/>
      </c>
      <c r="AB575" s="170" t="str">
        <f t="shared" si="17"/>
        <v/>
      </c>
      <c r="AC575" s="171">
        <f>'Vstupní data 9_4'!$B$1</f>
        <v>0</v>
      </c>
    </row>
    <row r="576" spans="1:29" ht="15">
      <c r="A576" s="172">
        <f>'Vstupní data 9_4'!A581</f>
        <v>0</v>
      </c>
      <c r="B576" s="173">
        <f>'Vstupní data 9_4'!B581</f>
        <v>0</v>
      </c>
      <c r="C576" s="174" t="str">
        <f>'Vstupní data 9_4'!T527</f>
        <v/>
      </c>
      <c r="D576" s="174" t="str">
        <f>'Vstupní data 9_4'!U527</f>
        <v/>
      </c>
      <c r="E576" s="173" t="str">
        <f>'Vstupní data 9_4'!D527</f>
        <v/>
      </c>
      <c r="F576" s="173">
        <f>'Vstupní data 9_4'!C581</f>
        <v>0</v>
      </c>
      <c r="G576" s="173" t="str">
        <f>'Vstupní data 9_4'!F527</f>
        <v/>
      </c>
      <c r="H576" s="175">
        <f>'Vstupní data 9_4'!G581</f>
        <v>0</v>
      </c>
      <c r="I576" s="173" t="str">
        <f>IF('Vstupní data 9_4'!H581=0,"",'Vstupní data 9_4'!H581)</f>
        <v/>
      </c>
      <c r="J576" s="173">
        <f>'Vstupní data 9_4'!E581</f>
        <v>0</v>
      </c>
      <c r="K576" s="181" t="str">
        <f>'Vstupní data 9_4'!S527</f>
        <v/>
      </c>
      <c r="L576" s="174">
        <f>'Vstupní data 9_4'!I581</f>
        <v>0</v>
      </c>
      <c r="M576" s="177">
        <f>'Vstupní data 9_4'!J581</f>
        <v>0</v>
      </c>
      <c r="N576" s="177">
        <f>'Vstupní data 9_4'!K581</f>
        <v>0</v>
      </c>
      <c r="O576" s="177">
        <f>'Vstupní data 9_4'!L581</f>
        <v>0</v>
      </c>
      <c r="P576" s="173">
        <f>'Vstupní data 9_4'!M581</f>
        <v>0</v>
      </c>
      <c r="Q576" s="173">
        <f>'Vstupní data 9_4'!N581</f>
        <v>0</v>
      </c>
      <c r="R576" s="173">
        <f>'Vstupní data 9_4'!O581</f>
        <v>0</v>
      </c>
      <c r="S576" s="176">
        <f>'Tabulka 9_4'!$R576+'Tabulka 9_4'!$Q576+'Tabulka 9_4'!$P576</f>
        <v>0</v>
      </c>
      <c r="T576" s="173">
        <f>'Vstupní data 9_4'!P581</f>
        <v>0</v>
      </c>
      <c r="U576" s="173">
        <f>'Vstupní data 9_4'!Q581</f>
        <v>0</v>
      </c>
      <c r="V576" s="173">
        <f>'Vstupní data 9_4'!R581</f>
        <v>0</v>
      </c>
      <c r="W576" s="176">
        <f>IFERROR('Tabulka 9_4'!$V576+'Tabulka 9_4'!$U576+'Tabulka 9_4'!$T576,"")</f>
        <v>0</v>
      </c>
      <c r="X576" s="176">
        <f>IFERROR('Tabulka 9_4'!$P576+'Tabulka 9_4'!$T576,"")</f>
        <v>0</v>
      </c>
      <c r="Y576" s="176">
        <f>IFERROR('Tabulka 9_4'!$Q576+'Tabulka 9_4'!$U576,"")</f>
        <v>0</v>
      </c>
      <c r="Z576" s="176">
        <f>IFERROR('Tabulka 9_4'!$R576+'Tabulka 9_4'!$V576,"")</f>
        <v>0</v>
      </c>
      <c r="AA576" s="178" t="str">
        <f t="shared" si="16"/>
        <v/>
      </c>
      <c r="AB576" s="178" t="str">
        <f t="shared" si="17"/>
        <v/>
      </c>
      <c r="AC576" s="179">
        <f>'Vstupní data 9_4'!$B$1</f>
        <v>0</v>
      </c>
    </row>
    <row r="577" spans="1:29" ht="15">
      <c r="A577" s="164">
        <f>'Vstupní data 9_4'!A582</f>
        <v>0</v>
      </c>
      <c r="B577" s="165">
        <f>'Vstupní data 9_4'!B582</f>
        <v>0</v>
      </c>
      <c r="C577" s="166" t="str">
        <f>'Vstupní data 9_4'!T527</f>
        <v/>
      </c>
      <c r="D577" s="166" t="str">
        <f>'Vstupní data 9_4'!U527</f>
        <v/>
      </c>
      <c r="E577" s="165" t="str">
        <f>'Vstupní data 9_4'!D527</f>
        <v/>
      </c>
      <c r="F577" s="165">
        <f>'Vstupní data 9_4'!C582</f>
        <v>0</v>
      </c>
      <c r="G577" s="165" t="str">
        <f>'Vstupní data 9_4'!F527</f>
        <v/>
      </c>
      <c r="H577" s="167">
        <f>'Vstupní data 9_4'!G582</f>
        <v>0</v>
      </c>
      <c r="I577" s="165" t="str">
        <f>IF('Vstupní data 9_4'!H582=0,"",'Vstupní data 9_4'!H582)</f>
        <v/>
      </c>
      <c r="J577" s="165">
        <f>'Vstupní data 9_4'!E582</f>
        <v>0</v>
      </c>
      <c r="K577" s="180" t="str">
        <f>'Vstupní data 9_4'!S527</f>
        <v/>
      </c>
      <c r="L577" s="166">
        <f>'Vstupní data 9_4'!I582</f>
        <v>0</v>
      </c>
      <c r="M577" s="169">
        <f>'Vstupní data 9_4'!J582</f>
        <v>0</v>
      </c>
      <c r="N577" s="169">
        <f>'Vstupní data 9_4'!K582</f>
        <v>0</v>
      </c>
      <c r="O577" s="169">
        <f>'Vstupní data 9_4'!L582</f>
        <v>0</v>
      </c>
      <c r="P577" s="165">
        <f>'Vstupní data 9_4'!M582</f>
        <v>0</v>
      </c>
      <c r="Q577" s="165">
        <f>'Vstupní data 9_4'!N582</f>
        <v>0</v>
      </c>
      <c r="R577" s="165">
        <f>'Vstupní data 9_4'!O582</f>
        <v>0</v>
      </c>
      <c r="S577" s="168">
        <f>'Tabulka 9_4'!$R577+'Tabulka 9_4'!$Q577+'Tabulka 9_4'!$P577</f>
        <v>0</v>
      </c>
      <c r="T577" s="165">
        <f>'Vstupní data 9_4'!P582</f>
        <v>0</v>
      </c>
      <c r="U577" s="165">
        <f>'Vstupní data 9_4'!Q582</f>
        <v>0</v>
      </c>
      <c r="V577" s="165">
        <f>'Vstupní data 9_4'!R582</f>
        <v>0</v>
      </c>
      <c r="W577" s="168">
        <f>IFERROR('Tabulka 9_4'!$V577+'Tabulka 9_4'!$U577+'Tabulka 9_4'!$T577,"")</f>
        <v>0</v>
      </c>
      <c r="X577" s="168">
        <f>IFERROR('Tabulka 9_4'!$P577+'Tabulka 9_4'!$T577,"")</f>
        <v>0</v>
      </c>
      <c r="Y577" s="168">
        <f>IFERROR('Tabulka 9_4'!$Q577+'Tabulka 9_4'!$U577,"")</f>
        <v>0</v>
      </c>
      <c r="Z577" s="168">
        <f>IFERROR('Tabulka 9_4'!$R577+'Tabulka 9_4'!$V577,"")</f>
        <v>0</v>
      </c>
      <c r="AA577" s="170" t="str">
        <f t="shared" si="16"/>
        <v/>
      </c>
      <c r="AB577" s="170" t="str">
        <f t="shared" si="17"/>
        <v/>
      </c>
      <c r="AC577" s="171">
        <f>'Vstupní data 9_4'!$B$1</f>
        <v>0</v>
      </c>
    </row>
    <row r="578" spans="1:29" ht="15">
      <c r="A578" s="172">
        <f>'Vstupní data 9_4'!A583</f>
        <v>0</v>
      </c>
      <c r="B578" s="173">
        <f>'Vstupní data 9_4'!B583</f>
        <v>0</v>
      </c>
      <c r="C578" s="174" t="str">
        <f>'Vstupní data 9_4'!T527</f>
        <v/>
      </c>
      <c r="D578" s="174" t="str">
        <f>'Vstupní data 9_4'!U527</f>
        <v/>
      </c>
      <c r="E578" s="173" t="str">
        <f>'Vstupní data 9_4'!D527</f>
        <v/>
      </c>
      <c r="F578" s="173">
        <f>'Vstupní data 9_4'!C583</f>
        <v>0</v>
      </c>
      <c r="G578" s="173" t="str">
        <f>'Vstupní data 9_4'!F527</f>
        <v/>
      </c>
      <c r="H578" s="175">
        <f>'Vstupní data 9_4'!G583</f>
        <v>0</v>
      </c>
      <c r="I578" s="173" t="str">
        <f>IF('Vstupní data 9_4'!H583=0,"",'Vstupní data 9_4'!H583)</f>
        <v/>
      </c>
      <c r="J578" s="173">
        <f>'Vstupní data 9_4'!E583</f>
        <v>0</v>
      </c>
      <c r="K578" s="181" t="str">
        <f>'Vstupní data 9_4'!S527</f>
        <v/>
      </c>
      <c r="L578" s="174">
        <f>'Vstupní data 9_4'!I583</f>
        <v>0</v>
      </c>
      <c r="M578" s="177">
        <f>'Vstupní data 9_4'!J583</f>
        <v>0</v>
      </c>
      <c r="N578" s="177">
        <f>'Vstupní data 9_4'!K583</f>
        <v>0</v>
      </c>
      <c r="O578" s="177">
        <f>'Vstupní data 9_4'!L583</f>
        <v>0</v>
      </c>
      <c r="P578" s="173">
        <f>'Vstupní data 9_4'!M583</f>
        <v>0</v>
      </c>
      <c r="Q578" s="173">
        <f>'Vstupní data 9_4'!N583</f>
        <v>0</v>
      </c>
      <c r="R578" s="173">
        <f>'Vstupní data 9_4'!O583</f>
        <v>0</v>
      </c>
      <c r="S578" s="176">
        <f>'Tabulka 9_4'!$R578+'Tabulka 9_4'!$Q578+'Tabulka 9_4'!$P578</f>
        <v>0</v>
      </c>
      <c r="T578" s="173">
        <f>'Vstupní data 9_4'!P583</f>
        <v>0</v>
      </c>
      <c r="U578" s="173">
        <f>'Vstupní data 9_4'!Q583</f>
        <v>0</v>
      </c>
      <c r="V578" s="173">
        <f>'Vstupní data 9_4'!R583</f>
        <v>0</v>
      </c>
      <c r="W578" s="176">
        <f>IFERROR('Tabulka 9_4'!$V578+'Tabulka 9_4'!$U578+'Tabulka 9_4'!$T578,"")</f>
        <v>0</v>
      </c>
      <c r="X578" s="176">
        <f>IFERROR('Tabulka 9_4'!$P578+'Tabulka 9_4'!$T578,"")</f>
        <v>0</v>
      </c>
      <c r="Y578" s="176">
        <f>IFERROR('Tabulka 9_4'!$Q578+'Tabulka 9_4'!$U578,"")</f>
        <v>0</v>
      </c>
      <c r="Z578" s="176">
        <f>IFERROR('Tabulka 9_4'!$R578+'Tabulka 9_4'!$V578,"")</f>
        <v>0</v>
      </c>
      <c r="AA578" s="178" t="str">
        <f t="shared" si="18" ref="AA578:AA641">IFERROR(P578/X578,"")</f>
        <v/>
      </c>
      <c r="AB578" s="178" t="str">
        <f t="shared" si="19" ref="AB578:AB641">IFERROR(T578/X578,"")</f>
        <v/>
      </c>
      <c r="AC578" s="179">
        <f>'Vstupní data 9_4'!$B$1</f>
        <v>0</v>
      </c>
    </row>
    <row r="579" spans="1:29" ht="15">
      <c r="A579" s="164">
        <f>'Vstupní data 9_4'!A584</f>
        <v>0</v>
      </c>
      <c r="B579" s="165">
        <f>'Vstupní data 9_4'!B584</f>
        <v>0</v>
      </c>
      <c r="C579" s="166" t="str">
        <f>'Vstupní data 9_4'!T527</f>
        <v/>
      </c>
      <c r="D579" s="166" t="str">
        <f>'Vstupní data 9_4'!U527</f>
        <v/>
      </c>
      <c r="E579" s="165" t="str">
        <f>'Vstupní data 9_4'!D527</f>
        <v/>
      </c>
      <c r="F579" s="165">
        <f>'Vstupní data 9_4'!C584</f>
        <v>0</v>
      </c>
      <c r="G579" s="165" t="str">
        <f>'Vstupní data 9_4'!F527</f>
        <v/>
      </c>
      <c r="H579" s="167">
        <f>'Vstupní data 9_4'!G584</f>
        <v>0</v>
      </c>
      <c r="I579" s="165" t="str">
        <f>IF('Vstupní data 9_4'!H584=0,"",'Vstupní data 9_4'!H584)</f>
        <v/>
      </c>
      <c r="J579" s="165">
        <f>'Vstupní data 9_4'!E584</f>
        <v>0</v>
      </c>
      <c r="K579" s="180" t="str">
        <f>'Vstupní data 9_4'!S527</f>
        <v/>
      </c>
      <c r="L579" s="166">
        <f>'Vstupní data 9_4'!I584</f>
        <v>0</v>
      </c>
      <c r="M579" s="169">
        <f>'Vstupní data 9_4'!J584</f>
        <v>0</v>
      </c>
      <c r="N579" s="169">
        <f>'Vstupní data 9_4'!K584</f>
        <v>0</v>
      </c>
      <c r="O579" s="169">
        <f>'Vstupní data 9_4'!L584</f>
        <v>0</v>
      </c>
      <c r="P579" s="165">
        <f>'Vstupní data 9_4'!M584</f>
        <v>0</v>
      </c>
      <c r="Q579" s="165">
        <f>'Vstupní data 9_4'!N584</f>
        <v>0</v>
      </c>
      <c r="R579" s="165">
        <f>'Vstupní data 9_4'!O584</f>
        <v>0</v>
      </c>
      <c r="S579" s="168">
        <f>'Tabulka 9_4'!$R579+'Tabulka 9_4'!$Q579+'Tabulka 9_4'!$P579</f>
        <v>0</v>
      </c>
      <c r="T579" s="165">
        <f>'Vstupní data 9_4'!P584</f>
        <v>0</v>
      </c>
      <c r="U579" s="165">
        <f>'Vstupní data 9_4'!Q584</f>
        <v>0</v>
      </c>
      <c r="V579" s="165">
        <f>'Vstupní data 9_4'!R584</f>
        <v>0</v>
      </c>
      <c r="W579" s="168">
        <f>IFERROR('Tabulka 9_4'!$V579+'Tabulka 9_4'!$U579+'Tabulka 9_4'!$T579,"")</f>
        <v>0</v>
      </c>
      <c r="X579" s="168">
        <f>IFERROR('Tabulka 9_4'!$P579+'Tabulka 9_4'!$T579,"")</f>
        <v>0</v>
      </c>
      <c r="Y579" s="168">
        <f>IFERROR('Tabulka 9_4'!$Q579+'Tabulka 9_4'!$U579,"")</f>
        <v>0</v>
      </c>
      <c r="Z579" s="168">
        <f>IFERROR('Tabulka 9_4'!$R579+'Tabulka 9_4'!$V579,"")</f>
        <v>0</v>
      </c>
      <c r="AA579" s="170" t="str">
        <f t="shared" si="18"/>
        <v/>
      </c>
      <c r="AB579" s="170" t="str">
        <f t="shared" si="19"/>
        <v/>
      </c>
      <c r="AC579" s="171">
        <f>'Vstupní data 9_4'!$B$1</f>
        <v>0</v>
      </c>
    </row>
    <row r="580" spans="1:29" ht="15">
      <c r="A580" s="172">
        <f>'Vstupní data 9_4'!A585</f>
        <v>0</v>
      </c>
      <c r="B580" s="173">
        <f>'Vstupní data 9_4'!B585</f>
        <v>0</v>
      </c>
      <c r="C580" s="174" t="str">
        <f>'Vstupní data 9_4'!T527</f>
        <v/>
      </c>
      <c r="D580" s="174" t="str">
        <f>'Vstupní data 9_4'!U527</f>
        <v/>
      </c>
      <c r="E580" s="173" t="str">
        <f>'Vstupní data 9_4'!D527</f>
        <v/>
      </c>
      <c r="F580" s="173">
        <f>'Vstupní data 9_4'!C585</f>
        <v>0</v>
      </c>
      <c r="G580" s="173" t="str">
        <f>'Vstupní data 9_4'!F527</f>
        <v/>
      </c>
      <c r="H580" s="175">
        <f>'Vstupní data 9_4'!G585</f>
        <v>0</v>
      </c>
      <c r="I580" s="173" t="str">
        <f>IF('Vstupní data 9_4'!H585=0,"",'Vstupní data 9_4'!H585)</f>
        <v/>
      </c>
      <c r="J580" s="173">
        <f>'Vstupní data 9_4'!E585</f>
        <v>0</v>
      </c>
      <c r="K580" s="181" t="str">
        <f>'Vstupní data 9_4'!S527</f>
        <v/>
      </c>
      <c r="L580" s="174">
        <f>'Vstupní data 9_4'!I585</f>
        <v>0</v>
      </c>
      <c r="M580" s="177">
        <f>'Vstupní data 9_4'!J585</f>
        <v>0</v>
      </c>
      <c r="N580" s="177">
        <f>'Vstupní data 9_4'!K585</f>
        <v>0</v>
      </c>
      <c r="O580" s="177">
        <f>'Vstupní data 9_4'!L585</f>
        <v>0</v>
      </c>
      <c r="P580" s="173">
        <f>'Vstupní data 9_4'!M585</f>
        <v>0</v>
      </c>
      <c r="Q580" s="173">
        <f>'Vstupní data 9_4'!N585</f>
        <v>0</v>
      </c>
      <c r="R580" s="173">
        <f>'Vstupní data 9_4'!O585</f>
        <v>0</v>
      </c>
      <c r="S580" s="176">
        <f>'Tabulka 9_4'!$R580+'Tabulka 9_4'!$Q580+'Tabulka 9_4'!$P580</f>
        <v>0</v>
      </c>
      <c r="T580" s="173">
        <f>'Vstupní data 9_4'!P585</f>
        <v>0</v>
      </c>
      <c r="U580" s="173">
        <f>'Vstupní data 9_4'!Q585</f>
        <v>0</v>
      </c>
      <c r="V580" s="173">
        <f>'Vstupní data 9_4'!R585</f>
        <v>0</v>
      </c>
      <c r="W580" s="176">
        <f>IFERROR('Tabulka 9_4'!$V580+'Tabulka 9_4'!$U580+'Tabulka 9_4'!$T580,"")</f>
        <v>0</v>
      </c>
      <c r="X580" s="176">
        <f>IFERROR('Tabulka 9_4'!$P580+'Tabulka 9_4'!$T580,"")</f>
        <v>0</v>
      </c>
      <c r="Y580" s="176">
        <f>IFERROR('Tabulka 9_4'!$Q580+'Tabulka 9_4'!$U580,"")</f>
        <v>0</v>
      </c>
      <c r="Z580" s="176">
        <f>IFERROR('Tabulka 9_4'!$R580+'Tabulka 9_4'!$V580,"")</f>
        <v>0</v>
      </c>
      <c r="AA580" s="178" t="str">
        <f t="shared" si="18"/>
        <v/>
      </c>
      <c r="AB580" s="178" t="str">
        <f t="shared" si="19"/>
        <v/>
      </c>
      <c r="AC580" s="179">
        <f>'Vstupní data 9_4'!$B$1</f>
        <v>0</v>
      </c>
    </row>
    <row r="581" spans="1:29" ht="15">
      <c r="A581" s="164">
        <f>'Vstupní data 9_4'!A586</f>
        <v>0</v>
      </c>
      <c r="B581" s="165">
        <f>'Vstupní data 9_4'!B586</f>
        <v>0</v>
      </c>
      <c r="C581" s="166" t="str">
        <f>'Vstupní data 9_4'!T527</f>
        <v/>
      </c>
      <c r="D581" s="166" t="str">
        <f>'Vstupní data 9_4'!U527</f>
        <v/>
      </c>
      <c r="E581" s="165" t="str">
        <f>'Vstupní data 9_4'!D527</f>
        <v/>
      </c>
      <c r="F581" s="165">
        <f>'Vstupní data 9_4'!C586</f>
        <v>0</v>
      </c>
      <c r="G581" s="165" t="str">
        <f>'Vstupní data 9_4'!F527</f>
        <v/>
      </c>
      <c r="H581" s="167">
        <f>'Vstupní data 9_4'!G586</f>
        <v>0</v>
      </c>
      <c r="I581" s="165" t="str">
        <f>IF('Vstupní data 9_4'!H586=0,"",'Vstupní data 9_4'!H586)</f>
        <v/>
      </c>
      <c r="J581" s="165">
        <f>'Vstupní data 9_4'!E586</f>
        <v>0</v>
      </c>
      <c r="K581" s="180" t="str">
        <f>'Vstupní data 9_4'!S527</f>
        <v/>
      </c>
      <c r="L581" s="166">
        <f>'Vstupní data 9_4'!I586</f>
        <v>0</v>
      </c>
      <c r="M581" s="169">
        <f>'Vstupní data 9_4'!J586</f>
        <v>0</v>
      </c>
      <c r="N581" s="169">
        <f>'Vstupní data 9_4'!K586</f>
        <v>0</v>
      </c>
      <c r="O581" s="169">
        <f>'Vstupní data 9_4'!L586</f>
        <v>0</v>
      </c>
      <c r="P581" s="165">
        <f>'Vstupní data 9_4'!M586</f>
        <v>0</v>
      </c>
      <c r="Q581" s="165">
        <f>'Vstupní data 9_4'!N586</f>
        <v>0</v>
      </c>
      <c r="R581" s="165">
        <f>'Vstupní data 9_4'!O586</f>
        <v>0</v>
      </c>
      <c r="S581" s="168">
        <f>'Tabulka 9_4'!$R581+'Tabulka 9_4'!$Q581+'Tabulka 9_4'!$P581</f>
        <v>0</v>
      </c>
      <c r="T581" s="165">
        <f>'Vstupní data 9_4'!P586</f>
        <v>0</v>
      </c>
      <c r="U581" s="165">
        <f>'Vstupní data 9_4'!Q586</f>
        <v>0</v>
      </c>
      <c r="V581" s="165">
        <f>'Vstupní data 9_4'!R586</f>
        <v>0</v>
      </c>
      <c r="W581" s="168">
        <f>IFERROR('Tabulka 9_4'!$V581+'Tabulka 9_4'!$U581+'Tabulka 9_4'!$T581,"")</f>
        <v>0</v>
      </c>
      <c r="X581" s="168">
        <f>IFERROR('Tabulka 9_4'!$P581+'Tabulka 9_4'!$T581,"")</f>
        <v>0</v>
      </c>
      <c r="Y581" s="168">
        <f>IFERROR('Tabulka 9_4'!$Q581+'Tabulka 9_4'!$U581,"")</f>
        <v>0</v>
      </c>
      <c r="Z581" s="168">
        <f>IFERROR('Tabulka 9_4'!$R581+'Tabulka 9_4'!$V581,"")</f>
        <v>0</v>
      </c>
      <c r="AA581" s="170" t="str">
        <f t="shared" si="18"/>
        <v/>
      </c>
      <c r="AB581" s="170" t="str">
        <f t="shared" si="19"/>
        <v/>
      </c>
      <c r="AC581" s="171">
        <f>'Vstupní data 9_4'!$B$1</f>
        <v>0</v>
      </c>
    </row>
    <row r="582" spans="1:29" ht="15">
      <c r="A582" s="172">
        <f>'Vstupní data 9_4'!A587</f>
        <v>0</v>
      </c>
      <c r="B582" s="173">
        <f>'Vstupní data 9_4'!B587</f>
        <v>0</v>
      </c>
      <c r="C582" s="174" t="str">
        <f>'Vstupní data 9_4'!T527</f>
        <v/>
      </c>
      <c r="D582" s="174" t="str">
        <f>'Vstupní data 9_4'!U527</f>
        <v/>
      </c>
      <c r="E582" s="173" t="str">
        <f>'Vstupní data 9_4'!D527</f>
        <v/>
      </c>
      <c r="F582" s="173">
        <f>'Vstupní data 9_4'!C587</f>
        <v>0</v>
      </c>
      <c r="G582" s="173" t="str">
        <f>'Vstupní data 9_4'!F527</f>
        <v/>
      </c>
      <c r="H582" s="175">
        <f>'Vstupní data 9_4'!G587</f>
        <v>0</v>
      </c>
      <c r="I582" s="173" t="str">
        <f>IF('Vstupní data 9_4'!H587=0,"",'Vstupní data 9_4'!H587)</f>
        <v/>
      </c>
      <c r="J582" s="173">
        <f>'Vstupní data 9_4'!E587</f>
        <v>0</v>
      </c>
      <c r="K582" s="181" t="str">
        <f>'Vstupní data 9_4'!S527</f>
        <v/>
      </c>
      <c r="L582" s="174">
        <f>'Vstupní data 9_4'!I587</f>
        <v>0</v>
      </c>
      <c r="M582" s="177">
        <f>'Vstupní data 9_4'!J587</f>
        <v>0</v>
      </c>
      <c r="N582" s="177">
        <f>'Vstupní data 9_4'!K587</f>
        <v>0</v>
      </c>
      <c r="O582" s="177">
        <f>'Vstupní data 9_4'!L587</f>
        <v>0</v>
      </c>
      <c r="P582" s="173">
        <f>'Vstupní data 9_4'!M587</f>
        <v>0</v>
      </c>
      <c r="Q582" s="173">
        <f>'Vstupní data 9_4'!N587</f>
        <v>0</v>
      </c>
      <c r="R582" s="173">
        <f>'Vstupní data 9_4'!O587</f>
        <v>0</v>
      </c>
      <c r="S582" s="176">
        <f>'Tabulka 9_4'!$R582+'Tabulka 9_4'!$Q582+'Tabulka 9_4'!$P582</f>
        <v>0</v>
      </c>
      <c r="T582" s="173">
        <f>'Vstupní data 9_4'!P587</f>
        <v>0</v>
      </c>
      <c r="U582" s="173">
        <f>'Vstupní data 9_4'!Q587</f>
        <v>0</v>
      </c>
      <c r="V582" s="173">
        <f>'Vstupní data 9_4'!R587</f>
        <v>0</v>
      </c>
      <c r="W582" s="176">
        <f>IFERROR('Tabulka 9_4'!$V582+'Tabulka 9_4'!$U582+'Tabulka 9_4'!$T582,"")</f>
        <v>0</v>
      </c>
      <c r="X582" s="176">
        <f>IFERROR('Tabulka 9_4'!$P582+'Tabulka 9_4'!$T582,"")</f>
        <v>0</v>
      </c>
      <c r="Y582" s="176">
        <f>IFERROR('Tabulka 9_4'!$Q582+'Tabulka 9_4'!$U582,"")</f>
        <v>0</v>
      </c>
      <c r="Z582" s="176">
        <f>IFERROR('Tabulka 9_4'!$R582+'Tabulka 9_4'!$V582,"")</f>
        <v>0</v>
      </c>
      <c r="AA582" s="178" t="str">
        <f t="shared" si="18"/>
        <v/>
      </c>
      <c r="AB582" s="178" t="str">
        <f t="shared" si="19"/>
        <v/>
      </c>
      <c r="AC582" s="179">
        <f>'Vstupní data 9_4'!$B$1</f>
        <v>0</v>
      </c>
    </row>
    <row r="583" spans="1:29" ht="15">
      <c r="A583" s="164">
        <f>'Vstupní data 9_4'!A588</f>
        <v>0</v>
      </c>
      <c r="B583" s="165">
        <f>'Vstupní data 9_4'!B588</f>
        <v>0</v>
      </c>
      <c r="C583" s="166" t="str">
        <f>'Vstupní data 9_4'!T527</f>
        <v/>
      </c>
      <c r="D583" s="166" t="str">
        <f>'Vstupní data 9_4'!U527</f>
        <v/>
      </c>
      <c r="E583" s="165" t="str">
        <f>'Vstupní data 9_4'!D527</f>
        <v/>
      </c>
      <c r="F583" s="165">
        <f>'Vstupní data 9_4'!C588</f>
        <v>0</v>
      </c>
      <c r="G583" s="165" t="str">
        <f>'Vstupní data 9_4'!F527</f>
        <v/>
      </c>
      <c r="H583" s="167">
        <f>'Vstupní data 9_4'!G588</f>
        <v>0</v>
      </c>
      <c r="I583" s="165" t="str">
        <f>IF('Vstupní data 9_4'!H588=0,"",'Vstupní data 9_4'!H588)</f>
        <v/>
      </c>
      <c r="J583" s="165">
        <f>'Vstupní data 9_4'!E588</f>
        <v>0</v>
      </c>
      <c r="K583" s="180" t="str">
        <f>'Vstupní data 9_4'!S527</f>
        <v/>
      </c>
      <c r="L583" s="166">
        <f>'Vstupní data 9_4'!I588</f>
        <v>0</v>
      </c>
      <c r="M583" s="169">
        <f>'Vstupní data 9_4'!J588</f>
        <v>0</v>
      </c>
      <c r="N583" s="169">
        <f>'Vstupní data 9_4'!K588</f>
        <v>0</v>
      </c>
      <c r="O583" s="169">
        <f>'Vstupní data 9_4'!L588</f>
        <v>0</v>
      </c>
      <c r="P583" s="165">
        <f>'Vstupní data 9_4'!M588</f>
        <v>0</v>
      </c>
      <c r="Q583" s="165">
        <f>'Vstupní data 9_4'!N588</f>
        <v>0</v>
      </c>
      <c r="R583" s="165">
        <f>'Vstupní data 9_4'!O588</f>
        <v>0</v>
      </c>
      <c r="S583" s="168">
        <f>'Tabulka 9_4'!$R583+'Tabulka 9_4'!$Q583+'Tabulka 9_4'!$P583</f>
        <v>0</v>
      </c>
      <c r="T583" s="165">
        <f>'Vstupní data 9_4'!P588</f>
        <v>0</v>
      </c>
      <c r="U583" s="165">
        <f>'Vstupní data 9_4'!Q588</f>
        <v>0</v>
      </c>
      <c r="V583" s="165">
        <f>'Vstupní data 9_4'!R588</f>
        <v>0</v>
      </c>
      <c r="W583" s="168">
        <f>IFERROR('Tabulka 9_4'!$V583+'Tabulka 9_4'!$U583+'Tabulka 9_4'!$T583,"")</f>
        <v>0</v>
      </c>
      <c r="X583" s="168">
        <f>IFERROR('Tabulka 9_4'!$P583+'Tabulka 9_4'!$T583,"")</f>
        <v>0</v>
      </c>
      <c r="Y583" s="168">
        <f>IFERROR('Tabulka 9_4'!$Q583+'Tabulka 9_4'!$U583,"")</f>
        <v>0</v>
      </c>
      <c r="Z583" s="168">
        <f>IFERROR('Tabulka 9_4'!$R583+'Tabulka 9_4'!$V583,"")</f>
        <v>0</v>
      </c>
      <c r="AA583" s="170" t="str">
        <f t="shared" si="18"/>
        <v/>
      </c>
      <c r="AB583" s="170" t="str">
        <f t="shared" si="19"/>
        <v/>
      </c>
      <c r="AC583" s="171">
        <f>'Vstupní data 9_4'!$B$1</f>
        <v>0</v>
      </c>
    </row>
    <row r="584" spans="1:29" ht="15">
      <c r="A584" s="172">
        <f>'Vstupní data 9_4'!A589</f>
        <v>0</v>
      </c>
      <c r="B584" s="173">
        <f>'Vstupní data 9_4'!B589</f>
        <v>0</v>
      </c>
      <c r="C584" s="174" t="str">
        <f>'Vstupní data 9_4'!T527</f>
        <v/>
      </c>
      <c r="D584" s="174" t="str">
        <f>'Vstupní data 9_4'!U527</f>
        <v/>
      </c>
      <c r="E584" s="173" t="str">
        <f>'Vstupní data 9_4'!D527</f>
        <v/>
      </c>
      <c r="F584" s="173">
        <f>'Vstupní data 9_4'!C589</f>
        <v>0</v>
      </c>
      <c r="G584" s="173" t="str">
        <f>'Vstupní data 9_4'!F527</f>
        <v/>
      </c>
      <c r="H584" s="175">
        <f>'Vstupní data 9_4'!G589</f>
        <v>0</v>
      </c>
      <c r="I584" s="173" t="str">
        <f>IF('Vstupní data 9_4'!H589=0,"",'Vstupní data 9_4'!H589)</f>
        <v/>
      </c>
      <c r="J584" s="173">
        <f>'Vstupní data 9_4'!E589</f>
        <v>0</v>
      </c>
      <c r="K584" s="181" t="str">
        <f>'Vstupní data 9_4'!S527</f>
        <v/>
      </c>
      <c r="L584" s="174">
        <f>'Vstupní data 9_4'!I589</f>
        <v>0</v>
      </c>
      <c r="M584" s="177">
        <f>'Vstupní data 9_4'!J589</f>
        <v>0</v>
      </c>
      <c r="N584" s="177">
        <f>'Vstupní data 9_4'!K589</f>
        <v>0</v>
      </c>
      <c r="O584" s="177">
        <f>'Vstupní data 9_4'!L589</f>
        <v>0</v>
      </c>
      <c r="P584" s="173">
        <f>'Vstupní data 9_4'!M589</f>
        <v>0</v>
      </c>
      <c r="Q584" s="173">
        <f>'Vstupní data 9_4'!N589</f>
        <v>0</v>
      </c>
      <c r="R584" s="173">
        <f>'Vstupní data 9_4'!O589</f>
        <v>0</v>
      </c>
      <c r="S584" s="176">
        <f>'Tabulka 9_4'!$R584+'Tabulka 9_4'!$Q584+'Tabulka 9_4'!$P584</f>
        <v>0</v>
      </c>
      <c r="T584" s="173">
        <f>'Vstupní data 9_4'!P589</f>
        <v>0</v>
      </c>
      <c r="U584" s="173">
        <f>'Vstupní data 9_4'!Q589</f>
        <v>0</v>
      </c>
      <c r="V584" s="173">
        <f>'Vstupní data 9_4'!R589</f>
        <v>0</v>
      </c>
      <c r="W584" s="176">
        <f>IFERROR('Tabulka 9_4'!$V584+'Tabulka 9_4'!$U584+'Tabulka 9_4'!$T584,"")</f>
        <v>0</v>
      </c>
      <c r="X584" s="176">
        <f>IFERROR('Tabulka 9_4'!$P584+'Tabulka 9_4'!$T584,"")</f>
        <v>0</v>
      </c>
      <c r="Y584" s="176">
        <f>IFERROR('Tabulka 9_4'!$Q584+'Tabulka 9_4'!$U584,"")</f>
        <v>0</v>
      </c>
      <c r="Z584" s="176">
        <f>IFERROR('Tabulka 9_4'!$R584+'Tabulka 9_4'!$V584,"")</f>
        <v>0</v>
      </c>
      <c r="AA584" s="178" t="str">
        <f t="shared" si="18"/>
        <v/>
      </c>
      <c r="AB584" s="178" t="str">
        <f t="shared" si="19"/>
        <v/>
      </c>
      <c r="AC584" s="179">
        <f>'Vstupní data 9_4'!$B$1</f>
        <v>0</v>
      </c>
    </row>
    <row r="585" spans="1:29" ht="15">
      <c r="A585" s="164">
        <f>'Vstupní data 9_4'!A590</f>
        <v>0</v>
      </c>
      <c r="B585" s="165">
        <f>'Vstupní data 9_4'!B590</f>
        <v>0</v>
      </c>
      <c r="C585" s="166" t="str">
        <f>'Vstupní data 9_4'!T527</f>
        <v/>
      </c>
      <c r="D585" s="166" t="str">
        <f>'Vstupní data 9_4'!U527</f>
        <v/>
      </c>
      <c r="E585" s="165" t="str">
        <f>'Vstupní data 9_4'!D527</f>
        <v/>
      </c>
      <c r="F585" s="165">
        <f>'Vstupní data 9_4'!C590</f>
        <v>0</v>
      </c>
      <c r="G585" s="165" t="str">
        <f>'Vstupní data 9_4'!F527</f>
        <v/>
      </c>
      <c r="H585" s="167">
        <f>'Vstupní data 9_4'!G590</f>
        <v>0</v>
      </c>
      <c r="I585" s="165" t="str">
        <f>IF('Vstupní data 9_4'!H590=0,"",'Vstupní data 9_4'!H590)</f>
        <v/>
      </c>
      <c r="J585" s="165">
        <f>'Vstupní data 9_4'!E590</f>
        <v>0</v>
      </c>
      <c r="K585" s="180" t="str">
        <f>'Vstupní data 9_4'!S527</f>
        <v/>
      </c>
      <c r="L585" s="166">
        <f>'Vstupní data 9_4'!I590</f>
        <v>0</v>
      </c>
      <c r="M585" s="169">
        <f>'Vstupní data 9_4'!J590</f>
        <v>0</v>
      </c>
      <c r="N585" s="169">
        <f>'Vstupní data 9_4'!K590</f>
        <v>0</v>
      </c>
      <c r="O585" s="169">
        <f>'Vstupní data 9_4'!L590</f>
        <v>0</v>
      </c>
      <c r="P585" s="165">
        <f>'Vstupní data 9_4'!M590</f>
        <v>0</v>
      </c>
      <c r="Q585" s="165">
        <f>'Vstupní data 9_4'!N590</f>
        <v>0</v>
      </c>
      <c r="R585" s="165">
        <f>'Vstupní data 9_4'!O590</f>
        <v>0</v>
      </c>
      <c r="S585" s="168">
        <f>'Tabulka 9_4'!$R585+'Tabulka 9_4'!$Q585+'Tabulka 9_4'!$P585</f>
        <v>0</v>
      </c>
      <c r="T585" s="165">
        <f>'Vstupní data 9_4'!P590</f>
        <v>0</v>
      </c>
      <c r="U585" s="165">
        <f>'Vstupní data 9_4'!Q590</f>
        <v>0</v>
      </c>
      <c r="V585" s="165">
        <f>'Vstupní data 9_4'!R590</f>
        <v>0</v>
      </c>
      <c r="W585" s="168">
        <f>IFERROR('Tabulka 9_4'!$V585+'Tabulka 9_4'!$U585+'Tabulka 9_4'!$T585,"")</f>
        <v>0</v>
      </c>
      <c r="X585" s="168">
        <f>IFERROR('Tabulka 9_4'!$P585+'Tabulka 9_4'!$T585,"")</f>
        <v>0</v>
      </c>
      <c r="Y585" s="168">
        <f>IFERROR('Tabulka 9_4'!$Q585+'Tabulka 9_4'!$U585,"")</f>
        <v>0</v>
      </c>
      <c r="Z585" s="168">
        <f>IFERROR('Tabulka 9_4'!$R585+'Tabulka 9_4'!$V585,"")</f>
        <v>0</v>
      </c>
      <c r="AA585" s="170" t="str">
        <f t="shared" si="18"/>
        <v/>
      </c>
      <c r="AB585" s="170" t="str">
        <f t="shared" si="19"/>
        <v/>
      </c>
      <c r="AC585" s="171">
        <f>'Vstupní data 9_4'!$B$1</f>
        <v>0</v>
      </c>
    </row>
    <row r="586" spans="1:29" ht="15">
      <c r="A586" s="172">
        <f>'Vstupní data 9_4'!A591</f>
        <v>0</v>
      </c>
      <c r="B586" s="173">
        <f>'Vstupní data 9_4'!B591</f>
        <v>0</v>
      </c>
      <c r="C586" s="174" t="str">
        <f>'Vstupní data 9_4'!T527</f>
        <v/>
      </c>
      <c r="D586" s="174" t="str">
        <f>'Vstupní data 9_4'!U527</f>
        <v/>
      </c>
      <c r="E586" s="173" t="str">
        <f>'Vstupní data 9_4'!D527</f>
        <v/>
      </c>
      <c r="F586" s="173">
        <f>'Vstupní data 9_4'!C591</f>
        <v>0</v>
      </c>
      <c r="G586" s="173" t="str">
        <f>'Vstupní data 9_4'!F527</f>
        <v/>
      </c>
      <c r="H586" s="175">
        <f>'Vstupní data 9_4'!G591</f>
        <v>0</v>
      </c>
      <c r="I586" s="173" t="str">
        <f>IF('Vstupní data 9_4'!H591=0,"",'Vstupní data 9_4'!H591)</f>
        <v/>
      </c>
      <c r="J586" s="173">
        <f>'Vstupní data 9_4'!E591</f>
        <v>0</v>
      </c>
      <c r="K586" s="181" t="str">
        <f>'Vstupní data 9_4'!S527</f>
        <v/>
      </c>
      <c r="L586" s="174">
        <f>'Vstupní data 9_4'!I591</f>
        <v>0</v>
      </c>
      <c r="M586" s="177">
        <f>'Vstupní data 9_4'!J591</f>
        <v>0</v>
      </c>
      <c r="N586" s="177">
        <f>'Vstupní data 9_4'!K591</f>
        <v>0</v>
      </c>
      <c r="O586" s="177">
        <f>'Vstupní data 9_4'!L591</f>
        <v>0</v>
      </c>
      <c r="P586" s="173">
        <f>'Vstupní data 9_4'!M591</f>
        <v>0</v>
      </c>
      <c r="Q586" s="173">
        <f>'Vstupní data 9_4'!N591</f>
        <v>0</v>
      </c>
      <c r="R586" s="173">
        <f>'Vstupní data 9_4'!O591</f>
        <v>0</v>
      </c>
      <c r="S586" s="176">
        <f>'Tabulka 9_4'!$R586+'Tabulka 9_4'!$Q586+'Tabulka 9_4'!$P586</f>
        <v>0</v>
      </c>
      <c r="T586" s="173">
        <f>'Vstupní data 9_4'!P591</f>
        <v>0</v>
      </c>
      <c r="U586" s="173">
        <f>'Vstupní data 9_4'!Q591</f>
        <v>0</v>
      </c>
      <c r="V586" s="173">
        <f>'Vstupní data 9_4'!R591</f>
        <v>0</v>
      </c>
      <c r="W586" s="176">
        <f>IFERROR('Tabulka 9_4'!$V586+'Tabulka 9_4'!$U586+'Tabulka 9_4'!$T586,"")</f>
        <v>0</v>
      </c>
      <c r="X586" s="176">
        <f>IFERROR('Tabulka 9_4'!$P586+'Tabulka 9_4'!$T586,"")</f>
        <v>0</v>
      </c>
      <c r="Y586" s="176">
        <f>IFERROR('Tabulka 9_4'!$Q586+'Tabulka 9_4'!$U586,"")</f>
        <v>0</v>
      </c>
      <c r="Z586" s="176">
        <f>IFERROR('Tabulka 9_4'!$R586+'Tabulka 9_4'!$V586,"")</f>
        <v>0</v>
      </c>
      <c r="AA586" s="178" t="str">
        <f t="shared" si="18"/>
        <v/>
      </c>
      <c r="AB586" s="178" t="str">
        <f t="shared" si="19"/>
        <v/>
      </c>
      <c r="AC586" s="179">
        <f>'Vstupní data 9_4'!$B$1</f>
        <v>0</v>
      </c>
    </row>
    <row r="587" spans="1:29" ht="15">
      <c r="A587" s="164">
        <f>'Vstupní data 9_4'!A592</f>
        <v>0</v>
      </c>
      <c r="B587" s="165">
        <f>'Vstupní data 9_4'!B592</f>
        <v>0</v>
      </c>
      <c r="C587" s="166" t="str">
        <f>'Vstupní data 9_4'!T527</f>
        <v/>
      </c>
      <c r="D587" s="166" t="str">
        <f>'Vstupní data 9_4'!U527</f>
        <v/>
      </c>
      <c r="E587" s="165" t="str">
        <f>'Vstupní data 9_4'!D527</f>
        <v/>
      </c>
      <c r="F587" s="165">
        <f>'Vstupní data 9_4'!C592</f>
        <v>0</v>
      </c>
      <c r="G587" s="165" t="str">
        <f>'Vstupní data 9_4'!F527</f>
        <v/>
      </c>
      <c r="H587" s="167">
        <f>'Vstupní data 9_4'!G592</f>
        <v>0</v>
      </c>
      <c r="I587" s="165" t="str">
        <f>IF('Vstupní data 9_4'!H592=0,"",'Vstupní data 9_4'!H592)</f>
        <v/>
      </c>
      <c r="J587" s="165">
        <f>'Vstupní data 9_4'!E592</f>
        <v>0</v>
      </c>
      <c r="K587" s="180" t="str">
        <f>'Vstupní data 9_4'!S527</f>
        <v/>
      </c>
      <c r="L587" s="166">
        <f>'Vstupní data 9_4'!I592</f>
        <v>0</v>
      </c>
      <c r="M587" s="169">
        <f>'Vstupní data 9_4'!J592</f>
        <v>0</v>
      </c>
      <c r="N587" s="169">
        <f>'Vstupní data 9_4'!K592</f>
        <v>0</v>
      </c>
      <c r="O587" s="169">
        <f>'Vstupní data 9_4'!L592</f>
        <v>0</v>
      </c>
      <c r="P587" s="165">
        <f>'Vstupní data 9_4'!M592</f>
        <v>0</v>
      </c>
      <c r="Q587" s="165">
        <f>'Vstupní data 9_4'!N592</f>
        <v>0</v>
      </c>
      <c r="R587" s="165">
        <f>'Vstupní data 9_4'!O592</f>
        <v>0</v>
      </c>
      <c r="S587" s="168">
        <f>'Tabulka 9_4'!$R587+'Tabulka 9_4'!$Q587+'Tabulka 9_4'!$P587</f>
        <v>0</v>
      </c>
      <c r="T587" s="165">
        <f>'Vstupní data 9_4'!P592</f>
        <v>0</v>
      </c>
      <c r="U587" s="165">
        <f>'Vstupní data 9_4'!Q592</f>
        <v>0</v>
      </c>
      <c r="V587" s="165">
        <f>'Vstupní data 9_4'!R592</f>
        <v>0</v>
      </c>
      <c r="W587" s="168">
        <f>IFERROR('Tabulka 9_4'!$V587+'Tabulka 9_4'!$U587+'Tabulka 9_4'!$T587,"")</f>
        <v>0</v>
      </c>
      <c r="X587" s="168">
        <f>IFERROR('Tabulka 9_4'!$P587+'Tabulka 9_4'!$T587,"")</f>
        <v>0</v>
      </c>
      <c r="Y587" s="168">
        <f>IFERROR('Tabulka 9_4'!$Q587+'Tabulka 9_4'!$U587,"")</f>
        <v>0</v>
      </c>
      <c r="Z587" s="168">
        <f>IFERROR('Tabulka 9_4'!$R587+'Tabulka 9_4'!$V587,"")</f>
        <v>0</v>
      </c>
      <c r="AA587" s="170" t="str">
        <f t="shared" si="18"/>
        <v/>
      </c>
      <c r="AB587" s="170" t="str">
        <f t="shared" si="19"/>
        <v/>
      </c>
      <c r="AC587" s="171">
        <f>'Vstupní data 9_4'!$B$1</f>
        <v>0</v>
      </c>
    </row>
    <row r="588" spans="1:29" ht="15">
      <c r="A588" s="172">
        <f>'Vstupní data 9_4'!A593</f>
        <v>0</v>
      </c>
      <c r="B588" s="173">
        <f>'Vstupní data 9_4'!B593</f>
        <v>0</v>
      </c>
      <c r="C588" s="174" t="str">
        <f>'Vstupní data 9_4'!T527</f>
        <v/>
      </c>
      <c r="D588" s="174" t="str">
        <f>'Vstupní data 9_4'!U527</f>
        <v/>
      </c>
      <c r="E588" s="173" t="str">
        <f>'Vstupní data 9_4'!D527</f>
        <v/>
      </c>
      <c r="F588" s="173">
        <f>'Vstupní data 9_4'!C593</f>
        <v>0</v>
      </c>
      <c r="G588" s="173" t="str">
        <f>'Vstupní data 9_4'!F527</f>
        <v/>
      </c>
      <c r="H588" s="175">
        <f>'Vstupní data 9_4'!G593</f>
        <v>0</v>
      </c>
      <c r="I588" s="173" t="str">
        <f>IF('Vstupní data 9_4'!H593=0,"",'Vstupní data 9_4'!H593)</f>
        <v/>
      </c>
      <c r="J588" s="173">
        <f>'Vstupní data 9_4'!E593</f>
        <v>0</v>
      </c>
      <c r="K588" s="181" t="str">
        <f>'Vstupní data 9_4'!S527</f>
        <v/>
      </c>
      <c r="L588" s="174">
        <f>'Vstupní data 9_4'!I593</f>
        <v>0</v>
      </c>
      <c r="M588" s="177">
        <f>'Vstupní data 9_4'!J593</f>
        <v>0</v>
      </c>
      <c r="N588" s="177">
        <f>'Vstupní data 9_4'!K593</f>
        <v>0</v>
      </c>
      <c r="O588" s="177">
        <f>'Vstupní data 9_4'!L593</f>
        <v>0</v>
      </c>
      <c r="P588" s="173">
        <f>'Vstupní data 9_4'!M593</f>
        <v>0</v>
      </c>
      <c r="Q588" s="173">
        <f>'Vstupní data 9_4'!N593</f>
        <v>0</v>
      </c>
      <c r="R588" s="173">
        <f>'Vstupní data 9_4'!O593</f>
        <v>0</v>
      </c>
      <c r="S588" s="176">
        <f>'Tabulka 9_4'!$R588+'Tabulka 9_4'!$Q588+'Tabulka 9_4'!$P588</f>
        <v>0</v>
      </c>
      <c r="T588" s="173">
        <f>'Vstupní data 9_4'!P593</f>
        <v>0</v>
      </c>
      <c r="U588" s="173">
        <f>'Vstupní data 9_4'!Q593</f>
        <v>0</v>
      </c>
      <c r="V588" s="173">
        <f>'Vstupní data 9_4'!R593</f>
        <v>0</v>
      </c>
      <c r="W588" s="176">
        <f>IFERROR('Tabulka 9_4'!$V588+'Tabulka 9_4'!$U588+'Tabulka 9_4'!$T588,"")</f>
        <v>0</v>
      </c>
      <c r="X588" s="176">
        <f>IFERROR('Tabulka 9_4'!$P588+'Tabulka 9_4'!$T588,"")</f>
        <v>0</v>
      </c>
      <c r="Y588" s="176">
        <f>IFERROR('Tabulka 9_4'!$Q588+'Tabulka 9_4'!$U588,"")</f>
        <v>0</v>
      </c>
      <c r="Z588" s="176">
        <f>IFERROR('Tabulka 9_4'!$R588+'Tabulka 9_4'!$V588,"")</f>
        <v>0</v>
      </c>
      <c r="AA588" s="178" t="str">
        <f t="shared" si="18"/>
        <v/>
      </c>
      <c r="AB588" s="178" t="str">
        <f t="shared" si="19"/>
        <v/>
      </c>
      <c r="AC588" s="179">
        <f>'Vstupní data 9_4'!$B$1</f>
        <v>0</v>
      </c>
    </row>
    <row r="589" spans="1:29" ht="15">
      <c r="A589" s="164">
        <f>'Vstupní data 9_4'!A594</f>
        <v>0</v>
      </c>
      <c r="B589" s="165">
        <f>'Vstupní data 9_4'!B594</f>
        <v>0</v>
      </c>
      <c r="C589" s="166" t="str">
        <f>'Vstupní data 9_4'!T527</f>
        <v/>
      </c>
      <c r="D589" s="166" t="str">
        <f>'Vstupní data 9_4'!U527</f>
        <v/>
      </c>
      <c r="E589" s="165" t="str">
        <f>'Vstupní data 9_4'!D527</f>
        <v/>
      </c>
      <c r="F589" s="165">
        <f>'Vstupní data 9_4'!C594</f>
        <v>0</v>
      </c>
      <c r="G589" s="165" t="str">
        <f>'Vstupní data 9_4'!F527</f>
        <v/>
      </c>
      <c r="H589" s="167">
        <f>'Vstupní data 9_4'!G594</f>
        <v>0</v>
      </c>
      <c r="I589" s="165" t="str">
        <f>IF('Vstupní data 9_4'!H594=0,"",'Vstupní data 9_4'!H594)</f>
        <v/>
      </c>
      <c r="J589" s="165">
        <f>'Vstupní data 9_4'!E594</f>
        <v>0</v>
      </c>
      <c r="K589" s="180" t="str">
        <f>'Vstupní data 9_4'!S527</f>
        <v/>
      </c>
      <c r="L589" s="166">
        <f>'Vstupní data 9_4'!I594</f>
        <v>0</v>
      </c>
      <c r="M589" s="169">
        <f>'Vstupní data 9_4'!J594</f>
        <v>0</v>
      </c>
      <c r="N589" s="169">
        <f>'Vstupní data 9_4'!K594</f>
        <v>0</v>
      </c>
      <c r="O589" s="169">
        <f>'Vstupní data 9_4'!L594</f>
        <v>0</v>
      </c>
      <c r="P589" s="165">
        <f>'Vstupní data 9_4'!M594</f>
        <v>0</v>
      </c>
      <c r="Q589" s="165">
        <f>'Vstupní data 9_4'!N594</f>
        <v>0</v>
      </c>
      <c r="R589" s="165">
        <f>'Vstupní data 9_4'!O594</f>
        <v>0</v>
      </c>
      <c r="S589" s="168">
        <f>'Tabulka 9_4'!$R589+'Tabulka 9_4'!$Q589+'Tabulka 9_4'!$P589</f>
        <v>0</v>
      </c>
      <c r="T589" s="165">
        <f>'Vstupní data 9_4'!P594</f>
        <v>0</v>
      </c>
      <c r="U589" s="165">
        <f>'Vstupní data 9_4'!Q594</f>
        <v>0</v>
      </c>
      <c r="V589" s="165">
        <f>'Vstupní data 9_4'!R594</f>
        <v>0</v>
      </c>
      <c r="W589" s="168">
        <f>IFERROR('Tabulka 9_4'!$V589+'Tabulka 9_4'!$U589+'Tabulka 9_4'!$T589,"")</f>
        <v>0</v>
      </c>
      <c r="X589" s="168">
        <f>IFERROR('Tabulka 9_4'!$P589+'Tabulka 9_4'!$T589,"")</f>
        <v>0</v>
      </c>
      <c r="Y589" s="168">
        <f>IFERROR('Tabulka 9_4'!$Q589+'Tabulka 9_4'!$U589,"")</f>
        <v>0</v>
      </c>
      <c r="Z589" s="168">
        <f>IFERROR('Tabulka 9_4'!$R589+'Tabulka 9_4'!$V589,"")</f>
        <v>0</v>
      </c>
      <c r="AA589" s="170" t="str">
        <f t="shared" si="18"/>
        <v/>
      </c>
      <c r="AB589" s="170" t="str">
        <f t="shared" si="19"/>
        <v/>
      </c>
      <c r="AC589" s="171">
        <f>'Vstupní data 9_4'!$B$1</f>
        <v>0</v>
      </c>
    </row>
    <row r="590" spans="1:29" ht="15">
      <c r="A590" s="172">
        <f>'Vstupní data 9_4'!A595</f>
        <v>0</v>
      </c>
      <c r="B590" s="173">
        <f>'Vstupní data 9_4'!B595</f>
        <v>0</v>
      </c>
      <c r="C590" s="174" t="str">
        <f>'Vstupní data 9_4'!T527</f>
        <v/>
      </c>
      <c r="D590" s="174" t="str">
        <f>'Vstupní data 9_4'!U527</f>
        <v/>
      </c>
      <c r="E590" s="173" t="str">
        <f>'Vstupní data 9_4'!D527</f>
        <v/>
      </c>
      <c r="F590" s="173">
        <f>'Vstupní data 9_4'!C595</f>
        <v>0</v>
      </c>
      <c r="G590" s="173" t="str">
        <f>'Vstupní data 9_4'!F527</f>
        <v/>
      </c>
      <c r="H590" s="175">
        <f>'Vstupní data 9_4'!G595</f>
        <v>0</v>
      </c>
      <c r="I590" s="173" t="str">
        <f>IF('Vstupní data 9_4'!H595=0,"",'Vstupní data 9_4'!H595)</f>
        <v/>
      </c>
      <c r="J590" s="173">
        <f>'Vstupní data 9_4'!E595</f>
        <v>0</v>
      </c>
      <c r="K590" s="181" t="str">
        <f>'Vstupní data 9_4'!S527</f>
        <v/>
      </c>
      <c r="L590" s="174">
        <f>'Vstupní data 9_4'!I595</f>
        <v>0</v>
      </c>
      <c r="M590" s="177">
        <f>'Vstupní data 9_4'!J595</f>
        <v>0</v>
      </c>
      <c r="N590" s="177">
        <f>'Vstupní data 9_4'!K595</f>
        <v>0</v>
      </c>
      <c r="O590" s="177">
        <f>'Vstupní data 9_4'!L595</f>
        <v>0</v>
      </c>
      <c r="P590" s="173">
        <f>'Vstupní data 9_4'!M595</f>
        <v>0</v>
      </c>
      <c r="Q590" s="173">
        <f>'Vstupní data 9_4'!N595</f>
        <v>0</v>
      </c>
      <c r="R590" s="173">
        <f>'Vstupní data 9_4'!O595</f>
        <v>0</v>
      </c>
      <c r="S590" s="176">
        <f>'Tabulka 9_4'!$R590+'Tabulka 9_4'!$Q590+'Tabulka 9_4'!$P590</f>
        <v>0</v>
      </c>
      <c r="T590" s="173">
        <f>'Vstupní data 9_4'!P595</f>
        <v>0</v>
      </c>
      <c r="U590" s="173">
        <f>'Vstupní data 9_4'!Q595</f>
        <v>0</v>
      </c>
      <c r="V590" s="173">
        <f>'Vstupní data 9_4'!R595</f>
        <v>0</v>
      </c>
      <c r="W590" s="176">
        <f>IFERROR('Tabulka 9_4'!$V590+'Tabulka 9_4'!$U590+'Tabulka 9_4'!$T590,"")</f>
        <v>0</v>
      </c>
      <c r="X590" s="176">
        <f>IFERROR('Tabulka 9_4'!$P590+'Tabulka 9_4'!$T590,"")</f>
        <v>0</v>
      </c>
      <c r="Y590" s="176">
        <f>IFERROR('Tabulka 9_4'!$Q590+'Tabulka 9_4'!$U590,"")</f>
        <v>0</v>
      </c>
      <c r="Z590" s="176">
        <f>IFERROR('Tabulka 9_4'!$R590+'Tabulka 9_4'!$V590,"")</f>
        <v>0</v>
      </c>
      <c r="AA590" s="178" t="str">
        <f t="shared" si="18"/>
        <v/>
      </c>
      <c r="AB590" s="178" t="str">
        <f t="shared" si="19"/>
        <v/>
      </c>
      <c r="AC590" s="179">
        <f>'Vstupní data 9_4'!$B$1</f>
        <v>0</v>
      </c>
    </row>
    <row r="591" spans="1:29" ht="15">
      <c r="A591" s="164">
        <f>'Vstupní data 9_4'!A596</f>
        <v>0</v>
      </c>
      <c r="B591" s="165">
        <f>'Vstupní data 9_4'!B596</f>
        <v>0</v>
      </c>
      <c r="C591" s="166" t="str">
        <f>'Vstupní data 9_4'!T527</f>
        <v/>
      </c>
      <c r="D591" s="166" t="str">
        <f>'Vstupní data 9_4'!U527</f>
        <v/>
      </c>
      <c r="E591" s="165" t="str">
        <f>'Vstupní data 9_4'!D527</f>
        <v/>
      </c>
      <c r="F591" s="165">
        <f>'Vstupní data 9_4'!C596</f>
        <v>0</v>
      </c>
      <c r="G591" s="165" t="str">
        <f>'Vstupní data 9_4'!F527</f>
        <v/>
      </c>
      <c r="H591" s="167">
        <f>'Vstupní data 9_4'!G596</f>
        <v>0</v>
      </c>
      <c r="I591" s="165" t="str">
        <f>IF('Vstupní data 9_4'!H596=0,"",'Vstupní data 9_4'!H596)</f>
        <v/>
      </c>
      <c r="J591" s="165">
        <f>'Vstupní data 9_4'!E596</f>
        <v>0</v>
      </c>
      <c r="K591" s="180" t="str">
        <f>'Vstupní data 9_4'!S527</f>
        <v/>
      </c>
      <c r="L591" s="166">
        <f>'Vstupní data 9_4'!I596</f>
        <v>0</v>
      </c>
      <c r="M591" s="169">
        <f>'Vstupní data 9_4'!J596</f>
        <v>0</v>
      </c>
      <c r="N591" s="169">
        <f>'Vstupní data 9_4'!K596</f>
        <v>0</v>
      </c>
      <c r="O591" s="169">
        <f>'Vstupní data 9_4'!L596</f>
        <v>0</v>
      </c>
      <c r="P591" s="165">
        <f>'Vstupní data 9_4'!M596</f>
        <v>0</v>
      </c>
      <c r="Q591" s="165">
        <f>'Vstupní data 9_4'!N596</f>
        <v>0</v>
      </c>
      <c r="R591" s="165">
        <f>'Vstupní data 9_4'!O596</f>
        <v>0</v>
      </c>
      <c r="S591" s="168">
        <f>'Tabulka 9_4'!$R591+'Tabulka 9_4'!$Q591+'Tabulka 9_4'!$P591</f>
        <v>0</v>
      </c>
      <c r="T591" s="165">
        <f>'Vstupní data 9_4'!P596</f>
        <v>0</v>
      </c>
      <c r="U591" s="165">
        <f>'Vstupní data 9_4'!Q596</f>
        <v>0</v>
      </c>
      <c r="V591" s="165">
        <f>'Vstupní data 9_4'!R596</f>
        <v>0</v>
      </c>
      <c r="W591" s="168">
        <f>IFERROR('Tabulka 9_4'!$V591+'Tabulka 9_4'!$U591+'Tabulka 9_4'!$T591,"")</f>
        <v>0</v>
      </c>
      <c r="X591" s="168">
        <f>IFERROR('Tabulka 9_4'!$P591+'Tabulka 9_4'!$T591,"")</f>
        <v>0</v>
      </c>
      <c r="Y591" s="168">
        <f>IFERROR('Tabulka 9_4'!$Q591+'Tabulka 9_4'!$U591,"")</f>
        <v>0</v>
      </c>
      <c r="Z591" s="168">
        <f>IFERROR('Tabulka 9_4'!$R591+'Tabulka 9_4'!$V591,"")</f>
        <v>0</v>
      </c>
      <c r="AA591" s="170" t="str">
        <f t="shared" si="18"/>
        <v/>
      </c>
      <c r="AB591" s="170" t="str">
        <f t="shared" si="19"/>
        <v/>
      </c>
      <c r="AC591" s="171">
        <f>'Vstupní data 9_4'!$B$1</f>
        <v>0</v>
      </c>
    </row>
    <row r="592" spans="1:29" ht="15">
      <c r="A592" s="172">
        <f>'Vstupní data 9_4'!A597</f>
        <v>0</v>
      </c>
      <c r="B592" s="173">
        <f>'Vstupní data 9_4'!B597</f>
        <v>0</v>
      </c>
      <c r="C592" s="174" t="str">
        <f>'Vstupní data 9_4'!T527</f>
        <v/>
      </c>
      <c r="D592" s="174" t="str">
        <f>'Vstupní data 9_4'!U527</f>
        <v/>
      </c>
      <c r="E592" s="173" t="str">
        <f>'Vstupní data 9_4'!D527</f>
        <v/>
      </c>
      <c r="F592" s="173">
        <f>'Vstupní data 9_4'!C597</f>
        <v>0</v>
      </c>
      <c r="G592" s="173" t="str">
        <f>'Vstupní data 9_4'!F527</f>
        <v/>
      </c>
      <c r="H592" s="175">
        <f>'Vstupní data 9_4'!G597</f>
        <v>0</v>
      </c>
      <c r="I592" s="173" t="str">
        <f>IF('Vstupní data 9_4'!H597=0,"",'Vstupní data 9_4'!H597)</f>
        <v/>
      </c>
      <c r="J592" s="173">
        <f>'Vstupní data 9_4'!E597</f>
        <v>0</v>
      </c>
      <c r="K592" s="181" t="str">
        <f>'Vstupní data 9_4'!S527</f>
        <v/>
      </c>
      <c r="L592" s="174">
        <f>'Vstupní data 9_4'!I597</f>
        <v>0</v>
      </c>
      <c r="M592" s="177">
        <f>'Vstupní data 9_4'!J597</f>
        <v>0</v>
      </c>
      <c r="N592" s="177">
        <f>'Vstupní data 9_4'!K597</f>
        <v>0</v>
      </c>
      <c r="O592" s="177">
        <f>'Vstupní data 9_4'!L597</f>
        <v>0</v>
      </c>
      <c r="P592" s="173">
        <f>'Vstupní data 9_4'!M597</f>
        <v>0</v>
      </c>
      <c r="Q592" s="173">
        <f>'Vstupní data 9_4'!N597</f>
        <v>0</v>
      </c>
      <c r="R592" s="173">
        <f>'Vstupní data 9_4'!O597</f>
        <v>0</v>
      </c>
      <c r="S592" s="176">
        <f>'Tabulka 9_4'!$R592+'Tabulka 9_4'!$Q592+'Tabulka 9_4'!$P592</f>
        <v>0</v>
      </c>
      <c r="T592" s="173">
        <f>'Vstupní data 9_4'!P597</f>
        <v>0</v>
      </c>
      <c r="U592" s="173">
        <f>'Vstupní data 9_4'!Q597</f>
        <v>0</v>
      </c>
      <c r="V592" s="173">
        <f>'Vstupní data 9_4'!R597</f>
        <v>0</v>
      </c>
      <c r="W592" s="176">
        <f>IFERROR('Tabulka 9_4'!$V592+'Tabulka 9_4'!$U592+'Tabulka 9_4'!$T592,"")</f>
        <v>0</v>
      </c>
      <c r="X592" s="176">
        <f>IFERROR('Tabulka 9_4'!$P592+'Tabulka 9_4'!$T592,"")</f>
        <v>0</v>
      </c>
      <c r="Y592" s="176">
        <f>IFERROR('Tabulka 9_4'!$Q592+'Tabulka 9_4'!$U592,"")</f>
        <v>0</v>
      </c>
      <c r="Z592" s="176">
        <f>IFERROR('Tabulka 9_4'!$R592+'Tabulka 9_4'!$V592,"")</f>
        <v>0</v>
      </c>
      <c r="AA592" s="178" t="str">
        <f t="shared" si="18"/>
        <v/>
      </c>
      <c r="AB592" s="178" t="str">
        <f t="shared" si="19"/>
        <v/>
      </c>
      <c r="AC592" s="179">
        <f>'Vstupní data 9_4'!$B$1</f>
        <v>0</v>
      </c>
    </row>
    <row r="593" spans="1:29" ht="15">
      <c r="A593" s="164">
        <f>'Vstupní data 9_4'!A598</f>
        <v>0</v>
      </c>
      <c r="B593" s="165">
        <f>'Vstupní data 9_4'!B598</f>
        <v>0</v>
      </c>
      <c r="C593" s="166" t="str">
        <f>'Vstupní data 9_4'!T527</f>
        <v/>
      </c>
      <c r="D593" s="166" t="str">
        <f>'Vstupní data 9_4'!U527</f>
        <v/>
      </c>
      <c r="E593" s="165" t="str">
        <f>'Vstupní data 9_4'!D527</f>
        <v/>
      </c>
      <c r="F593" s="165">
        <f>'Vstupní data 9_4'!C598</f>
        <v>0</v>
      </c>
      <c r="G593" s="165" t="str">
        <f>'Vstupní data 9_4'!F527</f>
        <v/>
      </c>
      <c r="H593" s="167">
        <f>'Vstupní data 9_4'!G598</f>
        <v>0</v>
      </c>
      <c r="I593" s="165" t="str">
        <f>IF('Vstupní data 9_4'!H598=0,"",'Vstupní data 9_4'!H598)</f>
        <v/>
      </c>
      <c r="J593" s="165">
        <f>'Vstupní data 9_4'!E598</f>
        <v>0</v>
      </c>
      <c r="K593" s="180" t="str">
        <f>'Vstupní data 9_4'!S527</f>
        <v/>
      </c>
      <c r="L593" s="166">
        <f>'Vstupní data 9_4'!I598</f>
        <v>0</v>
      </c>
      <c r="M593" s="169">
        <f>'Vstupní data 9_4'!J598</f>
        <v>0</v>
      </c>
      <c r="N593" s="169">
        <f>'Vstupní data 9_4'!K598</f>
        <v>0</v>
      </c>
      <c r="O593" s="169">
        <f>'Vstupní data 9_4'!L598</f>
        <v>0</v>
      </c>
      <c r="P593" s="165">
        <f>'Vstupní data 9_4'!M598</f>
        <v>0</v>
      </c>
      <c r="Q593" s="165">
        <f>'Vstupní data 9_4'!N598</f>
        <v>0</v>
      </c>
      <c r="R593" s="165">
        <f>'Vstupní data 9_4'!O598</f>
        <v>0</v>
      </c>
      <c r="S593" s="168">
        <f>'Tabulka 9_4'!$R593+'Tabulka 9_4'!$Q593+'Tabulka 9_4'!$P593</f>
        <v>0</v>
      </c>
      <c r="T593" s="165">
        <f>'Vstupní data 9_4'!P598</f>
        <v>0</v>
      </c>
      <c r="U593" s="165">
        <f>'Vstupní data 9_4'!Q598</f>
        <v>0</v>
      </c>
      <c r="V593" s="165">
        <f>'Vstupní data 9_4'!R598</f>
        <v>0</v>
      </c>
      <c r="W593" s="168">
        <f>IFERROR('Tabulka 9_4'!$V593+'Tabulka 9_4'!$U593+'Tabulka 9_4'!$T593,"")</f>
        <v>0</v>
      </c>
      <c r="X593" s="168">
        <f>IFERROR('Tabulka 9_4'!$P593+'Tabulka 9_4'!$T593,"")</f>
        <v>0</v>
      </c>
      <c r="Y593" s="168">
        <f>IFERROR('Tabulka 9_4'!$Q593+'Tabulka 9_4'!$U593,"")</f>
        <v>0</v>
      </c>
      <c r="Z593" s="168">
        <f>IFERROR('Tabulka 9_4'!$R593+'Tabulka 9_4'!$V593,"")</f>
        <v>0</v>
      </c>
      <c r="AA593" s="170" t="str">
        <f t="shared" si="18"/>
        <v/>
      </c>
      <c r="AB593" s="170" t="str">
        <f t="shared" si="19"/>
        <v/>
      </c>
      <c r="AC593" s="171">
        <f>'Vstupní data 9_4'!$B$1</f>
        <v>0</v>
      </c>
    </row>
    <row r="594" spans="1:29" ht="15">
      <c r="A594" s="172">
        <f>'Vstupní data 9_4'!A599</f>
        <v>0</v>
      </c>
      <c r="B594" s="173">
        <f>'Vstupní data 9_4'!B599</f>
        <v>0</v>
      </c>
      <c r="C594" s="174" t="str">
        <f>'Vstupní data 9_4'!T527</f>
        <v/>
      </c>
      <c r="D594" s="174" t="str">
        <f>'Vstupní data 9_4'!U527</f>
        <v/>
      </c>
      <c r="E594" s="173" t="str">
        <f>'Vstupní data 9_4'!D527</f>
        <v/>
      </c>
      <c r="F594" s="173">
        <f>'Vstupní data 9_4'!C599</f>
        <v>0</v>
      </c>
      <c r="G594" s="173" t="str">
        <f>'Vstupní data 9_4'!F527</f>
        <v/>
      </c>
      <c r="H594" s="175">
        <f>'Vstupní data 9_4'!G599</f>
        <v>0</v>
      </c>
      <c r="I594" s="173" t="str">
        <f>IF('Vstupní data 9_4'!H599=0,"",'Vstupní data 9_4'!H599)</f>
        <v/>
      </c>
      <c r="J594" s="173">
        <f>'Vstupní data 9_4'!E599</f>
        <v>0</v>
      </c>
      <c r="K594" s="181" t="str">
        <f>'Vstupní data 9_4'!S527</f>
        <v/>
      </c>
      <c r="L594" s="174">
        <f>'Vstupní data 9_4'!I599</f>
        <v>0</v>
      </c>
      <c r="M594" s="177">
        <f>'Vstupní data 9_4'!J599</f>
        <v>0</v>
      </c>
      <c r="N594" s="177">
        <f>'Vstupní data 9_4'!K599</f>
        <v>0</v>
      </c>
      <c r="O594" s="177">
        <f>'Vstupní data 9_4'!L599</f>
        <v>0</v>
      </c>
      <c r="P594" s="173">
        <f>'Vstupní data 9_4'!M599</f>
        <v>0</v>
      </c>
      <c r="Q594" s="173">
        <f>'Vstupní data 9_4'!N599</f>
        <v>0</v>
      </c>
      <c r="R594" s="173">
        <f>'Vstupní data 9_4'!O599</f>
        <v>0</v>
      </c>
      <c r="S594" s="176">
        <f>'Tabulka 9_4'!$R594+'Tabulka 9_4'!$Q594+'Tabulka 9_4'!$P594</f>
        <v>0</v>
      </c>
      <c r="T594" s="173">
        <f>'Vstupní data 9_4'!P599</f>
        <v>0</v>
      </c>
      <c r="U594" s="173">
        <f>'Vstupní data 9_4'!Q599</f>
        <v>0</v>
      </c>
      <c r="V594" s="173">
        <f>'Vstupní data 9_4'!R599</f>
        <v>0</v>
      </c>
      <c r="W594" s="176">
        <f>IFERROR('Tabulka 9_4'!$V594+'Tabulka 9_4'!$U594+'Tabulka 9_4'!$T594,"")</f>
        <v>0</v>
      </c>
      <c r="X594" s="176">
        <f>IFERROR('Tabulka 9_4'!$P594+'Tabulka 9_4'!$T594,"")</f>
        <v>0</v>
      </c>
      <c r="Y594" s="176">
        <f>IFERROR('Tabulka 9_4'!$Q594+'Tabulka 9_4'!$U594,"")</f>
        <v>0</v>
      </c>
      <c r="Z594" s="176">
        <f>IFERROR('Tabulka 9_4'!$R594+'Tabulka 9_4'!$V594,"")</f>
        <v>0</v>
      </c>
      <c r="AA594" s="178" t="str">
        <f t="shared" si="18"/>
        <v/>
      </c>
      <c r="AB594" s="178" t="str">
        <f t="shared" si="19"/>
        <v/>
      </c>
      <c r="AC594" s="179">
        <f>'Vstupní data 9_4'!$B$1</f>
        <v>0</v>
      </c>
    </row>
    <row r="595" spans="1:29" ht="15">
      <c r="A595" s="164">
        <f>'Vstupní data 9_4'!A600</f>
        <v>0</v>
      </c>
      <c r="B595" s="165">
        <f>'Vstupní data 9_4'!B600</f>
        <v>0</v>
      </c>
      <c r="C595" s="166" t="str">
        <f>'Vstupní data 9_4'!T527</f>
        <v/>
      </c>
      <c r="D595" s="166" t="str">
        <f>'Vstupní data 9_4'!U527</f>
        <v/>
      </c>
      <c r="E595" s="165" t="str">
        <f>'Vstupní data 9_4'!D527</f>
        <v/>
      </c>
      <c r="F595" s="165">
        <f>'Vstupní data 9_4'!C600</f>
        <v>0</v>
      </c>
      <c r="G595" s="165" t="str">
        <f>'Vstupní data 9_4'!F527</f>
        <v/>
      </c>
      <c r="H595" s="167">
        <f>'Vstupní data 9_4'!G600</f>
        <v>0</v>
      </c>
      <c r="I595" s="165" t="str">
        <f>IF('Vstupní data 9_4'!H600=0,"",'Vstupní data 9_4'!H600)</f>
        <v/>
      </c>
      <c r="J595" s="165">
        <f>'Vstupní data 9_4'!E600</f>
        <v>0</v>
      </c>
      <c r="K595" s="180" t="str">
        <f>'Vstupní data 9_4'!S527</f>
        <v/>
      </c>
      <c r="L595" s="166">
        <f>'Vstupní data 9_4'!I600</f>
        <v>0</v>
      </c>
      <c r="M595" s="169">
        <f>'Vstupní data 9_4'!J600</f>
        <v>0</v>
      </c>
      <c r="N595" s="169">
        <f>'Vstupní data 9_4'!K600</f>
        <v>0</v>
      </c>
      <c r="O595" s="169">
        <f>'Vstupní data 9_4'!L600</f>
        <v>0</v>
      </c>
      <c r="P595" s="165">
        <f>'Vstupní data 9_4'!M600</f>
        <v>0</v>
      </c>
      <c r="Q595" s="165">
        <f>'Vstupní data 9_4'!N600</f>
        <v>0</v>
      </c>
      <c r="R595" s="165">
        <f>'Vstupní data 9_4'!O600</f>
        <v>0</v>
      </c>
      <c r="S595" s="168">
        <f>'Tabulka 9_4'!$R595+'Tabulka 9_4'!$Q595+'Tabulka 9_4'!$P595</f>
        <v>0</v>
      </c>
      <c r="T595" s="165">
        <f>'Vstupní data 9_4'!P600</f>
        <v>0</v>
      </c>
      <c r="U595" s="165">
        <f>'Vstupní data 9_4'!Q600</f>
        <v>0</v>
      </c>
      <c r="V595" s="165">
        <f>'Vstupní data 9_4'!R600</f>
        <v>0</v>
      </c>
      <c r="W595" s="168">
        <f>IFERROR('Tabulka 9_4'!$V595+'Tabulka 9_4'!$U595+'Tabulka 9_4'!$T595,"")</f>
        <v>0</v>
      </c>
      <c r="X595" s="168">
        <f>IFERROR('Tabulka 9_4'!$P595+'Tabulka 9_4'!$T595,"")</f>
        <v>0</v>
      </c>
      <c r="Y595" s="168">
        <f>IFERROR('Tabulka 9_4'!$Q595+'Tabulka 9_4'!$U595,"")</f>
        <v>0</v>
      </c>
      <c r="Z595" s="168">
        <f>IFERROR('Tabulka 9_4'!$R595+'Tabulka 9_4'!$V595,"")</f>
        <v>0</v>
      </c>
      <c r="AA595" s="170" t="str">
        <f t="shared" si="18"/>
        <v/>
      </c>
      <c r="AB595" s="170" t="str">
        <f t="shared" si="19"/>
        <v/>
      </c>
      <c r="AC595" s="171">
        <f>'Vstupní data 9_4'!$B$1</f>
        <v>0</v>
      </c>
    </row>
    <row r="596" spans="1:29" ht="15">
      <c r="A596" s="172">
        <f>'Vstupní data 9_4'!A601</f>
        <v>0</v>
      </c>
      <c r="B596" s="173">
        <f>'Vstupní data 9_4'!B601</f>
        <v>0</v>
      </c>
      <c r="C596" s="174" t="str">
        <f>'Vstupní data 9_4'!T527</f>
        <v/>
      </c>
      <c r="D596" s="174" t="str">
        <f>'Vstupní data 9_4'!U527</f>
        <v/>
      </c>
      <c r="E596" s="173" t="str">
        <f>'Vstupní data 9_4'!D527</f>
        <v/>
      </c>
      <c r="F596" s="173">
        <f>'Vstupní data 9_4'!C601</f>
        <v>0</v>
      </c>
      <c r="G596" s="173" t="str">
        <f>'Vstupní data 9_4'!F527</f>
        <v/>
      </c>
      <c r="H596" s="175">
        <f>'Vstupní data 9_4'!G601</f>
        <v>0</v>
      </c>
      <c r="I596" s="173" t="str">
        <f>IF('Vstupní data 9_4'!H601=0,"",'Vstupní data 9_4'!H601)</f>
        <v/>
      </c>
      <c r="J596" s="173">
        <f>'Vstupní data 9_4'!E601</f>
        <v>0</v>
      </c>
      <c r="K596" s="181" t="str">
        <f>'Vstupní data 9_4'!S527</f>
        <v/>
      </c>
      <c r="L596" s="174">
        <f>'Vstupní data 9_4'!I601</f>
        <v>0</v>
      </c>
      <c r="M596" s="177">
        <f>'Vstupní data 9_4'!J601</f>
        <v>0</v>
      </c>
      <c r="N596" s="177">
        <f>'Vstupní data 9_4'!K601</f>
        <v>0</v>
      </c>
      <c r="O596" s="177">
        <f>'Vstupní data 9_4'!L601</f>
        <v>0</v>
      </c>
      <c r="P596" s="173">
        <f>'Vstupní data 9_4'!M601</f>
        <v>0</v>
      </c>
      <c r="Q596" s="173">
        <f>'Vstupní data 9_4'!N601</f>
        <v>0</v>
      </c>
      <c r="R596" s="173">
        <f>'Vstupní data 9_4'!O601</f>
        <v>0</v>
      </c>
      <c r="S596" s="176">
        <f>'Tabulka 9_4'!$R596+'Tabulka 9_4'!$Q596+'Tabulka 9_4'!$P596</f>
        <v>0</v>
      </c>
      <c r="T596" s="173">
        <f>'Vstupní data 9_4'!P601</f>
        <v>0</v>
      </c>
      <c r="U596" s="173">
        <f>'Vstupní data 9_4'!Q601</f>
        <v>0</v>
      </c>
      <c r="V596" s="173">
        <f>'Vstupní data 9_4'!R601</f>
        <v>0</v>
      </c>
      <c r="W596" s="176">
        <f>IFERROR('Tabulka 9_4'!$V596+'Tabulka 9_4'!$U596+'Tabulka 9_4'!$T596,"")</f>
        <v>0</v>
      </c>
      <c r="X596" s="176">
        <f>IFERROR('Tabulka 9_4'!$P596+'Tabulka 9_4'!$T596,"")</f>
        <v>0</v>
      </c>
      <c r="Y596" s="176">
        <f>IFERROR('Tabulka 9_4'!$Q596+'Tabulka 9_4'!$U596,"")</f>
        <v>0</v>
      </c>
      <c r="Z596" s="176">
        <f>IFERROR('Tabulka 9_4'!$R596+'Tabulka 9_4'!$V596,"")</f>
        <v>0</v>
      </c>
      <c r="AA596" s="178" t="str">
        <f t="shared" si="18"/>
        <v/>
      </c>
      <c r="AB596" s="178" t="str">
        <f t="shared" si="19"/>
        <v/>
      </c>
      <c r="AC596" s="179">
        <f>'Vstupní data 9_4'!$B$1</f>
        <v>0</v>
      </c>
    </row>
    <row r="597" spans="1:29" ht="15">
      <c r="A597" s="164">
        <f>'Vstupní data 9_4'!A602</f>
        <v>0</v>
      </c>
      <c r="B597" s="165">
        <f>'Vstupní data 9_4'!B602</f>
        <v>0</v>
      </c>
      <c r="C597" s="166" t="str">
        <f>'Vstupní data 9_4'!T527</f>
        <v/>
      </c>
      <c r="D597" s="166" t="str">
        <f>'Vstupní data 9_4'!U527</f>
        <v/>
      </c>
      <c r="E597" s="165" t="str">
        <f>'Vstupní data 9_4'!D527</f>
        <v/>
      </c>
      <c r="F597" s="165">
        <f>'Vstupní data 9_4'!C602</f>
        <v>0</v>
      </c>
      <c r="G597" s="165" t="str">
        <f>'Vstupní data 9_4'!F527</f>
        <v/>
      </c>
      <c r="H597" s="167">
        <f>'Vstupní data 9_4'!G602</f>
        <v>0</v>
      </c>
      <c r="I597" s="165" t="str">
        <f>IF('Vstupní data 9_4'!H602=0,"",'Vstupní data 9_4'!H602)</f>
        <v/>
      </c>
      <c r="J597" s="165">
        <f>'Vstupní data 9_4'!E602</f>
        <v>0</v>
      </c>
      <c r="K597" s="180" t="str">
        <f>'Vstupní data 9_4'!S527</f>
        <v/>
      </c>
      <c r="L597" s="166">
        <f>'Vstupní data 9_4'!I602</f>
        <v>0</v>
      </c>
      <c r="M597" s="169">
        <f>'Vstupní data 9_4'!J602</f>
        <v>0</v>
      </c>
      <c r="N597" s="169">
        <f>'Vstupní data 9_4'!K602</f>
        <v>0</v>
      </c>
      <c r="O597" s="169">
        <f>'Vstupní data 9_4'!L602</f>
        <v>0</v>
      </c>
      <c r="P597" s="165">
        <f>'Vstupní data 9_4'!M602</f>
        <v>0</v>
      </c>
      <c r="Q597" s="165">
        <f>'Vstupní data 9_4'!N602</f>
        <v>0</v>
      </c>
      <c r="R597" s="165">
        <f>'Vstupní data 9_4'!O602</f>
        <v>0</v>
      </c>
      <c r="S597" s="168">
        <f>'Tabulka 9_4'!$R597+'Tabulka 9_4'!$Q597+'Tabulka 9_4'!$P597</f>
        <v>0</v>
      </c>
      <c r="T597" s="165">
        <f>'Vstupní data 9_4'!P602</f>
        <v>0</v>
      </c>
      <c r="U597" s="165">
        <f>'Vstupní data 9_4'!Q602</f>
        <v>0</v>
      </c>
      <c r="V597" s="165">
        <f>'Vstupní data 9_4'!R602</f>
        <v>0</v>
      </c>
      <c r="W597" s="168">
        <f>IFERROR('Tabulka 9_4'!$V597+'Tabulka 9_4'!$U597+'Tabulka 9_4'!$T597,"")</f>
        <v>0</v>
      </c>
      <c r="X597" s="168">
        <f>IFERROR('Tabulka 9_4'!$P597+'Tabulka 9_4'!$T597,"")</f>
        <v>0</v>
      </c>
      <c r="Y597" s="168">
        <f>IFERROR('Tabulka 9_4'!$Q597+'Tabulka 9_4'!$U597,"")</f>
        <v>0</v>
      </c>
      <c r="Z597" s="168">
        <f>IFERROR('Tabulka 9_4'!$R597+'Tabulka 9_4'!$V597,"")</f>
        <v>0</v>
      </c>
      <c r="AA597" s="170" t="str">
        <f t="shared" si="18"/>
        <v/>
      </c>
      <c r="AB597" s="170" t="str">
        <f t="shared" si="19"/>
        <v/>
      </c>
      <c r="AC597" s="171">
        <f>'Vstupní data 9_4'!$B$1</f>
        <v>0</v>
      </c>
    </row>
    <row r="598" spans="1:29" ht="15">
      <c r="A598" s="172">
        <f>'Vstupní data 9_4'!A603</f>
        <v>0</v>
      </c>
      <c r="B598" s="173">
        <f>'Vstupní data 9_4'!B603</f>
        <v>0</v>
      </c>
      <c r="C598" s="174" t="str">
        <f>'Vstupní data 9_4'!T527</f>
        <v/>
      </c>
      <c r="D598" s="174" t="str">
        <f>'Vstupní data 9_4'!U527</f>
        <v/>
      </c>
      <c r="E598" s="173" t="str">
        <f>'Vstupní data 9_4'!D527</f>
        <v/>
      </c>
      <c r="F598" s="173">
        <f>'Vstupní data 9_4'!C603</f>
        <v>0</v>
      </c>
      <c r="G598" s="173" t="str">
        <f>'Vstupní data 9_4'!F527</f>
        <v/>
      </c>
      <c r="H598" s="175">
        <f>'Vstupní data 9_4'!G603</f>
        <v>0</v>
      </c>
      <c r="I598" s="173" t="str">
        <f>IF('Vstupní data 9_4'!H603=0,"",'Vstupní data 9_4'!H603)</f>
        <v/>
      </c>
      <c r="J598" s="173">
        <f>'Vstupní data 9_4'!E603</f>
        <v>0</v>
      </c>
      <c r="K598" s="181" t="str">
        <f>'Vstupní data 9_4'!S527</f>
        <v/>
      </c>
      <c r="L598" s="174">
        <f>'Vstupní data 9_4'!I603</f>
        <v>0</v>
      </c>
      <c r="M598" s="177">
        <f>'Vstupní data 9_4'!J603</f>
        <v>0</v>
      </c>
      <c r="N598" s="177">
        <f>'Vstupní data 9_4'!K603</f>
        <v>0</v>
      </c>
      <c r="O598" s="177">
        <f>'Vstupní data 9_4'!L603</f>
        <v>0</v>
      </c>
      <c r="P598" s="173">
        <f>'Vstupní data 9_4'!M603</f>
        <v>0</v>
      </c>
      <c r="Q598" s="173">
        <f>'Vstupní data 9_4'!N603</f>
        <v>0</v>
      </c>
      <c r="R598" s="173">
        <f>'Vstupní data 9_4'!O603</f>
        <v>0</v>
      </c>
      <c r="S598" s="176">
        <f>'Tabulka 9_4'!$R598+'Tabulka 9_4'!$Q598+'Tabulka 9_4'!$P598</f>
        <v>0</v>
      </c>
      <c r="T598" s="173">
        <f>'Vstupní data 9_4'!P603</f>
        <v>0</v>
      </c>
      <c r="U598" s="173">
        <f>'Vstupní data 9_4'!Q603</f>
        <v>0</v>
      </c>
      <c r="V598" s="173">
        <f>'Vstupní data 9_4'!R603</f>
        <v>0</v>
      </c>
      <c r="W598" s="176">
        <f>IFERROR('Tabulka 9_4'!$V598+'Tabulka 9_4'!$U598+'Tabulka 9_4'!$T598,"")</f>
        <v>0</v>
      </c>
      <c r="X598" s="176">
        <f>IFERROR('Tabulka 9_4'!$P598+'Tabulka 9_4'!$T598,"")</f>
        <v>0</v>
      </c>
      <c r="Y598" s="176">
        <f>IFERROR('Tabulka 9_4'!$Q598+'Tabulka 9_4'!$U598,"")</f>
        <v>0</v>
      </c>
      <c r="Z598" s="176">
        <f>IFERROR('Tabulka 9_4'!$R598+'Tabulka 9_4'!$V598,"")</f>
        <v>0</v>
      </c>
      <c r="AA598" s="178" t="str">
        <f t="shared" si="18"/>
        <v/>
      </c>
      <c r="AB598" s="178" t="str">
        <f t="shared" si="19"/>
        <v/>
      </c>
      <c r="AC598" s="179">
        <f>'Vstupní data 9_4'!$B$1</f>
        <v>0</v>
      </c>
    </row>
    <row r="599" spans="1:29" ht="15">
      <c r="A599" s="164">
        <f>'Vstupní data 9_4'!A604</f>
        <v>0</v>
      </c>
      <c r="B599" s="165">
        <f>'Vstupní data 9_4'!B604</f>
        <v>0</v>
      </c>
      <c r="C599" s="166" t="str">
        <f>'Vstupní data 9_4'!T527</f>
        <v/>
      </c>
      <c r="D599" s="166" t="str">
        <f>'Vstupní data 9_4'!U527</f>
        <v/>
      </c>
      <c r="E599" s="165" t="str">
        <f>'Vstupní data 9_4'!D527</f>
        <v/>
      </c>
      <c r="F599" s="165">
        <f>'Vstupní data 9_4'!C604</f>
        <v>0</v>
      </c>
      <c r="G599" s="165" t="str">
        <f>'Vstupní data 9_4'!F527</f>
        <v/>
      </c>
      <c r="H599" s="167">
        <f>'Vstupní data 9_4'!G604</f>
        <v>0</v>
      </c>
      <c r="I599" s="165" t="str">
        <f>IF('Vstupní data 9_4'!H604=0,"",'Vstupní data 9_4'!H604)</f>
        <v/>
      </c>
      <c r="J599" s="165">
        <f>'Vstupní data 9_4'!E604</f>
        <v>0</v>
      </c>
      <c r="K599" s="180" t="str">
        <f>'Vstupní data 9_4'!S527</f>
        <v/>
      </c>
      <c r="L599" s="166">
        <f>'Vstupní data 9_4'!I604</f>
        <v>0</v>
      </c>
      <c r="M599" s="169">
        <f>'Vstupní data 9_4'!J604</f>
        <v>0</v>
      </c>
      <c r="N599" s="169">
        <f>'Vstupní data 9_4'!K604</f>
        <v>0</v>
      </c>
      <c r="O599" s="169">
        <f>'Vstupní data 9_4'!L604</f>
        <v>0</v>
      </c>
      <c r="P599" s="165">
        <f>'Vstupní data 9_4'!M604</f>
        <v>0</v>
      </c>
      <c r="Q599" s="165">
        <f>'Vstupní data 9_4'!N604</f>
        <v>0</v>
      </c>
      <c r="R599" s="165">
        <f>'Vstupní data 9_4'!O604</f>
        <v>0</v>
      </c>
      <c r="S599" s="168">
        <f>'Tabulka 9_4'!$R599+'Tabulka 9_4'!$Q599+'Tabulka 9_4'!$P599</f>
        <v>0</v>
      </c>
      <c r="T599" s="165">
        <f>'Vstupní data 9_4'!P604</f>
        <v>0</v>
      </c>
      <c r="U599" s="165">
        <f>'Vstupní data 9_4'!Q604</f>
        <v>0</v>
      </c>
      <c r="V599" s="165">
        <f>'Vstupní data 9_4'!R604</f>
        <v>0</v>
      </c>
      <c r="W599" s="168">
        <f>IFERROR('Tabulka 9_4'!$V599+'Tabulka 9_4'!$U599+'Tabulka 9_4'!$T599,"")</f>
        <v>0</v>
      </c>
      <c r="X599" s="168">
        <f>IFERROR('Tabulka 9_4'!$P599+'Tabulka 9_4'!$T599,"")</f>
        <v>0</v>
      </c>
      <c r="Y599" s="168">
        <f>IFERROR('Tabulka 9_4'!$Q599+'Tabulka 9_4'!$U599,"")</f>
        <v>0</v>
      </c>
      <c r="Z599" s="168">
        <f>IFERROR('Tabulka 9_4'!$R599+'Tabulka 9_4'!$V599,"")</f>
        <v>0</v>
      </c>
      <c r="AA599" s="170" t="str">
        <f t="shared" si="18"/>
        <v/>
      </c>
      <c r="AB599" s="170" t="str">
        <f t="shared" si="19"/>
        <v/>
      </c>
      <c r="AC599" s="171">
        <f>'Vstupní data 9_4'!$B$1</f>
        <v>0</v>
      </c>
    </row>
    <row r="600" spans="1:29" ht="15">
      <c r="A600" s="172">
        <f>'Vstupní data 9_4'!A605</f>
        <v>0</v>
      </c>
      <c r="B600" s="173">
        <f>'Vstupní data 9_4'!B605</f>
        <v>0</v>
      </c>
      <c r="C600" s="174" t="str">
        <f>'Vstupní data 9_4'!T527</f>
        <v/>
      </c>
      <c r="D600" s="174" t="str">
        <f>'Vstupní data 9_4'!U527</f>
        <v/>
      </c>
      <c r="E600" s="173" t="str">
        <f>'Vstupní data 9_4'!D527</f>
        <v/>
      </c>
      <c r="F600" s="173">
        <f>'Vstupní data 9_4'!C605</f>
        <v>0</v>
      </c>
      <c r="G600" s="173" t="str">
        <f>'Vstupní data 9_4'!F527</f>
        <v/>
      </c>
      <c r="H600" s="175">
        <f>'Vstupní data 9_4'!G605</f>
        <v>0</v>
      </c>
      <c r="I600" s="173" t="str">
        <f>IF('Vstupní data 9_4'!H605=0,"",'Vstupní data 9_4'!H605)</f>
        <v/>
      </c>
      <c r="J600" s="173">
        <f>'Vstupní data 9_4'!E605</f>
        <v>0</v>
      </c>
      <c r="K600" s="181" t="str">
        <f>'Vstupní data 9_4'!S527</f>
        <v/>
      </c>
      <c r="L600" s="174">
        <f>'Vstupní data 9_4'!I605</f>
        <v>0</v>
      </c>
      <c r="M600" s="177">
        <f>'Vstupní data 9_4'!J605</f>
        <v>0</v>
      </c>
      <c r="N600" s="177">
        <f>'Vstupní data 9_4'!K605</f>
        <v>0</v>
      </c>
      <c r="O600" s="177">
        <f>'Vstupní data 9_4'!L605</f>
        <v>0</v>
      </c>
      <c r="P600" s="173">
        <f>'Vstupní data 9_4'!M605</f>
        <v>0</v>
      </c>
      <c r="Q600" s="173">
        <f>'Vstupní data 9_4'!N605</f>
        <v>0</v>
      </c>
      <c r="R600" s="173">
        <f>'Vstupní data 9_4'!O605</f>
        <v>0</v>
      </c>
      <c r="S600" s="176">
        <f>'Tabulka 9_4'!$R600+'Tabulka 9_4'!$Q600+'Tabulka 9_4'!$P600</f>
        <v>0</v>
      </c>
      <c r="T600" s="173">
        <f>'Vstupní data 9_4'!P605</f>
        <v>0</v>
      </c>
      <c r="U600" s="173">
        <f>'Vstupní data 9_4'!Q605</f>
        <v>0</v>
      </c>
      <c r="V600" s="173">
        <f>'Vstupní data 9_4'!R605</f>
        <v>0</v>
      </c>
      <c r="W600" s="176">
        <f>IFERROR('Tabulka 9_4'!$V600+'Tabulka 9_4'!$U600+'Tabulka 9_4'!$T600,"")</f>
        <v>0</v>
      </c>
      <c r="X600" s="176">
        <f>IFERROR('Tabulka 9_4'!$P600+'Tabulka 9_4'!$T600,"")</f>
        <v>0</v>
      </c>
      <c r="Y600" s="176">
        <f>IFERROR('Tabulka 9_4'!$Q600+'Tabulka 9_4'!$U600,"")</f>
        <v>0</v>
      </c>
      <c r="Z600" s="176">
        <f>IFERROR('Tabulka 9_4'!$R600+'Tabulka 9_4'!$V600,"")</f>
        <v>0</v>
      </c>
      <c r="AA600" s="178" t="str">
        <f t="shared" si="18"/>
        <v/>
      </c>
      <c r="AB600" s="178" t="str">
        <f t="shared" si="19"/>
        <v/>
      </c>
      <c r="AC600" s="179">
        <f>'Vstupní data 9_4'!$B$1</f>
        <v>0</v>
      </c>
    </row>
    <row r="601" spans="1:29" ht="15">
      <c r="A601" s="164">
        <f>'Vstupní data 9_4'!A606</f>
        <v>0</v>
      </c>
      <c r="B601" s="165">
        <f>'Vstupní data 9_4'!B606</f>
        <v>0</v>
      </c>
      <c r="C601" s="166" t="str">
        <f>'Vstupní data 9_4'!T527</f>
        <v/>
      </c>
      <c r="D601" s="166" t="str">
        <f>'Vstupní data 9_4'!U527</f>
        <v/>
      </c>
      <c r="E601" s="165" t="str">
        <f>'Vstupní data 9_4'!D527</f>
        <v/>
      </c>
      <c r="F601" s="165">
        <f>'Vstupní data 9_4'!C606</f>
        <v>0</v>
      </c>
      <c r="G601" s="165" t="str">
        <f>'Vstupní data 9_4'!F527</f>
        <v/>
      </c>
      <c r="H601" s="167">
        <f>'Vstupní data 9_4'!G606</f>
        <v>0</v>
      </c>
      <c r="I601" s="165" t="str">
        <f>IF('Vstupní data 9_4'!H606=0,"",'Vstupní data 9_4'!H606)</f>
        <v/>
      </c>
      <c r="J601" s="165">
        <f>'Vstupní data 9_4'!E606</f>
        <v>0</v>
      </c>
      <c r="K601" s="180" t="str">
        <f>'Vstupní data 9_4'!S527</f>
        <v/>
      </c>
      <c r="L601" s="166">
        <f>'Vstupní data 9_4'!I606</f>
        <v>0</v>
      </c>
      <c r="M601" s="169">
        <f>'Vstupní data 9_4'!J606</f>
        <v>0</v>
      </c>
      <c r="N601" s="169">
        <f>'Vstupní data 9_4'!K606</f>
        <v>0</v>
      </c>
      <c r="O601" s="169">
        <f>'Vstupní data 9_4'!L606</f>
        <v>0</v>
      </c>
      <c r="P601" s="165">
        <f>'Vstupní data 9_4'!M606</f>
        <v>0</v>
      </c>
      <c r="Q601" s="165">
        <f>'Vstupní data 9_4'!N606</f>
        <v>0</v>
      </c>
      <c r="R601" s="165">
        <f>'Vstupní data 9_4'!O606</f>
        <v>0</v>
      </c>
      <c r="S601" s="168">
        <f>'Tabulka 9_4'!$R601+'Tabulka 9_4'!$Q601+'Tabulka 9_4'!$P601</f>
        <v>0</v>
      </c>
      <c r="T601" s="165">
        <f>'Vstupní data 9_4'!P606</f>
        <v>0</v>
      </c>
      <c r="U601" s="165">
        <f>'Vstupní data 9_4'!Q606</f>
        <v>0</v>
      </c>
      <c r="V601" s="165">
        <f>'Vstupní data 9_4'!R606</f>
        <v>0</v>
      </c>
      <c r="W601" s="168">
        <f>IFERROR('Tabulka 9_4'!$V601+'Tabulka 9_4'!$U601+'Tabulka 9_4'!$T601,"")</f>
        <v>0</v>
      </c>
      <c r="X601" s="168">
        <f>IFERROR('Tabulka 9_4'!$P601+'Tabulka 9_4'!$T601,"")</f>
        <v>0</v>
      </c>
      <c r="Y601" s="168">
        <f>IFERROR('Tabulka 9_4'!$Q601+'Tabulka 9_4'!$U601,"")</f>
        <v>0</v>
      </c>
      <c r="Z601" s="168">
        <f>IFERROR('Tabulka 9_4'!$R601+'Tabulka 9_4'!$V601,"")</f>
        <v>0</v>
      </c>
      <c r="AA601" s="170" t="str">
        <f t="shared" si="18"/>
        <v/>
      </c>
      <c r="AB601" s="170" t="str">
        <f t="shared" si="19"/>
        <v/>
      </c>
      <c r="AC601" s="171">
        <f>'Vstupní data 9_4'!$B$1</f>
        <v>0</v>
      </c>
    </row>
    <row r="602" spans="1:29" ht="15">
      <c r="A602" s="172">
        <f>'Vstupní data 9_4'!A607</f>
        <v>0</v>
      </c>
      <c r="B602" s="173">
        <f>'Vstupní data 9_4'!B607</f>
        <v>0</v>
      </c>
      <c r="C602" s="174" t="str">
        <f>'Vstupní data 9_4'!T527</f>
        <v/>
      </c>
      <c r="D602" s="174" t="str">
        <f>'Vstupní data 9_4'!U527</f>
        <v/>
      </c>
      <c r="E602" s="173" t="str">
        <f>'Vstupní data 9_4'!D527</f>
        <v/>
      </c>
      <c r="F602" s="173">
        <f>'Vstupní data 9_4'!C607</f>
        <v>0</v>
      </c>
      <c r="G602" s="173" t="str">
        <f>'Vstupní data 9_4'!F527</f>
        <v/>
      </c>
      <c r="H602" s="175">
        <f>'Vstupní data 9_4'!G607</f>
        <v>0</v>
      </c>
      <c r="I602" s="173" t="str">
        <f>IF('Vstupní data 9_4'!H607=0,"",'Vstupní data 9_4'!H607)</f>
        <v/>
      </c>
      <c r="J602" s="173">
        <f>'Vstupní data 9_4'!E607</f>
        <v>0</v>
      </c>
      <c r="K602" s="181" t="str">
        <f>'Vstupní data 9_4'!S527</f>
        <v/>
      </c>
      <c r="L602" s="174">
        <f>'Vstupní data 9_4'!I607</f>
        <v>0</v>
      </c>
      <c r="M602" s="177">
        <f>'Vstupní data 9_4'!J607</f>
        <v>0</v>
      </c>
      <c r="N602" s="177">
        <f>'Vstupní data 9_4'!K607</f>
        <v>0</v>
      </c>
      <c r="O602" s="177">
        <f>'Vstupní data 9_4'!L607</f>
        <v>0</v>
      </c>
      <c r="P602" s="173">
        <f>'Vstupní data 9_4'!M607</f>
        <v>0</v>
      </c>
      <c r="Q602" s="173">
        <f>'Vstupní data 9_4'!N607</f>
        <v>0</v>
      </c>
      <c r="R602" s="173">
        <f>'Vstupní data 9_4'!O607</f>
        <v>0</v>
      </c>
      <c r="S602" s="176">
        <f>'Tabulka 9_4'!$R602+'Tabulka 9_4'!$Q602+'Tabulka 9_4'!$P602</f>
        <v>0</v>
      </c>
      <c r="T602" s="173">
        <f>'Vstupní data 9_4'!P607</f>
        <v>0</v>
      </c>
      <c r="U602" s="173">
        <f>'Vstupní data 9_4'!Q607</f>
        <v>0</v>
      </c>
      <c r="V602" s="173">
        <f>'Vstupní data 9_4'!R607</f>
        <v>0</v>
      </c>
      <c r="W602" s="176">
        <f>IFERROR('Tabulka 9_4'!$V602+'Tabulka 9_4'!$U602+'Tabulka 9_4'!$T602,"")</f>
        <v>0</v>
      </c>
      <c r="X602" s="176">
        <f>IFERROR('Tabulka 9_4'!$P602+'Tabulka 9_4'!$T602,"")</f>
        <v>0</v>
      </c>
      <c r="Y602" s="176">
        <f>IFERROR('Tabulka 9_4'!$Q602+'Tabulka 9_4'!$U602,"")</f>
        <v>0</v>
      </c>
      <c r="Z602" s="176">
        <f>IFERROR('Tabulka 9_4'!$R602+'Tabulka 9_4'!$V602,"")</f>
        <v>0</v>
      </c>
      <c r="AA602" s="178" t="str">
        <f t="shared" si="18"/>
        <v/>
      </c>
      <c r="AB602" s="178" t="str">
        <f t="shared" si="19"/>
        <v/>
      </c>
      <c r="AC602" s="179">
        <f>'Vstupní data 9_4'!$B$1</f>
        <v>0</v>
      </c>
    </row>
    <row r="603" spans="1:29" ht="15">
      <c r="A603" s="164">
        <f>'Vstupní data 9_4'!A608</f>
        <v>0</v>
      </c>
      <c r="B603" s="165">
        <f>'Vstupní data 9_4'!B608</f>
        <v>0</v>
      </c>
      <c r="C603" s="166" t="str">
        <f>'Vstupní data 9_4'!T527</f>
        <v/>
      </c>
      <c r="D603" s="166" t="str">
        <f>'Vstupní data 9_4'!U527</f>
        <v/>
      </c>
      <c r="E603" s="165" t="str">
        <f>'Vstupní data 9_4'!D527</f>
        <v/>
      </c>
      <c r="F603" s="165">
        <f>'Vstupní data 9_4'!C608</f>
        <v>0</v>
      </c>
      <c r="G603" s="165" t="str">
        <f>'Vstupní data 9_4'!F527</f>
        <v/>
      </c>
      <c r="H603" s="167">
        <f>'Vstupní data 9_4'!G608</f>
        <v>0</v>
      </c>
      <c r="I603" s="165" t="str">
        <f>IF('Vstupní data 9_4'!H608=0,"",'Vstupní data 9_4'!H608)</f>
        <v/>
      </c>
      <c r="J603" s="165">
        <f>'Vstupní data 9_4'!E608</f>
        <v>0</v>
      </c>
      <c r="K603" s="180" t="str">
        <f>'Vstupní data 9_4'!S527</f>
        <v/>
      </c>
      <c r="L603" s="166">
        <f>'Vstupní data 9_4'!I608</f>
        <v>0</v>
      </c>
      <c r="M603" s="169">
        <f>'Vstupní data 9_4'!J608</f>
        <v>0</v>
      </c>
      <c r="N603" s="169">
        <f>'Vstupní data 9_4'!K608</f>
        <v>0</v>
      </c>
      <c r="O603" s="169">
        <f>'Vstupní data 9_4'!L608</f>
        <v>0</v>
      </c>
      <c r="P603" s="165">
        <f>'Vstupní data 9_4'!M608</f>
        <v>0</v>
      </c>
      <c r="Q603" s="165">
        <f>'Vstupní data 9_4'!N608</f>
        <v>0</v>
      </c>
      <c r="R603" s="165">
        <f>'Vstupní data 9_4'!O608</f>
        <v>0</v>
      </c>
      <c r="S603" s="168">
        <f>'Tabulka 9_4'!$R603+'Tabulka 9_4'!$Q603+'Tabulka 9_4'!$P603</f>
        <v>0</v>
      </c>
      <c r="T603" s="165">
        <f>'Vstupní data 9_4'!P608</f>
        <v>0</v>
      </c>
      <c r="U603" s="165">
        <f>'Vstupní data 9_4'!Q608</f>
        <v>0</v>
      </c>
      <c r="V603" s="165">
        <f>'Vstupní data 9_4'!R608</f>
        <v>0</v>
      </c>
      <c r="W603" s="168">
        <f>IFERROR('Tabulka 9_4'!$V603+'Tabulka 9_4'!$U603+'Tabulka 9_4'!$T603,"")</f>
        <v>0</v>
      </c>
      <c r="X603" s="168">
        <f>IFERROR('Tabulka 9_4'!$P603+'Tabulka 9_4'!$T603,"")</f>
        <v>0</v>
      </c>
      <c r="Y603" s="168">
        <f>IFERROR('Tabulka 9_4'!$Q603+'Tabulka 9_4'!$U603,"")</f>
        <v>0</v>
      </c>
      <c r="Z603" s="168">
        <f>IFERROR('Tabulka 9_4'!$R603+'Tabulka 9_4'!$V603,"")</f>
        <v>0</v>
      </c>
      <c r="AA603" s="170" t="str">
        <f t="shared" si="18"/>
        <v/>
      </c>
      <c r="AB603" s="170" t="str">
        <f t="shared" si="19"/>
        <v/>
      </c>
      <c r="AC603" s="171">
        <f>'Vstupní data 9_4'!$B$1</f>
        <v>0</v>
      </c>
    </row>
    <row r="604" spans="1:29" ht="15">
      <c r="A604" s="172">
        <f>'Vstupní data 9_4'!A609</f>
        <v>0</v>
      </c>
      <c r="B604" s="173">
        <f>'Vstupní data 9_4'!B609</f>
        <v>0</v>
      </c>
      <c r="C604" s="174" t="str">
        <f>'Vstupní data 9_4'!T527</f>
        <v/>
      </c>
      <c r="D604" s="174" t="str">
        <f>'Vstupní data 9_4'!U527</f>
        <v/>
      </c>
      <c r="E604" s="173" t="str">
        <f>'Vstupní data 9_4'!D527</f>
        <v/>
      </c>
      <c r="F604" s="173">
        <f>'Vstupní data 9_4'!C609</f>
        <v>0</v>
      </c>
      <c r="G604" s="173" t="str">
        <f>'Vstupní data 9_4'!F527</f>
        <v/>
      </c>
      <c r="H604" s="175">
        <f>'Vstupní data 9_4'!G609</f>
        <v>0</v>
      </c>
      <c r="I604" s="173" t="str">
        <f>IF('Vstupní data 9_4'!H609=0,"",'Vstupní data 9_4'!H609)</f>
        <v/>
      </c>
      <c r="J604" s="173">
        <f>'Vstupní data 9_4'!E609</f>
        <v>0</v>
      </c>
      <c r="K604" s="181" t="str">
        <f>'Vstupní data 9_4'!S527</f>
        <v/>
      </c>
      <c r="L604" s="174">
        <f>'Vstupní data 9_4'!I609</f>
        <v>0</v>
      </c>
      <c r="M604" s="177">
        <f>'Vstupní data 9_4'!J609</f>
        <v>0</v>
      </c>
      <c r="N604" s="177">
        <f>'Vstupní data 9_4'!K609</f>
        <v>0</v>
      </c>
      <c r="O604" s="177">
        <f>'Vstupní data 9_4'!L609</f>
        <v>0</v>
      </c>
      <c r="P604" s="173">
        <f>'Vstupní data 9_4'!M609</f>
        <v>0</v>
      </c>
      <c r="Q604" s="173">
        <f>'Vstupní data 9_4'!N609</f>
        <v>0</v>
      </c>
      <c r="R604" s="173">
        <f>'Vstupní data 9_4'!O609</f>
        <v>0</v>
      </c>
      <c r="S604" s="176">
        <f>'Tabulka 9_4'!$R604+'Tabulka 9_4'!$Q604+'Tabulka 9_4'!$P604</f>
        <v>0</v>
      </c>
      <c r="T604" s="173">
        <f>'Vstupní data 9_4'!P609</f>
        <v>0</v>
      </c>
      <c r="U604" s="173">
        <f>'Vstupní data 9_4'!Q609</f>
        <v>0</v>
      </c>
      <c r="V604" s="173">
        <f>'Vstupní data 9_4'!R609</f>
        <v>0</v>
      </c>
      <c r="W604" s="176">
        <f>IFERROR('Tabulka 9_4'!$V604+'Tabulka 9_4'!$U604+'Tabulka 9_4'!$T604,"")</f>
        <v>0</v>
      </c>
      <c r="X604" s="176">
        <f>IFERROR('Tabulka 9_4'!$P604+'Tabulka 9_4'!$T604,"")</f>
        <v>0</v>
      </c>
      <c r="Y604" s="176">
        <f>IFERROR('Tabulka 9_4'!$Q604+'Tabulka 9_4'!$U604,"")</f>
        <v>0</v>
      </c>
      <c r="Z604" s="176">
        <f>IFERROR('Tabulka 9_4'!$R604+'Tabulka 9_4'!$V604,"")</f>
        <v>0</v>
      </c>
      <c r="AA604" s="178" t="str">
        <f t="shared" si="18"/>
        <v/>
      </c>
      <c r="AB604" s="178" t="str">
        <f t="shared" si="19"/>
        <v/>
      </c>
      <c r="AC604" s="179">
        <f>'Vstupní data 9_4'!$B$1</f>
        <v>0</v>
      </c>
    </row>
    <row r="605" spans="1:29" ht="15">
      <c r="A605" s="164">
        <f>'Vstupní data 9_4'!A610</f>
        <v>0</v>
      </c>
      <c r="B605" s="165">
        <f>'Vstupní data 9_4'!B610</f>
        <v>0</v>
      </c>
      <c r="C605" s="166" t="str">
        <f>'Vstupní data 9_4'!T527</f>
        <v/>
      </c>
      <c r="D605" s="166" t="str">
        <f>'Vstupní data 9_4'!U527</f>
        <v/>
      </c>
      <c r="E605" s="165" t="str">
        <f>'Vstupní data 9_4'!D527</f>
        <v/>
      </c>
      <c r="F605" s="165">
        <f>'Vstupní data 9_4'!C610</f>
        <v>0</v>
      </c>
      <c r="G605" s="165" t="str">
        <f>'Vstupní data 9_4'!F527</f>
        <v/>
      </c>
      <c r="H605" s="167">
        <f>'Vstupní data 9_4'!G610</f>
        <v>0</v>
      </c>
      <c r="I605" s="165" t="str">
        <f>IF('Vstupní data 9_4'!H610=0,"",'Vstupní data 9_4'!H610)</f>
        <v/>
      </c>
      <c r="J605" s="165">
        <f>'Vstupní data 9_4'!E610</f>
        <v>0</v>
      </c>
      <c r="K605" s="180" t="str">
        <f>'Vstupní data 9_4'!S527</f>
        <v/>
      </c>
      <c r="L605" s="166">
        <f>'Vstupní data 9_4'!I610</f>
        <v>0</v>
      </c>
      <c r="M605" s="169">
        <f>'Vstupní data 9_4'!J610</f>
        <v>0</v>
      </c>
      <c r="N605" s="169">
        <f>'Vstupní data 9_4'!K610</f>
        <v>0</v>
      </c>
      <c r="O605" s="169">
        <f>'Vstupní data 9_4'!L610</f>
        <v>0</v>
      </c>
      <c r="P605" s="165">
        <f>'Vstupní data 9_4'!M610</f>
        <v>0</v>
      </c>
      <c r="Q605" s="165">
        <f>'Vstupní data 9_4'!N610</f>
        <v>0</v>
      </c>
      <c r="R605" s="165">
        <f>'Vstupní data 9_4'!O610</f>
        <v>0</v>
      </c>
      <c r="S605" s="168">
        <f>'Tabulka 9_4'!$R605+'Tabulka 9_4'!$Q605+'Tabulka 9_4'!$P605</f>
        <v>0</v>
      </c>
      <c r="T605" s="165">
        <f>'Vstupní data 9_4'!P610</f>
        <v>0</v>
      </c>
      <c r="U605" s="165">
        <f>'Vstupní data 9_4'!Q610</f>
        <v>0</v>
      </c>
      <c r="V605" s="165">
        <f>'Vstupní data 9_4'!R610</f>
        <v>0</v>
      </c>
      <c r="W605" s="168">
        <f>IFERROR('Tabulka 9_4'!$V605+'Tabulka 9_4'!$U605+'Tabulka 9_4'!$T605,"")</f>
        <v>0</v>
      </c>
      <c r="X605" s="168">
        <f>IFERROR('Tabulka 9_4'!$P605+'Tabulka 9_4'!$T605,"")</f>
        <v>0</v>
      </c>
      <c r="Y605" s="168">
        <f>IFERROR('Tabulka 9_4'!$Q605+'Tabulka 9_4'!$U605,"")</f>
        <v>0</v>
      </c>
      <c r="Z605" s="168">
        <f>IFERROR('Tabulka 9_4'!$R605+'Tabulka 9_4'!$V605,"")</f>
        <v>0</v>
      </c>
      <c r="AA605" s="170" t="str">
        <f t="shared" si="18"/>
        <v/>
      </c>
      <c r="AB605" s="170" t="str">
        <f t="shared" si="19"/>
        <v/>
      </c>
      <c r="AC605" s="171">
        <f>'Vstupní data 9_4'!$B$1</f>
        <v>0</v>
      </c>
    </row>
    <row r="606" spans="1:29" ht="15">
      <c r="A606" s="172">
        <f>'Vstupní data 9_4'!A611</f>
        <v>0</v>
      </c>
      <c r="B606" s="173">
        <f>'Vstupní data 9_4'!B611</f>
        <v>0</v>
      </c>
      <c r="C606" s="174" t="str">
        <f>'Vstupní data 9_4'!T527</f>
        <v/>
      </c>
      <c r="D606" s="174" t="str">
        <f>'Vstupní data 9_4'!U527</f>
        <v/>
      </c>
      <c r="E606" s="173" t="str">
        <f>'Vstupní data 9_4'!D527</f>
        <v/>
      </c>
      <c r="F606" s="173">
        <f>'Vstupní data 9_4'!C611</f>
        <v>0</v>
      </c>
      <c r="G606" s="173" t="str">
        <f>'Vstupní data 9_4'!F527</f>
        <v/>
      </c>
      <c r="H606" s="175">
        <f>'Vstupní data 9_4'!G611</f>
        <v>0</v>
      </c>
      <c r="I606" s="173" t="str">
        <f>IF('Vstupní data 9_4'!H611=0,"",'Vstupní data 9_4'!H611)</f>
        <v/>
      </c>
      <c r="J606" s="173">
        <f>'Vstupní data 9_4'!E611</f>
        <v>0</v>
      </c>
      <c r="K606" s="181" t="str">
        <f>'Vstupní data 9_4'!S527</f>
        <v/>
      </c>
      <c r="L606" s="174">
        <f>'Vstupní data 9_4'!I611</f>
        <v>0</v>
      </c>
      <c r="M606" s="177">
        <f>'Vstupní data 9_4'!J611</f>
        <v>0</v>
      </c>
      <c r="N606" s="177">
        <f>'Vstupní data 9_4'!K611</f>
        <v>0</v>
      </c>
      <c r="O606" s="177">
        <f>'Vstupní data 9_4'!L611</f>
        <v>0</v>
      </c>
      <c r="P606" s="173">
        <f>'Vstupní data 9_4'!M611</f>
        <v>0</v>
      </c>
      <c r="Q606" s="173">
        <f>'Vstupní data 9_4'!N611</f>
        <v>0</v>
      </c>
      <c r="R606" s="173">
        <f>'Vstupní data 9_4'!O611</f>
        <v>0</v>
      </c>
      <c r="S606" s="176">
        <f>'Tabulka 9_4'!$R606+'Tabulka 9_4'!$Q606+'Tabulka 9_4'!$P606</f>
        <v>0</v>
      </c>
      <c r="T606" s="173">
        <f>'Vstupní data 9_4'!P611</f>
        <v>0</v>
      </c>
      <c r="U606" s="173">
        <f>'Vstupní data 9_4'!Q611</f>
        <v>0</v>
      </c>
      <c r="V606" s="173">
        <f>'Vstupní data 9_4'!R611</f>
        <v>0</v>
      </c>
      <c r="W606" s="176">
        <f>IFERROR('Tabulka 9_4'!$V606+'Tabulka 9_4'!$U606+'Tabulka 9_4'!$T606,"")</f>
        <v>0</v>
      </c>
      <c r="X606" s="176">
        <f>IFERROR('Tabulka 9_4'!$P606+'Tabulka 9_4'!$T606,"")</f>
        <v>0</v>
      </c>
      <c r="Y606" s="176">
        <f>IFERROR('Tabulka 9_4'!$Q606+'Tabulka 9_4'!$U606,"")</f>
        <v>0</v>
      </c>
      <c r="Z606" s="176">
        <f>IFERROR('Tabulka 9_4'!$R606+'Tabulka 9_4'!$V606,"")</f>
        <v>0</v>
      </c>
      <c r="AA606" s="178" t="str">
        <f t="shared" si="18"/>
        <v/>
      </c>
      <c r="AB606" s="178" t="str">
        <f t="shared" si="19"/>
        <v/>
      </c>
      <c r="AC606" s="179">
        <f>'Vstupní data 9_4'!$B$1</f>
        <v>0</v>
      </c>
    </row>
    <row r="607" spans="1:29" ht="15">
      <c r="A607" s="164">
        <f>'Vstupní data 9_4'!A612</f>
        <v>0</v>
      </c>
      <c r="B607" s="165">
        <f>'Vstupní data 9_4'!B612</f>
        <v>0</v>
      </c>
      <c r="C607" s="166" t="str">
        <f>'Vstupní data 9_4'!T527</f>
        <v/>
      </c>
      <c r="D607" s="166" t="str">
        <f>'Vstupní data 9_4'!U527</f>
        <v/>
      </c>
      <c r="E607" s="165" t="str">
        <f>'Vstupní data 9_4'!D527</f>
        <v/>
      </c>
      <c r="F607" s="165">
        <f>'Vstupní data 9_4'!C612</f>
        <v>0</v>
      </c>
      <c r="G607" s="165" t="str">
        <f>'Vstupní data 9_4'!F527</f>
        <v/>
      </c>
      <c r="H607" s="167">
        <f>'Vstupní data 9_4'!G612</f>
        <v>0</v>
      </c>
      <c r="I607" s="165" t="str">
        <f>IF('Vstupní data 9_4'!H612=0,"",'Vstupní data 9_4'!H612)</f>
        <v/>
      </c>
      <c r="J607" s="165">
        <f>'Vstupní data 9_4'!E612</f>
        <v>0</v>
      </c>
      <c r="K607" s="180" t="str">
        <f>'Vstupní data 9_4'!S527</f>
        <v/>
      </c>
      <c r="L607" s="166">
        <f>'Vstupní data 9_4'!I612</f>
        <v>0</v>
      </c>
      <c r="M607" s="169">
        <f>'Vstupní data 9_4'!J612</f>
        <v>0</v>
      </c>
      <c r="N607" s="169">
        <f>'Vstupní data 9_4'!K612</f>
        <v>0</v>
      </c>
      <c r="O607" s="169">
        <f>'Vstupní data 9_4'!L612</f>
        <v>0</v>
      </c>
      <c r="P607" s="165">
        <f>'Vstupní data 9_4'!M612</f>
        <v>0</v>
      </c>
      <c r="Q607" s="165">
        <f>'Vstupní data 9_4'!N612</f>
        <v>0</v>
      </c>
      <c r="R607" s="165">
        <f>'Vstupní data 9_4'!O612</f>
        <v>0</v>
      </c>
      <c r="S607" s="168">
        <f>'Tabulka 9_4'!$R607+'Tabulka 9_4'!$Q607+'Tabulka 9_4'!$P607</f>
        <v>0</v>
      </c>
      <c r="T607" s="165">
        <f>'Vstupní data 9_4'!P612</f>
        <v>0</v>
      </c>
      <c r="U607" s="165">
        <f>'Vstupní data 9_4'!Q612</f>
        <v>0</v>
      </c>
      <c r="V607" s="165">
        <f>'Vstupní data 9_4'!R612</f>
        <v>0</v>
      </c>
      <c r="W607" s="168">
        <f>IFERROR('Tabulka 9_4'!$V607+'Tabulka 9_4'!$U607+'Tabulka 9_4'!$T607,"")</f>
        <v>0</v>
      </c>
      <c r="X607" s="168">
        <f>IFERROR('Tabulka 9_4'!$P607+'Tabulka 9_4'!$T607,"")</f>
        <v>0</v>
      </c>
      <c r="Y607" s="168">
        <f>IFERROR('Tabulka 9_4'!$Q607+'Tabulka 9_4'!$U607,"")</f>
        <v>0</v>
      </c>
      <c r="Z607" s="168">
        <f>IFERROR('Tabulka 9_4'!$R607+'Tabulka 9_4'!$V607,"")</f>
        <v>0</v>
      </c>
      <c r="AA607" s="170" t="str">
        <f t="shared" si="18"/>
        <v/>
      </c>
      <c r="AB607" s="170" t="str">
        <f t="shared" si="19"/>
        <v/>
      </c>
      <c r="AC607" s="171">
        <f>'Vstupní data 9_4'!$B$1</f>
        <v>0</v>
      </c>
    </row>
    <row r="608" spans="1:29" ht="15">
      <c r="A608" s="172">
        <f>'Vstupní data 9_4'!A613</f>
        <v>0</v>
      </c>
      <c r="B608" s="173">
        <f>'Vstupní data 9_4'!B613</f>
        <v>0</v>
      </c>
      <c r="C608" s="174" t="str">
        <f>'Vstupní data 9_4'!T527</f>
        <v/>
      </c>
      <c r="D608" s="174" t="str">
        <f>'Vstupní data 9_4'!U527</f>
        <v/>
      </c>
      <c r="E608" s="173" t="str">
        <f>'Vstupní data 9_4'!D527</f>
        <v/>
      </c>
      <c r="F608" s="173">
        <f>'Vstupní data 9_4'!C613</f>
        <v>0</v>
      </c>
      <c r="G608" s="173" t="str">
        <f>'Vstupní data 9_4'!F527</f>
        <v/>
      </c>
      <c r="H608" s="175">
        <f>'Vstupní data 9_4'!G613</f>
        <v>0</v>
      </c>
      <c r="I608" s="173" t="str">
        <f>IF('Vstupní data 9_4'!H613=0,"",'Vstupní data 9_4'!H613)</f>
        <v/>
      </c>
      <c r="J608" s="173">
        <f>'Vstupní data 9_4'!E613</f>
        <v>0</v>
      </c>
      <c r="K608" s="181" t="str">
        <f>'Vstupní data 9_4'!S527</f>
        <v/>
      </c>
      <c r="L608" s="174">
        <f>'Vstupní data 9_4'!I613</f>
        <v>0</v>
      </c>
      <c r="M608" s="177">
        <f>'Vstupní data 9_4'!J613</f>
        <v>0</v>
      </c>
      <c r="N608" s="177">
        <f>'Vstupní data 9_4'!K613</f>
        <v>0</v>
      </c>
      <c r="O608" s="177">
        <f>'Vstupní data 9_4'!L613</f>
        <v>0</v>
      </c>
      <c r="P608" s="173">
        <f>'Vstupní data 9_4'!M613</f>
        <v>0</v>
      </c>
      <c r="Q608" s="173">
        <f>'Vstupní data 9_4'!N613</f>
        <v>0</v>
      </c>
      <c r="R608" s="173">
        <f>'Vstupní data 9_4'!O613</f>
        <v>0</v>
      </c>
      <c r="S608" s="176">
        <f>'Tabulka 9_4'!$R608+'Tabulka 9_4'!$Q608+'Tabulka 9_4'!$P608</f>
        <v>0</v>
      </c>
      <c r="T608" s="173">
        <f>'Vstupní data 9_4'!P613</f>
        <v>0</v>
      </c>
      <c r="U608" s="173">
        <f>'Vstupní data 9_4'!Q613</f>
        <v>0</v>
      </c>
      <c r="V608" s="173">
        <f>'Vstupní data 9_4'!R613</f>
        <v>0</v>
      </c>
      <c r="W608" s="176">
        <f>IFERROR('Tabulka 9_4'!$V608+'Tabulka 9_4'!$U608+'Tabulka 9_4'!$T608,"")</f>
        <v>0</v>
      </c>
      <c r="X608" s="176">
        <f>IFERROR('Tabulka 9_4'!$P608+'Tabulka 9_4'!$T608,"")</f>
        <v>0</v>
      </c>
      <c r="Y608" s="176">
        <f>IFERROR('Tabulka 9_4'!$Q608+'Tabulka 9_4'!$U608,"")</f>
        <v>0</v>
      </c>
      <c r="Z608" s="176">
        <f>IFERROR('Tabulka 9_4'!$R608+'Tabulka 9_4'!$V608,"")</f>
        <v>0</v>
      </c>
      <c r="AA608" s="178" t="str">
        <f t="shared" si="18"/>
        <v/>
      </c>
      <c r="AB608" s="178" t="str">
        <f t="shared" si="19"/>
        <v/>
      </c>
      <c r="AC608" s="179">
        <f>'Vstupní data 9_4'!$B$1</f>
        <v>0</v>
      </c>
    </row>
    <row r="609" spans="1:29" ht="15">
      <c r="A609" s="164">
        <f>'Vstupní data 9_4'!A614</f>
        <v>0</v>
      </c>
      <c r="B609" s="165">
        <f>'Vstupní data 9_4'!B614</f>
        <v>0</v>
      </c>
      <c r="C609" s="166" t="str">
        <f>'Vstupní data 9_4'!T527</f>
        <v/>
      </c>
      <c r="D609" s="166" t="str">
        <f>'Vstupní data 9_4'!U527</f>
        <v/>
      </c>
      <c r="E609" s="165" t="str">
        <f>'Vstupní data 9_4'!D527</f>
        <v/>
      </c>
      <c r="F609" s="165">
        <f>'Vstupní data 9_4'!C614</f>
        <v>0</v>
      </c>
      <c r="G609" s="165" t="str">
        <f>'Vstupní data 9_4'!F527</f>
        <v/>
      </c>
      <c r="H609" s="167">
        <f>'Vstupní data 9_4'!G614</f>
        <v>0</v>
      </c>
      <c r="I609" s="165" t="str">
        <f>IF('Vstupní data 9_4'!H614=0,"",'Vstupní data 9_4'!H614)</f>
        <v/>
      </c>
      <c r="J609" s="165">
        <f>'Vstupní data 9_4'!E614</f>
        <v>0</v>
      </c>
      <c r="K609" s="180" t="str">
        <f>'Vstupní data 9_4'!S527</f>
        <v/>
      </c>
      <c r="L609" s="166">
        <f>'Vstupní data 9_4'!I614</f>
        <v>0</v>
      </c>
      <c r="M609" s="169">
        <f>'Vstupní data 9_4'!J614</f>
        <v>0</v>
      </c>
      <c r="N609" s="169">
        <f>'Vstupní data 9_4'!K614</f>
        <v>0</v>
      </c>
      <c r="O609" s="169">
        <f>'Vstupní data 9_4'!L614</f>
        <v>0</v>
      </c>
      <c r="P609" s="165">
        <f>'Vstupní data 9_4'!M614</f>
        <v>0</v>
      </c>
      <c r="Q609" s="165">
        <f>'Vstupní data 9_4'!N614</f>
        <v>0</v>
      </c>
      <c r="R609" s="165">
        <f>'Vstupní data 9_4'!O614</f>
        <v>0</v>
      </c>
      <c r="S609" s="168">
        <f>'Tabulka 9_4'!$R609+'Tabulka 9_4'!$Q609+'Tabulka 9_4'!$P609</f>
        <v>0</v>
      </c>
      <c r="T609" s="165">
        <f>'Vstupní data 9_4'!P614</f>
        <v>0</v>
      </c>
      <c r="U609" s="165">
        <f>'Vstupní data 9_4'!Q614</f>
        <v>0</v>
      </c>
      <c r="V609" s="165">
        <f>'Vstupní data 9_4'!R614</f>
        <v>0</v>
      </c>
      <c r="W609" s="168">
        <f>IFERROR('Tabulka 9_4'!$V609+'Tabulka 9_4'!$U609+'Tabulka 9_4'!$T609,"")</f>
        <v>0</v>
      </c>
      <c r="X609" s="168">
        <f>IFERROR('Tabulka 9_4'!$P609+'Tabulka 9_4'!$T609,"")</f>
        <v>0</v>
      </c>
      <c r="Y609" s="168">
        <f>IFERROR('Tabulka 9_4'!$Q609+'Tabulka 9_4'!$U609,"")</f>
        <v>0</v>
      </c>
      <c r="Z609" s="168">
        <f>IFERROR('Tabulka 9_4'!$R609+'Tabulka 9_4'!$V609,"")</f>
        <v>0</v>
      </c>
      <c r="AA609" s="170" t="str">
        <f t="shared" si="18"/>
        <v/>
      </c>
      <c r="AB609" s="170" t="str">
        <f t="shared" si="19"/>
        <v/>
      </c>
      <c r="AC609" s="171">
        <f>'Vstupní data 9_4'!$B$1</f>
        <v>0</v>
      </c>
    </row>
    <row r="610" spans="1:29" ht="15">
      <c r="A610" s="172">
        <f>'Vstupní data 9_4'!A615</f>
        <v>0</v>
      </c>
      <c r="B610" s="173">
        <f>'Vstupní data 9_4'!B615</f>
        <v>0</v>
      </c>
      <c r="C610" s="174" t="str">
        <f>'Vstupní data 9_4'!T527</f>
        <v/>
      </c>
      <c r="D610" s="174" t="str">
        <f>'Vstupní data 9_4'!U527</f>
        <v/>
      </c>
      <c r="E610" s="173" t="str">
        <f>'Vstupní data 9_4'!D527</f>
        <v/>
      </c>
      <c r="F610" s="173">
        <f>'Vstupní data 9_4'!C615</f>
        <v>0</v>
      </c>
      <c r="G610" s="173" t="str">
        <f>'Vstupní data 9_4'!F527</f>
        <v/>
      </c>
      <c r="H610" s="175">
        <f>'Vstupní data 9_4'!G615</f>
        <v>0</v>
      </c>
      <c r="I610" s="173" t="str">
        <f>IF('Vstupní data 9_4'!H615=0,"",'Vstupní data 9_4'!H615)</f>
        <v/>
      </c>
      <c r="J610" s="173">
        <f>'Vstupní data 9_4'!E615</f>
        <v>0</v>
      </c>
      <c r="K610" s="181" t="str">
        <f>'Vstupní data 9_4'!S527</f>
        <v/>
      </c>
      <c r="L610" s="174">
        <f>'Vstupní data 9_4'!I615</f>
        <v>0</v>
      </c>
      <c r="M610" s="177">
        <f>'Vstupní data 9_4'!J615</f>
        <v>0</v>
      </c>
      <c r="N610" s="177">
        <f>'Vstupní data 9_4'!K615</f>
        <v>0</v>
      </c>
      <c r="O610" s="177">
        <f>'Vstupní data 9_4'!L615</f>
        <v>0</v>
      </c>
      <c r="P610" s="173">
        <f>'Vstupní data 9_4'!M615</f>
        <v>0</v>
      </c>
      <c r="Q610" s="173">
        <f>'Vstupní data 9_4'!N615</f>
        <v>0</v>
      </c>
      <c r="R610" s="173">
        <f>'Vstupní data 9_4'!O615</f>
        <v>0</v>
      </c>
      <c r="S610" s="176">
        <f>'Tabulka 9_4'!$R610+'Tabulka 9_4'!$Q610+'Tabulka 9_4'!$P610</f>
        <v>0</v>
      </c>
      <c r="T610" s="173">
        <f>'Vstupní data 9_4'!P615</f>
        <v>0</v>
      </c>
      <c r="U610" s="173">
        <f>'Vstupní data 9_4'!Q615</f>
        <v>0</v>
      </c>
      <c r="V610" s="173">
        <f>'Vstupní data 9_4'!R615</f>
        <v>0</v>
      </c>
      <c r="W610" s="176">
        <f>IFERROR('Tabulka 9_4'!$V610+'Tabulka 9_4'!$U610+'Tabulka 9_4'!$T610,"")</f>
        <v>0</v>
      </c>
      <c r="X610" s="176">
        <f>IFERROR('Tabulka 9_4'!$P610+'Tabulka 9_4'!$T610,"")</f>
        <v>0</v>
      </c>
      <c r="Y610" s="176">
        <f>IFERROR('Tabulka 9_4'!$Q610+'Tabulka 9_4'!$U610,"")</f>
        <v>0</v>
      </c>
      <c r="Z610" s="176">
        <f>IFERROR('Tabulka 9_4'!$R610+'Tabulka 9_4'!$V610,"")</f>
        <v>0</v>
      </c>
      <c r="AA610" s="178" t="str">
        <f t="shared" si="18"/>
        <v/>
      </c>
      <c r="AB610" s="178" t="str">
        <f t="shared" si="19"/>
        <v/>
      </c>
      <c r="AC610" s="179">
        <f>'Vstupní data 9_4'!$B$1</f>
        <v>0</v>
      </c>
    </row>
    <row r="611" spans="1:29" ht="15">
      <c r="A611" s="164">
        <f>'Vstupní data 9_4'!A616</f>
        <v>0</v>
      </c>
      <c r="B611" s="165">
        <f>'Vstupní data 9_4'!B616</f>
        <v>0</v>
      </c>
      <c r="C611" s="166" t="str">
        <f>'Vstupní data 9_4'!T527</f>
        <v/>
      </c>
      <c r="D611" s="166" t="str">
        <f>'Vstupní data 9_4'!U527</f>
        <v/>
      </c>
      <c r="E611" s="165" t="str">
        <f>'Vstupní data 9_4'!D527</f>
        <v/>
      </c>
      <c r="F611" s="165">
        <f>'Vstupní data 9_4'!C616</f>
        <v>0</v>
      </c>
      <c r="G611" s="165" t="str">
        <f>'Vstupní data 9_4'!F527</f>
        <v/>
      </c>
      <c r="H611" s="167">
        <f>'Vstupní data 9_4'!G616</f>
        <v>0</v>
      </c>
      <c r="I611" s="165" t="str">
        <f>IF('Vstupní data 9_4'!H616=0,"",'Vstupní data 9_4'!H616)</f>
        <v/>
      </c>
      <c r="J611" s="165">
        <f>'Vstupní data 9_4'!E616</f>
        <v>0</v>
      </c>
      <c r="K611" s="180" t="str">
        <f>'Vstupní data 9_4'!S527</f>
        <v/>
      </c>
      <c r="L611" s="166">
        <f>'Vstupní data 9_4'!I616</f>
        <v>0</v>
      </c>
      <c r="M611" s="169">
        <f>'Vstupní data 9_4'!J616</f>
        <v>0</v>
      </c>
      <c r="N611" s="169">
        <f>'Vstupní data 9_4'!K616</f>
        <v>0</v>
      </c>
      <c r="O611" s="169">
        <f>'Vstupní data 9_4'!L616</f>
        <v>0</v>
      </c>
      <c r="P611" s="165">
        <f>'Vstupní data 9_4'!M616</f>
        <v>0</v>
      </c>
      <c r="Q611" s="165">
        <f>'Vstupní data 9_4'!N616</f>
        <v>0</v>
      </c>
      <c r="R611" s="165">
        <f>'Vstupní data 9_4'!O616</f>
        <v>0</v>
      </c>
      <c r="S611" s="168">
        <f>'Tabulka 9_4'!$R611+'Tabulka 9_4'!$Q611+'Tabulka 9_4'!$P611</f>
        <v>0</v>
      </c>
      <c r="T611" s="165">
        <f>'Vstupní data 9_4'!P616</f>
        <v>0</v>
      </c>
      <c r="U611" s="165">
        <f>'Vstupní data 9_4'!Q616</f>
        <v>0</v>
      </c>
      <c r="V611" s="165">
        <f>'Vstupní data 9_4'!R616</f>
        <v>0</v>
      </c>
      <c r="W611" s="168">
        <f>IFERROR('Tabulka 9_4'!$V611+'Tabulka 9_4'!$U611+'Tabulka 9_4'!$T611,"")</f>
        <v>0</v>
      </c>
      <c r="X611" s="168">
        <f>IFERROR('Tabulka 9_4'!$P611+'Tabulka 9_4'!$T611,"")</f>
        <v>0</v>
      </c>
      <c r="Y611" s="168">
        <f>IFERROR('Tabulka 9_4'!$Q611+'Tabulka 9_4'!$U611,"")</f>
        <v>0</v>
      </c>
      <c r="Z611" s="168">
        <f>IFERROR('Tabulka 9_4'!$R611+'Tabulka 9_4'!$V611,"")</f>
        <v>0</v>
      </c>
      <c r="AA611" s="170" t="str">
        <f t="shared" si="18"/>
        <v/>
      </c>
      <c r="AB611" s="170" t="str">
        <f t="shared" si="19"/>
        <v/>
      </c>
      <c r="AC611" s="171">
        <f>'Vstupní data 9_4'!$B$1</f>
        <v>0</v>
      </c>
    </row>
    <row r="612" spans="1:29" ht="15">
      <c r="A612" s="172">
        <f>'Vstupní data 9_4'!A617</f>
        <v>0</v>
      </c>
      <c r="B612" s="173">
        <f>'Vstupní data 9_4'!B617</f>
        <v>0</v>
      </c>
      <c r="C612" s="174" t="str">
        <f>'Vstupní data 9_4'!T527</f>
        <v/>
      </c>
      <c r="D612" s="174" t="str">
        <f>'Vstupní data 9_4'!U527</f>
        <v/>
      </c>
      <c r="E612" s="173" t="str">
        <f>'Vstupní data 9_4'!D527</f>
        <v/>
      </c>
      <c r="F612" s="173">
        <f>'Vstupní data 9_4'!C617</f>
        <v>0</v>
      </c>
      <c r="G612" s="173" t="str">
        <f>'Vstupní data 9_4'!F527</f>
        <v/>
      </c>
      <c r="H612" s="175">
        <f>'Vstupní data 9_4'!G617</f>
        <v>0</v>
      </c>
      <c r="I612" s="173" t="str">
        <f>IF('Vstupní data 9_4'!H617=0,"",'Vstupní data 9_4'!H617)</f>
        <v/>
      </c>
      <c r="J612" s="173">
        <f>'Vstupní data 9_4'!E617</f>
        <v>0</v>
      </c>
      <c r="K612" s="181" t="str">
        <f>'Vstupní data 9_4'!S527</f>
        <v/>
      </c>
      <c r="L612" s="174">
        <f>'Vstupní data 9_4'!I617</f>
        <v>0</v>
      </c>
      <c r="M612" s="177">
        <f>'Vstupní data 9_4'!J617</f>
        <v>0</v>
      </c>
      <c r="N612" s="177">
        <f>'Vstupní data 9_4'!K617</f>
        <v>0</v>
      </c>
      <c r="O612" s="177">
        <f>'Vstupní data 9_4'!L617</f>
        <v>0</v>
      </c>
      <c r="P612" s="173">
        <f>'Vstupní data 9_4'!M617</f>
        <v>0</v>
      </c>
      <c r="Q612" s="173">
        <f>'Vstupní data 9_4'!N617</f>
        <v>0</v>
      </c>
      <c r="R612" s="173">
        <f>'Vstupní data 9_4'!O617</f>
        <v>0</v>
      </c>
      <c r="S612" s="176">
        <f>'Tabulka 9_4'!$R612+'Tabulka 9_4'!$Q612+'Tabulka 9_4'!$P612</f>
        <v>0</v>
      </c>
      <c r="T612" s="173">
        <f>'Vstupní data 9_4'!P617</f>
        <v>0</v>
      </c>
      <c r="U612" s="173">
        <f>'Vstupní data 9_4'!Q617</f>
        <v>0</v>
      </c>
      <c r="V612" s="173">
        <f>'Vstupní data 9_4'!R617</f>
        <v>0</v>
      </c>
      <c r="W612" s="176">
        <f>IFERROR('Tabulka 9_4'!$V612+'Tabulka 9_4'!$U612+'Tabulka 9_4'!$T612,"")</f>
        <v>0</v>
      </c>
      <c r="X612" s="176">
        <f>IFERROR('Tabulka 9_4'!$P612+'Tabulka 9_4'!$T612,"")</f>
        <v>0</v>
      </c>
      <c r="Y612" s="176">
        <f>IFERROR('Tabulka 9_4'!$Q612+'Tabulka 9_4'!$U612,"")</f>
        <v>0</v>
      </c>
      <c r="Z612" s="176">
        <f>IFERROR('Tabulka 9_4'!$R612+'Tabulka 9_4'!$V612,"")</f>
        <v>0</v>
      </c>
      <c r="AA612" s="178" t="str">
        <f t="shared" si="18"/>
        <v/>
      </c>
      <c r="AB612" s="178" t="str">
        <f t="shared" si="19"/>
        <v/>
      </c>
      <c r="AC612" s="179">
        <f>'Vstupní data 9_4'!$B$1</f>
        <v>0</v>
      </c>
    </row>
    <row r="613" spans="1:29" ht="15">
      <c r="A613" s="164">
        <f>'Vstupní data 9_4'!A618</f>
        <v>0</v>
      </c>
      <c r="B613" s="165">
        <f>'Vstupní data 9_4'!B618</f>
        <v>0</v>
      </c>
      <c r="C613" s="166" t="str">
        <f>'Vstupní data 9_4'!T527</f>
        <v/>
      </c>
      <c r="D613" s="166" t="str">
        <f>'Vstupní data 9_4'!U527</f>
        <v/>
      </c>
      <c r="E613" s="165" t="str">
        <f>'Vstupní data 9_4'!D527</f>
        <v/>
      </c>
      <c r="F613" s="165">
        <f>'Vstupní data 9_4'!C618</f>
        <v>0</v>
      </c>
      <c r="G613" s="165" t="str">
        <f>'Vstupní data 9_4'!F527</f>
        <v/>
      </c>
      <c r="H613" s="167">
        <f>'Vstupní data 9_4'!G618</f>
        <v>0</v>
      </c>
      <c r="I613" s="165" t="str">
        <f>IF('Vstupní data 9_4'!H618=0,"",'Vstupní data 9_4'!H618)</f>
        <v/>
      </c>
      <c r="J613" s="165">
        <f>'Vstupní data 9_4'!E618</f>
        <v>0</v>
      </c>
      <c r="K613" s="180" t="str">
        <f>'Vstupní data 9_4'!S527</f>
        <v/>
      </c>
      <c r="L613" s="166">
        <f>'Vstupní data 9_4'!I618</f>
        <v>0</v>
      </c>
      <c r="M613" s="169">
        <f>'Vstupní data 9_4'!J618</f>
        <v>0</v>
      </c>
      <c r="N613" s="169">
        <f>'Vstupní data 9_4'!K618</f>
        <v>0</v>
      </c>
      <c r="O613" s="169">
        <f>'Vstupní data 9_4'!L618</f>
        <v>0</v>
      </c>
      <c r="P613" s="165">
        <f>'Vstupní data 9_4'!M618</f>
        <v>0</v>
      </c>
      <c r="Q613" s="165">
        <f>'Vstupní data 9_4'!N618</f>
        <v>0</v>
      </c>
      <c r="R613" s="165">
        <f>'Vstupní data 9_4'!O618</f>
        <v>0</v>
      </c>
      <c r="S613" s="168">
        <f>'Tabulka 9_4'!$R613+'Tabulka 9_4'!$Q613+'Tabulka 9_4'!$P613</f>
        <v>0</v>
      </c>
      <c r="T613" s="165">
        <f>'Vstupní data 9_4'!P618</f>
        <v>0</v>
      </c>
      <c r="U613" s="165">
        <f>'Vstupní data 9_4'!Q618</f>
        <v>0</v>
      </c>
      <c r="V613" s="165">
        <f>'Vstupní data 9_4'!R618</f>
        <v>0</v>
      </c>
      <c r="W613" s="168">
        <f>IFERROR('Tabulka 9_4'!$V613+'Tabulka 9_4'!$U613+'Tabulka 9_4'!$T613,"")</f>
        <v>0</v>
      </c>
      <c r="X613" s="168">
        <f>IFERROR('Tabulka 9_4'!$P613+'Tabulka 9_4'!$T613,"")</f>
        <v>0</v>
      </c>
      <c r="Y613" s="168">
        <f>IFERROR('Tabulka 9_4'!$Q613+'Tabulka 9_4'!$U613,"")</f>
        <v>0</v>
      </c>
      <c r="Z613" s="168">
        <f>IFERROR('Tabulka 9_4'!$R613+'Tabulka 9_4'!$V613,"")</f>
        <v>0</v>
      </c>
      <c r="AA613" s="170" t="str">
        <f t="shared" si="18"/>
        <v/>
      </c>
      <c r="AB613" s="170" t="str">
        <f t="shared" si="19"/>
        <v/>
      </c>
      <c r="AC613" s="171">
        <f>'Vstupní data 9_4'!$B$1</f>
        <v>0</v>
      </c>
    </row>
    <row r="614" spans="1:29" ht="15">
      <c r="A614" s="172">
        <f>'Vstupní data 9_4'!A619</f>
        <v>0</v>
      </c>
      <c r="B614" s="173">
        <f>'Vstupní data 9_4'!B619</f>
        <v>0</v>
      </c>
      <c r="C614" s="174" t="str">
        <f>'Vstupní data 9_4'!T527</f>
        <v/>
      </c>
      <c r="D614" s="174" t="str">
        <f>'Vstupní data 9_4'!U527</f>
        <v/>
      </c>
      <c r="E614" s="173" t="str">
        <f>'Vstupní data 9_4'!D527</f>
        <v/>
      </c>
      <c r="F614" s="173">
        <f>'Vstupní data 9_4'!C619</f>
        <v>0</v>
      </c>
      <c r="G614" s="173" t="str">
        <f>'Vstupní data 9_4'!F527</f>
        <v/>
      </c>
      <c r="H614" s="175">
        <f>'Vstupní data 9_4'!G619</f>
        <v>0</v>
      </c>
      <c r="I614" s="173" t="str">
        <f>IF('Vstupní data 9_4'!H619=0,"",'Vstupní data 9_4'!H619)</f>
        <v/>
      </c>
      <c r="J614" s="173">
        <f>'Vstupní data 9_4'!E619</f>
        <v>0</v>
      </c>
      <c r="K614" s="181" t="str">
        <f>'Vstupní data 9_4'!S527</f>
        <v/>
      </c>
      <c r="L614" s="174">
        <f>'Vstupní data 9_4'!I619</f>
        <v>0</v>
      </c>
      <c r="M614" s="177">
        <f>'Vstupní data 9_4'!J619</f>
        <v>0</v>
      </c>
      <c r="N614" s="177">
        <f>'Vstupní data 9_4'!K619</f>
        <v>0</v>
      </c>
      <c r="O614" s="177">
        <f>'Vstupní data 9_4'!L619</f>
        <v>0</v>
      </c>
      <c r="P614" s="173">
        <f>'Vstupní data 9_4'!M619</f>
        <v>0</v>
      </c>
      <c r="Q614" s="173">
        <f>'Vstupní data 9_4'!N619</f>
        <v>0</v>
      </c>
      <c r="R614" s="173">
        <f>'Vstupní data 9_4'!O619</f>
        <v>0</v>
      </c>
      <c r="S614" s="176">
        <f>'Tabulka 9_4'!$R614+'Tabulka 9_4'!$Q614+'Tabulka 9_4'!$P614</f>
        <v>0</v>
      </c>
      <c r="T614" s="173">
        <f>'Vstupní data 9_4'!P619</f>
        <v>0</v>
      </c>
      <c r="U614" s="173">
        <f>'Vstupní data 9_4'!Q619</f>
        <v>0</v>
      </c>
      <c r="V614" s="173">
        <f>'Vstupní data 9_4'!R619</f>
        <v>0</v>
      </c>
      <c r="W614" s="176">
        <f>IFERROR('Tabulka 9_4'!$V614+'Tabulka 9_4'!$U614+'Tabulka 9_4'!$T614,"")</f>
        <v>0</v>
      </c>
      <c r="X614" s="176">
        <f>IFERROR('Tabulka 9_4'!$P614+'Tabulka 9_4'!$T614,"")</f>
        <v>0</v>
      </c>
      <c r="Y614" s="176">
        <f>IFERROR('Tabulka 9_4'!$Q614+'Tabulka 9_4'!$U614,"")</f>
        <v>0</v>
      </c>
      <c r="Z614" s="176">
        <f>IFERROR('Tabulka 9_4'!$R614+'Tabulka 9_4'!$V614,"")</f>
        <v>0</v>
      </c>
      <c r="AA614" s="178" t="str">
        <f t="shared" si="18"/>
        <v/>
      </c>
      <c r="AB614" s="178" t="str">
        <f t="shared" si="19"/>
        <v/>
      </c>
      <c r="AC614" s="179">
        <f>'Vstupní data 9_4'!$B$1</f>
        <v>0</v>
      </c>
    </row>
    <row r="615" spans="1:29" ht="15">
      <c r="A615" s="164">
        <f>'Vstupní data 9_4'!A620</f>
        <v>0</v>
      </c>
      <c r="B615" s="165">
        <f>'Vstupní data 9_4'!B620</f>
        <v>0</v>
      </c>
      <c r="C615" s="166" t="str">
        <f>'Vstupní data 9_4'!T527</f>
        <v/>
      </c>
      <c r="D615" s="166" t="str">
        <f>'Vstupní data 9_4'!U527</f>
        <v/>
      </c>
      <c r="E615" s="165" t="str">
        <f>'Vstupní data 9_4'!D527</f>
        <v/>
      </c>
      <c r="F615" s="165">
        <f>'Vstupní data 9_4'!C620</f>
        <v>0</v>
      </c>
      <c r="G615" s="165" t="str">
        <f>'Vstupní data 9_4'!F527</f>
        <v/>
      </c>
      <c r="H615" s="167">
        <f>'Vstupní data 9_4'!G620</f>
        <v>0</v>
      </c>
      <c r="I615" s="165" t="str">
        <f>IF('Vstupní data 9_4'!H620=0,"",'Vstupní data 9_4'!H620)</f>
        <v/>
      </c>
      <c r="J615" s="165">
        <f>'Vstupní data 9_4'!E620</f>
        <v>0</v>
      </c>
      <c r="K615" s="180" t="str">
        <f>'Vstupní data 9_4'!S527</f>
        <v/>
      </c>
      <c r="L615" s="166">
        <f>'Vstupní data 9_4'!I620</f>
        <v>0</v>
      </c>
      <c r="M615" s="169">
        <f>'Vstupní data 9_4'!J620</f>
        <v>0</v>
      </c>
      <c r="N615" s="169">
        <f>'Vstupní data 9_4'!K620</f>
        <v>0</v>
      </c>
      <c r="O615" s="169">
        <f>'Vstupní data 9_4'!L620</f>
        <v>0</v>
      </c>
      <c r="P615" s="165">
        <f>'Vstupní data 9_4'!M620</f>
        <v>0</v>
      </c>
      <c r="Q615" s="165">
        <f>'Vstupní data 9_4'!N620</f>
        <v>0</v>
      </c>
      <c r="R615" s="165">
        <f>'Vstupní data 9_4'!O620</f>
        <v>0</v>
      </c>
      <c r="S615" s="168">
        <f>'Tabulka 9_4'!$R615+'Tabulka 9_4'!$Q615+'Tabulka 9_4'!$P615</f>
        <v>0</v>
      </c>
      <c r="T615" s="165">
        <f>'Vstupní data 9_4'!P620</f>
        <v>0</v>
      </c>
      <c r="U615" s="165">
        <f>'Vstupní data 9_4'!Q620</f>
        <v>0</v>
      </c>
      <c r="V615" s="165">
        <f>'Vstupní data 9_4'!R620</f>
        <v>0</v>
      </c>
      <c r="W615" s="168">
        <f>IFERROR('Tabulka 9_4'!$V615+'Tabulka 9_4'!$U615+'Tabulka 9_4'!$T615,"")</f>
        <v>0</v>
      </c>
      <c r="X615" s="168">
        <f>IFERROR('Tabulka 9_4'!$P615+'Tabulka 9_4'!$T615,"")</f>
        <v>0</v>
      </c>
      <c r="Y615" s="168">
        <f>IFERROR('Tabulka 9_4'!$Q615+'Tabulka 9_4'!$U615,"")</f>
        <v>0</v>
      </c>
      <c r="Z615" s="168">
        <f>IFERROR('Tabulka 9_4'!$R615+'Tabulka 9_4'!$V615,"")</f>
        <v>0</v>
      </c>
      <c r="AA615" s="170" t="str">
        <f t="shared" si="18"/>
        <v/>
      </c>
      <c r="AB615" s="170" t="str">
        <f t="shared" si="19"/>
        <v/>
      </c>
      <c r="AC615" s="171">
        <f>'Vstupní data 9_4'!$B$1</f>
        <v>0</v>
      </c>
    </row>
    <row r="616" spans="1:29" ht="15">
      <c r="A616" s="172">
        <f>'Vstupní data 9_4'!A621</f>
        <v>0</v>
      </c>
      <c r="B616" s="173">
        <f>'Vstupní data 9_4'!B621</f>
        <v>0</v>
      </c>
      <c r="C616" s="174" t="str">
        <f>'Vstupní data 9_4'!T527</f>
        <v/>
      </c>
      <c r="D616" s="174" t="str">
        <f>'Vstupní data 9_4'!U527</f>
        <v/>
      </c>
      <c r="E616" s="173" t="str">
        <f>'Vstupní data 9_4'!D527</f>
        <v/>
      </c>
      <c r="F616" s="173">
        <f>'Vstupní data 9_4'!C621</f>
        <v>0</v>
      </c>
      <c r="G616" s="173" t="str">
        <f>'Vstupní data 9_4'!F527</f>
        <v/>
      </c>
      <c r="H616" s="175">
        <f>'Vstupní data 9_4'!G621</f>
        <v>0</v>
      </c>
      <c r="I616" s="173" t="str">
        <f>IF('Vstupní data 9_4'!H621=0,"",'Vstupní data 9_4'!H621)</f>
        <v/>
      </c>
      <c r="J616" s="173">
        <f>'Vstupní data 9_4'!E621</f>
        <v>0</v>
      </c>
      <c r="K616" s="181" t="str">
        <f>'Vstupní data 9_4'!S527</f>
        <v/>
      </c>
      <c r="L616" s="174">
        <f>'Vstupní data 9_4'!I621</f>
        <v>0</v>
      </c>
      <c r="M616" s="177">
        <f>'Vstupní data 9_4'!J621</f>
        <v>0</v>
      </c>
      <c r="N616" s="177">
        <f>'Vstupní data 9_4'!K621</f>
        <v>0</v>
      </c>
      <c r="O616" s="177">
        <f>'Vstupní data 9_4'!L621</f>
        <v>0</v>
      </c>
      <c r="P616" s="173">
        <f>'Vstupní data 9_4'!M621</f>
        <v>0</v>
      </c>
      <c r="Q616" s="173">
        <f>'Vstupní data 9_4'!N621</f>
        <v>0</v>
      </c>
      <c r="R616" s="173">
        <f>'Vstupní data 9_4'!O621</f>
        <v>0</v>
      </c>
      <c r="S616" s="176">
        <f>'Tabulka 9_4'!$R616+'Tabulka 9_4'!$Q616+'Tabulka 9_4'!$P616</f>
        <v>0</v>
      </c>
      <c r="T616" s="173">
        <f>'Vstupní data 9_4'!P621</f>
        <v>0</v>
      </c>
      <c r="U616" s="173">
        <f>'Vstupní data 9_4'!Q621</f>
        <v>0</v>
      </c>
      <c r="V616" s="173">
        <f>'Vstupní data 9_4'!R621</f>
        <v>0</v>
      </c>
      <c r="W616" s="176">
        <f>IFERROR('Tabulka 9_4'!$V616+'Tabulka 9_4'!$U616+'Tabulka 9_4'!$T616,"")</f>
        <v>0</v>
      </c>
      <c r="X616" s="176">
        <f>IFERROR('Tabulka 9_4'!$P616+'Tabulka 9_4'!$T616,"")</f>
        <v>0</v>
      </c>
      <c r="Y616" s="176">
        <f>IFERROR('Tabulka 9_4'!$Q616+'Tabulka 9_4'!$U616,"")</f>
        <v>0</v>
      </c>
      <c r="Z616" s="176">
        <f>IFERROR('Tabulka 9_4'!$R616+'Tabulka 9_4'!$V616,"")</f>
        <v>0</v>
      </c>
      <c r="AA616" s="178" t="str">
        <f t="shared" si="18"/>
        <v/>
      </c>
      <c r="AB616" s="178" t="str">
        <f t="shared" si="19"/>
        <v/>
      </c>
      <c r="AC616" s="179">
        <f>'Vstupní data 9_4'!$B$1</f>
        <v>0</v>
      </c>
    </row>
    <row r="617" spans="1:29" ht="15">
      <c r="A617" s="164">
        <f>'Vstupní data 9_4'!A622</f>
        <v>0</v>
      </c>
      <c r="B617" s="165">
        <f>'Vstupní data 9_4'!B622</f>
        <v>0</v>
      </c>
      <c r="C617" s="166" t="str">
        <f>'Vstupní data 9_4'!T527</f>
        <v/>
      </c>
      <c r="D617" s="166" t="str">
        <f>'Vstupní data 9_4'!U527</f>
        <v/>
      </c>
      <c r="E617" s="165" t="str">
        <f>'Vstupní data 9_4'!D527</f>
        <v/>
      </c>
      <c r="F617" s="165">
        <f>'Vstupní data 9_4'!C622</f>
        <v>0</v>
      </c>
      <c r="G617" s="165" t="str">
        <f>'Vstupní data 9_4'!F527</f>
        <v/>
      </c>
      <c r="H617" s="167">
        <f>'Vstupní data 9_4'!G622</f>
        <v>0</v>
      </c>
      <c r="I617" s="165" t="str">
        <f>IF('Vstupní data 9_4'!H622=0,"",'Vstupní data 9_4'!H622)</f>
        <v/>
      </c>
      <c r="J617" s="165">
        <f>'Vstupní data 9_4'!E622</f>
        <v>0</v>
      </c>
      <c r="K617" s="180" t="str">
        <f>'Vstupní data 9_4'!S527</f>
        <v/>
      </c>
      <c r="L617" s="166">
        <f>'Vstupní data 9_4'!I622</f>
        <v>0</v>
      </c>
      <c r="M617" s="169">
        <f>'Vstupní data 9_4'!J622</f>
        <v>0</v>
      </c>
      <c r="N617" s="169">
        <f>'Vstupní data 9_4'!K622</f>
        <v>0</v>
      </c>
      <c r="O617" s="169">
        <f>'Vstupní data 9_4'!L622</f>
        <v>0</v>
      </c>
      <c r="P617" s="165">
        <f>'Vstupní data 9_4'!M622</f>
        <v>0</v>
      </c>
      <c r="Q617" s="165">
        <f>'Vstupní data 9_4'!N622</f>
        <v>0</v>
      </c>
      <c r="R617" s="165">
        <f>'Vstupní data 9_4'!O622</f>
        <v>0</v>
      </c>
      <c r="S617" s="168">
        <f>'Tabulka 9_4'!$R617+'Tabulka 9_4'!$Q617+'Tabulka 9_4'!$P617</f>
        <v>0</v>
      </c>
      <c r="T617" s="165">
        <f>'Vstupní data 9_4'!P622</f>
        <v>0</v>
      </c>
      <c r="U617" s="165">
        <f>'Vstupní data 9_4'!Q622</f>
        <v>0</v>
      </c>
      <c r="V617" s="165">
        <f>'Vstupní data 9_4'!R622</f>
        <v>0</v>
      </c>
      <c r="W617" s="168">
        <f>IFERROR('Tabulka 9_4'!$V617+'Tabulka 9_4'!$U617+'Tabulka 9_4'!$T617,"")</f>
        <v>0</v>
      </c>
      <c r="X617" s="168">
        <f>IFERROR('Tabulka 9_4'!$P617+'Tabulka 9_4'!$T617,"")</f>
        <v>0</v>
      </c>
      <c r="Y617" s="168">
        <f>IFERROR('Tabulka 9_4'!$Q617+'Tabulka 9_4'!$U617,"")</f>
        <v>0</v>
      </c>
      <c r="Z617" s="168">
        <f>IFERROR('Tabulka 9_4'!$R617+'Tabulka 9_4'!$V617,"")</f>
        <v>0</v>
      </c>
      <c r="AA617" s="170" t="str">
        <f t="shared" si="18"/>
        <v/>
      </c>
      <c r="AB617" s="170" t="str">
        <f t="shared" si="19"/>
        <v/>
      </c>
      <c r="AC617" s="171">
        <f>'Vstupní data 9_4'!$B$1</f>
        <v>0</v>
      </c>
    </row>
    <row r="618" spans="1:29" ht="15">
      <c r="A618" s="172">
        <f>'Vstupní data 9_4'!A623</f>
        <v>0</v>
      </c>
      <c r="B618" s="173">
        <f>'Vstupní data 9_4'!B623</f>
        <v>0</v>
      </c>
      <c r="C618" s="174" t="str">
        <f>'Vstupní data 9_4'!T527</f>
        <v/>
      </c>
      <c r="D618" s="174" t="str">
        <f>'Vstupní data 9_4'!U527</f>
        <v/>
      </c>
      <c r="E618" s="173" t="str">
        <f>'Vstupní data 9_4'!D527</f>
        <v/>
      </c>
      <c r="F618" s="173">
        <f>'Vstupní data 9_4'!C623</f>
        <v>0</v>
      </c>
      <c r="G618" s="173" t="str">
        <f>'Vstupní data 9_4'!F527</f>
        <v/>
      </c>
      <c r="H618" s="175">
        <f>'Vstupní data 9_4'!G623</f>
        <v>0</v>
      </c>
      <c r="I618" s="173" t="str">
        <f>IF('Vstupní data 9_4'!H623=0,"",'Vstupní data 9_4'!H623)</f>
        <v/>
      </c>
      <c r="J618" s="173">
        <f>'Vstupní data 9_4'!E623</f>
        <v>0</v>
      </c>
      <c r="K618" s="181" t="str">
        <f>'Vstupní data 9_4'!S527</f>
        <v/>
      </c>
      <c r="L618" s="174">
        <f>'Vstupní data 9_4'!I623</f>
        <v>0</v>
      </c>
      <c r="M618" s="177">
        <f>'Vstupní data 9_4'!J623</f>
        <v>0</v>
      </c>
      <c r="N618" s="177">
        <f>'Vstupní data 9_4'!K623</f>
        <v>0</v>
      </c>
      <c r="O618" s="177">
        <f>'Vstupní data 9_4'!L623</f>
        <v>0</v>
      </c>
      <c r="P618" s="173">
        <f>'Vstupní data 9_4'!M623</f>
        <v>0</v>
      </c>
      <c r="Q618" s="173">
        <f>'Vstupní data 9_4'!N623</f>
        <v>0</v>
      </c>
      <c r="R618" s="173">
        <f>'Vstupní data 9_4'!O623</f>
        <v>0</v>
      </c>
      <c r="S618" s="176">
        <f>'Tabulka 9_4'!$R618+'Tabulka 9_4'!$Q618+'Tabulka 9_4'!$P618</f>
        <v>0</v>
      </c>
      <c r="T618" s="173">
        <f>'Vstupní data 9_4'!P623</f>
        <v>0</v>
      </c>
      <c r="U618" s="173">
        <f>'Vstupní data 9_4'!Q623</f>
        <v>0</v>
      </c>
      <c r="V618" s="173">
        <f>'Vstupní data 9_4'!R623</f>
        <v>0</v>
      </c>
      <c r="W618" s="176">
        <f>IFERROR('Tabulka 9_4'!$V618+'Tabulka 9_4'!$U618+'Tabulka 9_4'!$T618,"")</f>
        <v>0</v>
      </c>
      <c r="X618" s="176">
        <f>IFERROR('Tabulka 9_4'!$P618+'Tabulka 9_4'!$T618,"")</f>
        <v>0</v>
      </c>
      <c r="Y618" s="176">
        <f>IFERROR('Tabulka 9_4'!$Q618+'Tabulka 9_4'!$U618,"")</f>
        <v>0</v>
      </c>
      <c r="Z618" s="176">
        <f>IFERROR('Tabulka 9_4'!$R618+'Tabulka 9_4'!$V618,"")</f>
        <v>0</v>
      </c>
      <c r="AA618" s="178" t="str">
        <f t="shared" si="18"/>
        <v/>
      </c>
      <c r="AB618" s="178" t="str">
        <f t="shared" si="19"/>
        <v/>
      </c>
      <c r="AC618" s="179">
        <f>'Vstupní data 9_4'!$B$1</f>
        <v>0</v>
      </c>
    </row>
    <row r="619" spans="1:29" ht="15">
      <c r="A619" s="164">
        <f>'Vstupní data 9_4'!A624</f>
        <v>0</v>
      </c>
      <c r="B619" s="165">
        <f>'Vstupní data 9_4'!B624</f>
        <v>0</v>
      </c>
      <c r="C619" s="166" t="str">
        <f>'Vstupní data 9_4'!T527</f>
        <v/>
      </c>
      <c r="D619" s="166" t="str">
        <f>'Vstupní data 9_4'!U527</f>
        <v/>
      </c>
      <c r="E619" s="165" t="str">
        <f>'Vstupní data 9_4'!D527</f>
        <v/>
      </c>
      <c r="F619" s="165">
        <f>'Vstupní data 9_4'!C624</f>
        <v>0</v>
      </c>
      <c r="G619" s="165" t="str">
        <f>'Vstupní data 9_4'!F527</f>
        <v/>
      </c>
      <c r="H619" s="167">
        <f>'Vstupní data 9_4'!G624</f>
        <v>0</v>
      </c>
      <c r="I619" s="165" t="str">
        <f>IF('Vstupní data 9_4'!H624=0,"",'Vstupní data 9_4'!H624)</f>
        <v/>
      </c>
      <c r="J619" s="165">
        <f>'Vstupní data 9_4'!E624</f>
        <v>0</v>
      </c>
      <c r="K619" s="180" t="str">
        <f>'Vstupní data 9_4'!S527</f>
        <v/>
      </c>
      <c r="L619" s="166">
        <f>'Vstupní data 9_4'!I624</f>
        <v>0</v>
      </c>
      <c r="M619" s="169">
        <f>'Vstupní data 9_4'!J624</f>
        <v>0</v>
      </c>
      <c r="N619" s="169">
        <f>'Vstupní data 9_4'!K624</f>
        <v>0</v>
      </c>
      <c r="O619" s="169">
        <f>'Vstupní data 9_4'!L624</f>
        <v>0</v>
      </c>
      <c r="P619" s="165">
        <f>'Vstupní data 9_4'!M624</f>
        <v>0</v>
      </c>
      <c r="Q619" s="165">
        <f>'Vstupní data 9_4'!N624</f>
        <v>0</v>
      </c>
      <c r="R619" s="165">
        <f>'Vstupní data 9_4'!O624</f>
        <v>0</v>
      </c>
      <c r="S619" s="168">
        <f>'Tabulka 9_4'!$R619+'Tabulka 9_4'!$Q619+'Tabulka 9_4'!$P619</f>
        <v>0</v>
      </c>
      <c r="T619" s="165">
        <f>'Vstupní data 9_4'!P624</f>
        <v>0</v>
      </c>
      <c r="U619" s="165">
        <f>'Vstupní data 9_4'!Q624</f>
        <v>0</v>
      </c>
      <c r="V619" s="165">
        <f>'Vstupní data 9_4'!R624</f>
        <v>0</v>
      </c>
      <c r="W619" s="168">
        <f>IFERROR('Tabulka 9_4'!$V619+'Tabulka 9_4'!$U619+'Tabulka 9_4'!$T619,"")</f>
        <v>0</v>
      </c>
      <c r="X619" s="168">
        <f>IFERROR('Tabulka 9_4'!$P619+'Tabulka 9_4'!$T619,"")</f>
        <v>0</v>
      </c>
      <c r="Y619" s="168">
        <f>IFERROR('Tabulka 9_4'!$Q619+'Tabulka 9_4'!$U619,"")</f>
        <v>0</v>
      </c>
      <c r="Z619" s="168">
        <f>IFERROR('Tabulka 9_4'!$R619+'Tabulka 9_4'!$V619,"")</f>
        <v>0</v>
      </c>
      <c r="AA619" s="170" t="str">
        <f t="shared" si="18"/>
        <v/>
      </c>
      <c r="AB619" s="170" t="str">
        <f t="shared" si="19"/>
        <v/>
      </c>
      <c r="AC619" s="171">
        <f>'Vstupní data 9_4'!$B$1</f>
        <v>0</v>
      </c>
    </row>
    <row r="620" spans="1:29" ht="15">
      <c r="A620" s="172">
        <f>'Vstupní data 9_4'!A625</f>
        <v>0</v>
      </c>
      <c r="B620" s="173">
        <f>'Vstupní data 9_4'!B625</f>
        <v>0</v>
      </c>
      <c r="C620" s="174" t="str">
        <f>'Vstupní data 9_4'!T527</f>
        <v/>
      </c>
      <c r="D620" s="174" t="str">
        <f>'Vstupní data 9_4'!U527</f>
        <v/>
      </c>
      <c r="E620" s="173" t="str">
        <f>'Vstupní data 9_4'!D527</f>
        <v/>
      </c>
      <c r="F620" s="173">
        <f>'Vstupní data 9_4'!C625</f>
        <v>0</v>
      </c>
      <c r="G620" s="173" t="str">
        <f>'Vstupní data 9_4'!F527</f>
        <v/>
      </c>
      <c r="H620" s="175">
        <f>'Vstupní data 9_4'!G625</f>
        <v>0</v>
      </c>
      <c r="I620" s="173" t="str">
        <f>IF('Vstupní data 9_4'!H625=0,"",'Vstupní data 9_4'!H625)</f>
        <v/>
      </c>
      <c r="J620" s="173">
        <f>'Vstupní data 9_4'!E625</f>
        <v>0</v>
      </c>
      <c r="K620" s="181" t="str">
        <f>'Vstupní data 9_4'!S527</f>
        <v/>
      </c>
      <c r="L620" s="174">
        <f>'Vstupní data 9_4'!I625</f>
        <v>0</v>
      </c>
      <c r="M620" s="177">
        <f>'Vstupní data 9_4'!J625</f>
        <v>0</v>
      </c>
      <c r="N620" s="177">
        <f>'Vstupní data 9_4'!K625</f>
        <v>0</v>
      </c>
      <c r="O620" s="177">
        <f>'Vstupní data 9_4'!L625</f>
        <v>0</v>
      </c>
      <c r="P620" s="173">
        <f>'Vstupní data 9_4'!M625</f>
        <v>0</v>
      </c>
      <c r="Q620" s="173">
        <f>'Vstupní data 9_4'!N625</f>
        <v>0</v>
      </c>
      <c r="R620" s="173">
        <f>'Vstupní data 9_4'!O625</f>
        <v>0</v>
      </c>
      <c r="S620" s="176">
        <f>'Tabulka 9_4'!$R620+'Tabulka 9_4'!$Q620+'Tabulka 9_4'!$P620</f>
        <v>0</v>
      </c>
      <c r="T620" s="173">
        <f>'Vstupní data 9_4'!P625</f>
        <v>0</v>
      </c>
      <c r="U620" s="173">
        <f>'Vstupní data 9_4'!Q625</f>
        <v>0</v>
      </c>
      <c r="V620" s="173">
        <f>'Vstupní data 9_4'!R625</f>
        <v>0</v>
      </c>
      <c r="W620" s="176">
        <f>IFERROR('Tabulka 9_4'!$V620+'Tabulka 9_4'!$U620+'Tabulka 9_4'!$T620,"")</f>
        <v>0</v>
      </c>
      <c r="X620" s="176">
        <f>IFERROR('Tabulka 9_4'!$P620+'Tabulka 9_4'!$T620,"")</f>
        <v>0</v>
      </c>
      <c r="Y620" s="176">
        <f>IFERROR('Tabulka 9_4'!$Q620+'Tabulka 9_4'!$U620,"")</f>
        <v>0</v>
      </c>
      <c r="Z620" s="176">
        <f>IFERROR('Tabulka 9_4'!$R620+'Tabulka 9_4'!$V620,"")</f>
        <v>0</v>
      </c>
      <c r="AA620" s="178" t="str">
        <f t="shared" si="18"/>
        <v/>
      </c>
      <c r="AB620" s="178" t="str">
        <f t="shared" si="19"/>
        <v/>
      </c>
      <c r="AC620" s="179">
        <f>'Vstupní data 9_4'!$B$1</f>
        <v>0</v>
      </c>
    </row>
    <row r="621" spans="1:29" ht="15">
      <c r="A621" s="164">
        <f>'Vstupní data 9_4'!A626</f>
        <v>0</v>
      </c>
      <c r="B621" s="165">
        <f>'Vstupní data 9_4'!B626</f>
        <v>0</v>
      </c>
      <c r="C621" s="166" t="str">
        <f>'Vstupní data 9_4'!T527</f>
        <v/>
      </c>
      <c r="D621" s="166" t="str">
        <f>'Vstupní data 9_4'!U527</f>
        <v/>
      </c>
      <c r="E621" s="165" t="str">
        <f>'Vstupní data 9_4'!D527</f>
        <v/>
      </c>
      <c r="F621" s="165">
        <f>'Vstupní data 9_4'!C626</f>
        <v>0</v>
      </c>
      <c r="G621" s="165" t="str">
        <f>'Vstupní data 9_4'!F527</f>
        <v/>
      </c>
      <c r="H621" s="167">
        <f>'Vstupní data 9_4'!G626</f>
        <v>0</v>
      </c>
      <c r="I621" s="165" t="str">
        <f>IF('Vstupní data 9_4'!H626=0,"",'Vstupní data 9_4'!H626)</f>
        <v/>
      </c>
      <c r="J621" s="165">
        <f>'Vstupní data 9_4'!E626</f>
        <v>0</v>
      </c>
      <c r="K621" s="180" t="str">
        <f>'Vstupní data 9_4'!S527</f>
        <v/>
      </c>
      <c r="L621" s="166">
        <f>'Vstupní data 9_4'!I626</f>
        <v>0</v>
      </c>
      <c r="M621" s="169">
        <f>'Vstupní data 9_4'!J626</f>
        <v>0</v>
      </c>
      <c r="N621" s="169">
        <f>'Vstupní data 9_4'!K626</f>
        <v>0</v>
      </c>
      <c r="O621" s="169">
        <f>'Vstupní data 9_4'!L626</f>
        <v>0</v>
      </c>
      <c r="P621" s="165">
        <f>'Vstupní data 9_4'!M626</f>
        <v>0</v>
      </c>
      <c r="Q621" s="165">
        <f>'Vstupní data 9_4'!N626</f>
        <v>0</v>
      </c>
      <c r="R621" s="165">
        <f>'Vstupní data 9_4'!O626</f>
        <v>0</v>
      </c>
      <c r="S621" s="168">
        <f>'Tabulka 9_4'!$R621+'Tabulka 9_4'!$Q621+'Tabulka 9_4'!$P621</f>
        <v>0</v>
      </c>
      <c r="T621" s="165">
        <f>'Vstupní data 9_4'!P626</f>
        <v>0</v>
      </c>
      <c r="U621" s="165">
        <f>'Vstupní data 9_4'!Q626</f>
        <v>0</v>
      </c>
      <c r="V621" s="165">
        <f>'Vstupní data 9_4'!R626</f>
        <v>0</v>
      </c>
      <c r="W621" s="168">
        <f>IFERROR('Tabulka 9_4'!$V621+'Tabulka 9_4'!$U621+'Tabulka 9_4'!$T621,"")</f>
        <v>0</v>
      </c>
      <c r="X621" s="168">
        <f>IFERROR('Tabulka 9_4'!$P621+'Tabulka 9_4'!$T621,"")</f>
        <v>0</v>
      </c>
      <c r="Y621" s="168">
        <f>IFERROR('Tabulka 9_4'!$Q621+'Tabulka 9_4'!$U621,"")</f>
        <v>0</v>
      </c>
      <c r="Z621" s="168">
        <f>IFERROR('Tabulka 9_4'!$R621+'Tabulka 9_4'!$V621,"")</f>
        <v>0</v>
      </c>
      <c r="AA621" s="170" t="str">
        <f t="shared" si="18"/>
        <v/>
      </c>
      <c r="AB621" s="170" t="str">
        <f t="shared" si="19"/>
        <v/>
      </c>
      <c r="AC621" s="171">
        <f>'Vstupní data 9_4'!$B$1</f>
        <v>0</v>
      </c>
    </row>
    <row r="622" spans="1:29" ht="15">
      <c r="A622" s="172">
        <f>'Vstupní data 9_4'!A627</f>
        <v>0</v>
      </c>
      <c r="B622" s="173">
        <f>'Vstupní data 9_4'!B627</f>
        <v>0</v>
      </c>
      <c r="C622" s="174" t="str">
        <f>'Vstupní data 9_4'!T527</f>
        <v/>
      </c>
      <c r="D622" s="174" t="str">
        <f>'Vstupní data 9_4'!U527</f>
        <v/>
      </c>
      <c r="E622" s="173" t="str">
        <f>'Vstupní data 9_4'!D527</f>
        <v/>
      </c>
      <c r="F622" s="173">
        <f>'Vstupní data 9_4'!C627</f>
        <v>0</v>
      </c>
      <c r="G622" s="173" t="str">
        <f>'Vstupní data 9_4'!F527</f>
        <v/>
      </c>
      <c r="H622" s="175">
        <f>'Vstupní data 9_4'!G627</f>
        <v>0</v>
      </c>
      <c r="I622" s="173" t="str">
        <f>IF('Vstupní data 9_4'!H627=0,"",'Vstupní data 9_4'!H627)</f>
        <v/>
      </c>
      <c r="J622" s="173">
        <f>'Vstupní data 9_4'!E627</f>
        <v>0</v>
      </c>
      <c r="K622" s="181" t="str">
        <f>'Vstupní data 9_4'!S527</f>
        <v/>
      </c>
      <c r="L622" s="174">
        <f>'Vstupní data 9_4'!I627</f>
        <v>0</v>
      </c>
      <c r="M622" s="177">
        <f>'Vstupní data 9_4'!J627</f>
        <v>0</v>
      </c>
      <c r="N622" s="177">
        <f>'Vstupní data 9_4'!K627</f>
        <v>0</v>
      </c>
      <c r="O622" s="177">
        <f>'Vstupní data 9_4'!L627</f>
        <v>0</v>
      </c>
      <c r="P622" s="173">
        <f>'Vstupní data 9_4'!M627</f>
        <v>0</v>
      </c>
      <c r="Q622" s="173">
        <f>'Vstupní data 9_4'!N627</f>
        <v>0</v>
      </c>
      <c r="R622" s="173">
        <f>'Vstupní data 9_4'!O627</f>
        <v>0</v>
      </c>
      <c r="S622" s="176">
        <f>'Tabulka 9_4'!$R622+'Tabulka 9_4'!$Q622+'Tabulka 9_4'!$P622</f>
        <v>0</v>
      </c>
      <c r="T622" s="173">
        <f>'Vstupní data 9_4'!P627</f>
        <v>0</v>
      </c>
      <c r="U622" s="173">
        <f>'Vstupní data 9_4'!Q627</f>
        <v>0</v>
      </c>
      <c r="V622" s="173">
        <f>'Vstupní data 9_4'!R627</f>
        <v>0</v>
      </c>
      <c r="W622" s="176">
        <f>IFERROR('Tabulka 9_4'!$V622+'Tabulka 9_4'!$U622+'Tabulka 9_4'!$T622,"")</f>
        <v>0</v>
      </c>
      <c r="X622" s="176">
        <f>IFERROR('Tabulka 9_4'!$P622+'Tabulka 9_4'!$T622,"")</f>
        <v>0</v>
      </c>
      <c r="Y622" s="176">
        <f>IFERROR('Tabulka 9_4'!$Q622+'Tabulka 9_4'!$U622,"")</f>
        <v>0</v>
      </c>
      <c r="Z622" s="176">
        <f>IFERROR('Tabulka 9_4'!$R622+'Tabulka 9_4'!$V622,"")</f>
        <v>0</v>
      </c>
      <c r="AA622" s="178" t="str">
        <f t="shared" si="18"/>
        <v/>
      </c>
      <c r="AB622" s="178" t="str">
        <f t="shared" si="19"/>
        <v/>
      </c>
      <c r="AC622" s="179">
        <f>'Vstupní data 9_4'!$B$1</f>
        <v>0</v>
      </c>
    </row>
    <row r="623" spans="1:29" ht="15">
      <c r="A623" s="164">
        <f>'Vstupní data 9_4'!A628</f>
        <v>0</v>
      </c>
      <c r="B623" s="165">
        <f>'Vstupní data 9_4'!B628</f>
        <v>0</v>
      </c>
      <c r="C623" s="166" t="str">
        <f>'Vstupní data 9_4'!T527</f>
        <v/>
      </c>
      <c r="D623" s="166" t="str">
        <f>'Vstupní data 9_4'!U527</f>
        <v/>
      </c>
      <c r="E623" s="165" t="str">
        <f>'Vstupní data 9_4'!D527</f>
        <v/>
      </c>
      <c r="F623" s="165">
        <f>'Vstupní data 9_4'!C628</f>
        <v>0</v>
      </c>
      <c r="G623" s="165" t="str">
        <f>'Vstupní data 9_4'!F527</f>
        <v/>
      </c>
      <c r="H623" s="167">
        <f>'Vstupní data 9_4'!G628</f>
        <v>0</v>
      </c>
      <c r="I623" s="165" t="str">
        <f>IF('Vstupní data 9_4'!H628=0,"",'Vstupní data 9_4'!H628)</f>
        <v/>
      </c>
      <c r="J623" s="165">
        <f>'Vstupní data 9_4'!E628</f>
        <v>0</v>
      </c>
      <c r="K623" s="180" t="str">
        <f>'Vstupní data 9_4'!S527</f>
        <v/>
      </c>
      <c r="L623" s="166">
        <f>'Vstupní data 9_4'!I628</f>
        <v>0</v>
      </c>
      <c r="M623" s="169">
        <f>'Vstupní data 9_4'!J628</f>
        <v>0</v>
      </c>
      <c r="N623" s="169">
        <f>'Vstupní data 9_4'!K628</f>
        <v>0</v>
      </c>
      <c r="O623" s="169">
        <f>'Vstupní data 9_4'!L628</f>
        <v>0</v>
      </c>
      <c r="P623" s="165">
        <f>'Vstupní data 9_4'!M628</f>
        <v>0</v>
      </c>
      <c r="Q623" s="165">
        <f>'Vstupní data 9_4'!N628</f>
        <v>0</v>
      </c>
      <c r="R623" s="165">
        <f>'Vstupní data 9_4'!O628</f>
        <v>0</v>
      </c>
      <c r="S623" s="168">
        <f>'Tabulka 9_4'!$R623+'Tabulka 9_4'!$Q623+'Tabulka 9_4'!$P623</f>
        <v>0</v>
      </c>
      <c r="T623" s="165">
        <f>'Vstupní data 9_4'!P628</f>
        <v>0</v>
      </c>
      <c r="U623" s="165">
        <f>'Vstupní data 9_4'!Q628</f>
        <v>0</v>
      </c>
      <c r="V623" s="165">
        <f>'Vstupní data 9_4'!R628</f>
        <v>0</v>
      </c>
      <c r="W623" s="168">
        <f>IFERROR('Tabulka 9_4'!$V623+'Tabulka 9_4'!$U623+'Tabulka 9_4'!$T623,"")</f>
        <v>0</v>
      </c>
      <c r="X623" s="168">
        <f>IFERROR('Tabulka 9_4'!$P623+'Tabulka 9_4'!$T623,"")</f>
        <v>0</v>
      </c>
      <c r="Y623" s="168">
        <f>IFERROR('Tabulka 9_4'!$Q623+'Tabulka 9_4'!$U623,"")</f>
        <v>0</v>
      </c>
      <c r="Z623" s="168">
        <f>IFERROR('Tabulka 9_4'!$R623+'Tabulka 9_4'!$V623,"")</f>
        <v>0</v>
      </c>
      <c r="AA623" s="170" t="str">
        <f t="shared" si="18"/>
        <v/>
      </c>
      <c r="AB623" s="170" t="str">
        <f t="shared" si="19"/>
        <v/>
      </c>
      <c r="AC623" s="171">
        <f>'Vstupní data 9_4'!$B$1</f>
        <v>0</v>
      </c>
    </row>
    <row r="624" spans="1:29" ht="15">
      <c r="A624" s="172">
        <f>'Vstupní data 9_4'!A629</f>
        <v>0</v>
      </c>
      <c r="B624" s="173">
        <f>'Vstupní data 9_4'!B629</f>
        <v>0</v>
      </c>
      <c r="C624" s="174" t="str">
        <f>'Vstupní data 9_4'!T527</f>
        <v/>
      </c>
      <c r="D624" s="174" t="str">
        <f>'Vstupní data 9_4'!U527</f>
        <v/>
      </c>
      <c r="E624" s="173" t="str">
        <f>'Vstupní data 9_4'!D527</f>
        <v/>
      </c>
      <c r="F624" s="173">
        <f>'Vstupní data 9_4'!C629</f>
        <v>0</v>
      </c>
      <c r="G624" s="173" t="str">
        <f>'Vstupní data 9_4'!F527</f>
        <v/>
      </c>
      <c r="H624" s="175">
        <f>'Vstupní data 9_4'!G629</f>
        <v>0</v>
      </c>
      <c r="I624" s="173" t="str">
        <f>IF('Vstupní data 9_4'!H629=0,"",'Vstupní data 9_4'!H629)</f>
        <v/>
      </c>
      <c r="J624" s="173">
        <f>'Vstupní data 9_4'!E629</f>
        <v>0</v>
      </c>
      <c r="K624" s="181" t="str">
        <f>'Vstupní data 9_4'!S527</f>
        <v/>
      </c>
      <c r="L624" s="174">
        <f>'Vstupní data 9_4'!I629</f>
        <v>0</v>
      </c>
      <c r="M624" s="177">
        <f>'Vstupní data 9_4'!J629</f>
        <v>0</v>
      </c>
      <c r="N624" s="177">
        <f>'Vstupní data 9_4'!K629</f>
        <v>0</v>
      </c>
      <c r="O624" s="177">
        <f>'Vstupní data 9_4'!L629</f>
        <v>0</v>
      </c>
      <c r="P624" s="173">
        <f>'Vstupní data 9_4'!M629</f>
        <v>0</v>
      </c>
      <c r="Q624" s="173">
        <f>'Vstupní data 9_4'!N629</f>
        <v>0</v>
      </c>
      <c r="R624" s="173">
        <f>'Vstupní data 9_4'!O629</f>
        <v>0</v>
      </c>
      <c r="S624" s="176">
        <f>'Tabulka 9_4'!$R624+'Tabulka 9_4'!$Q624+'Tabulka 9_4'!$P624</f>
        <v>0</v>
      </c>
      <c r="T624" s="173">
        <f>'Vstupní data 9_4'!P629</f>
        <v>0</v>
      </c>
      <c r="U624" s="173">
        <f>'Vstupní data 9_4'!Q629</f>
        <v>0</v>
      </c>
      <c r="V624" s="173">
        <f>'Vstupní data 9_4'!R629</f>
        <v>0</v>
      </c>
      <c r="W624" s="176">
        <f>IFERROR('Tabulka 9_4'!$V624+'Tabulka 9_4'!$U624+'Tabulka 9_4'!$T624,"")</f>
        <v>0</v>
      </c>
      <c r="X624" s="176">
        <f>IFERROR('Tabulka 9_4'!$P624+'Tabulka 9_4'!$T624,"")</f>
        <v>0</v>
      </c>
      <c r="Y624" s="176">
        <f>IFERROR('Tabulka 9_4'!$Q624+'Tabulka 9_4'!$U624,"")</f>
        <v>0</v>
      </c>
      <c r="Z624" s="176">
        <f>IFERROR('Tabulka 9_4'!$R624+'Tabulka 9_4'!$V624,"")</f>
        <v>0</v>
      </c>
      <c r="AA624" s="178" t="str">
        <f t="shared" si="18"/>
        <v/>
      </c>
      <c r="AB624" s="178" t="str">
        <f t="shared" si="19"/>
        <v/>
      </c>
      <c r="AC624" s="179">
        <f>'Vstupní data 9_4'!$B$1</f>
        <v>0</v>
      </c>
    </row>
    <row r="625" spans="1:29" ht="15">
      <c r="A625" s="164">
        <f>'Vstupní data 9_4'!A630</f>
        <v>0</v>
      </c>
      <c r="B625" s="165">
        <f>'Vstupní data 9_4'!B630</f>
        <v>0</v>
      </c>
      <c r="C625" s="166" t="str">
        <f>'Vstupní data 9_4'!T527</f>
        <v/>
      </c>
      <c r="D625" s="166" t="str">
        <f>'Vstupní data 9_4'!U527</f>
        <v/>
      </c>
      <c r="E625" s="165" t="str">
        <f>'Vstupní data 9_4'!D527</f>
        <v/>
      </c>
      <c r="F625" s="165">
        <f>'Vstupní data 9_4'!C630</f>
        <v>0</v>
      </c>
      <c r="G625" s="165" t="str">
        <f>'Vstupní data 9_4'!F527</f>
        <v/>
      </c>
      <c r="H625" s="167">
        <f>'Vstupní data 9_4'!G630</f>
        <v>0</v>
      </c>
      <c r="I625" s="165" t="str">
        <f>IF('Vstupní data 9_4'!H630=0,"",'Vstupní data 9_4'!H630)</f>
        <v/>
      </c>
      <c r="J625" s="165">
        <f>'Vstupní data 9_4'!E630</f>
        <v>0</v>
      </c>
      <c r="K625" s="180" t="str">
        <f>'Vstupní data 9_4'!S527</f>
        <v/>
      </c>
      <c r="L625" s="166">
        <f>'Vstupní data 9_4'!I630</f>
        <v>0</v>
      </c>
      <c r="M625" s="169">
        <f>'Vstupní data 9_4'!J630</f>
        <v>0</v>
      </c>
      <c r="N625" s="169">
        <f>'Vstupní data 9_4'!K630</f>
        <v>0</v>
      </c>
      <c r="O625" s="169">
        <f>'Vstupní data 9_4'!L630</f>
        <v>0</v>
      </c>
      <c r="P625" s="165">
        <f>'Vstupní data 9_4'!M630</f>
        <v>0</v>
      </c>
      <c r="Q625" s="165">
        <f>'Vstupní data 9_4'!N630</f>
        <v>0</v>
      </c>
      <c r="R625" s="165">
        <f>'Vstupní data 9_4'!O630</f>
        <v>0</v>
      </c>
      <c r="S625" s="168">
        <f>'Tabulka 9_4'!$R625+'Tabulka 9_4'!$Q625+'Tabulka 9_4'!$P625</f>
        <v>0</v>
      </c>
      <c r="T625" s="165">
        <f>'Vstupní data 9_4'!P630</f>
        <v>0</v>
      </c>
      <c r="U625" s="165">
        <f>'Vstupní data 9_4'!Q630</f>
        <v>0</v>
      </c>
      <c r="V625" s="165">
        <f>'Vstupní data 9_4'!R630</f>
        <v>0</v>
      </c>
      <c r="W625" s="168">
        <f>IFERROR('Tabulka 9_4'!$V625+'Tabulka 9_4'!$U625+'Tabulka 9_4'!$T625,"")</f>
        <v>0</v>
      </c>
      <c r="X625" s="168">
        <f>IFERROR('Tabulka 9_4'!$P625+'Tabulka 9_4'!$T625,"")</f>
        <v>0</v>
      </c>
      <c r="Y625" s="168">
        <f>IFERROR('Tabulka 9_4'!$Q625+'Tabulka 9_4'!$U625,"")</f>
        <v>0</v>
      </c>
      <c r="Z625" s="168">
        <f>IFERROR('Tabulka 9_4'!$R625+'Tabulka 9_4'!$V625,"")</f>
        <v>0</v>
      </c>
      <c r="AA625" s="170" t="str">
        <f t="shared" si="18"/>
        <v/>
      </c>
      <c r="AB625" s="170" t="str">
        <f t="shared" si="19"/>
        <v/>
      </c>
      <c r="AC625" s="171">
        <f>'Vstupní data 9_4'!$B$1</f>
        <v>0</v>
      </c>
    </row>
    <row r="626" spans="1:29" ht="15">
      <c r="A626" s="172">
        <f>'Vstupní data 9_4'!A631</f>
        <v>0</v>
      </c>
      <c r="B626" s="173">
        <f>'Vstupní data 9_4'!B631</f>
        <v>0</v>
      </c>
      <c r="C626" s="174" t="str">
        <f>'Vstupní data 9_4'!T527</f>
        <v/>
      </c>
      <c r="D626" s="174" t="str">
        <f>'Vstupní data 9_4'!U527</f>
        <v/>
      </c>
      <c r="E626" s="173" t="str">
        <f>'Vstupní data 9_4'!D527</f>
        <v/>
      </c>
      <c r="F626" s="173">
        <f>'Vstupní data 9_4'!C631</f>
        <v>0</v>
      </c>
      <c r="G626" s="173" t="str">
        <f>'Vstupní data 9_4'!F527</f>
        <v/>
      </c>
      <c r="H626" s="175">
        <f>'Vstupní data 9_4'!G631</f>
        <v>0</v>
      </c>
      <c r="I626" s="173" t="str">
        <f>IF('Vstupní data 9_4'!H631=0,"",'Vstupní data 9_4'!H631)</f>
        <v/>
      </c>
      <c r="J626" s="173">
        <f>'Vstupní data 9_4'!E631</f>
        <v>0</v>
      </c>
      <c r="K626" s="181" t="str">
        <f>'Vstupní data 9_4'!S527</f>
        <v/>
      </c>
      <c r="L626" s="174">
        <f>'Vstupní data 9_4'!I631</f>
        <v>0</v>
      </c>
      <c r="M626" s="177">
        <f>'Vstupní data 9_4'!J631</f>
        <v>0</v>
      </c>
      <c r="N626" s="177">
        <f>'Vstupní data 9_4'!K631</f>
        <v>0</v>
      </c>
      <c r="O626" s="177">
        <f>'Vstupní data 9_4'!L631</f>
        <v>0</v>
      </c>
      <c r="P626" s="173">
        <f>'Vstupní data 9_4'!M631</f>
        <v>0</v>
      </c>
      <c r="Q626" s="173">
        <f>'Vstupní data 9_4'!N631</f>
        <v>0</v>
      </c>
      <c r="R626" s="173">
        <f>'Vstupní data 9_4'!O631</f>
        <v>0</v>
      </c>
      <c r="S626" s="176">
        <f>'Tabulka 9_4'!$R626+'Tabulka 9_4'!$Q626+'Tabulka 9_4'!$P626</f>
        <v>0</v>
      </c>
      <c r="T626" s="173">
        <f>'Vstupní data 9_4'!P631</f>
        <v>0</v>
      </c>
      <c r="U626" s="173">
        <f>'Vstupní data 9_4'!Q631</f>
        <v>0</v>
      </c>
      <c r="V626" s="173">
        <f>'Vstupní data 9_4'!R631</f>
        <v>0</v>
      </c>
      <c r="W626" s="176">
        <f>IFERROR('Tabulka 9_4'!$V626+'Tabulka 9_4'!$U626+'Tabulka 9_4'!$T626,"")</f>
        <v>0</v>
      </c>
      <c r="X626" s="176">
        <f>IFERROR('Tabulka 9_4'!$P626+'Tabulka 9_4'!$T626,"")</f>
        <v>0</v>
      </c>
      <c r="Y626" s="176">
        <f>IFERROR('Tabulka 9_4'!$Q626+'Tabulka 9_4'!$U626,"")</f>
        <v>0</v>
      </c>
      <c r="Z626" s="176">
        <f>IFERROR('Tabulka 9_4'!$R626+'Tabulka 9_4'!$V626,"")</f>
        <v>0</v>
      </c>
      <c r="AA626" s="178" t="str">
        <f t="shared" si="18"/>
        <v/>
      </c>
      <c r="AB626" s="178" t="str">
        <f t="shared" si="19"/>
        <v/>
      </c>
      <c r="AC626" s="179">
        <f>'Vstupní data 9_4'!$B$1</f>
        <v>0</v>
      </c>
    </row>
    <row r="627" spans="1:29" ht="15">
      <c r="A627" s="164">
        <f>'Vstupní data 9_4'!A632</f>
        <v>0</v>
      </c>
      <c r="B627" s="165">
        <f>'Vstupní data 9_4'!B632</f>
        <v>0</v>
      </c>
      <c r="C627" s="166" t="str">
        <f>'Vstupní data 9_4'!T527</f>
        <v/>
      </c>
      <c r="D627" s="166" t="str">
        <f>'Vstupní data 9_4'!U527</f>
        <v/>
      </c>
      <c r="E627" s="165" t="str">
        <f>'Vstupní data 9_4'!D527</f>
        <v/>
      </c>
      <c r="F627" s="165">
        <f>'Vstupní data 9_4'!C632</f>
        <v>0</v>
      </c>
      <c r="G627" s="165" t="str">
        <f>'Vstupní data 9_4'!F527</f>
        <v/>
      </c>
      <c r="H627" s="167">
        <f>'Vstupní data 9_4'!G632</f>
        <v>0</v>
      </c>
      <c r="I627" s="165" t="str">
        <f>IF('Vstupní data 9_4'!H632=0,"",'Vstupní data 9_4'!H632)</f>
        <v/>
      </c>
      <c r="J627" s="165">
        <f>'Vstupní data 9_4'!E632</f>
        <v>0</v>
      </c>
      <c r="K627" s="180" t="str">
        <f>'Vstupní data 9_4'!S527</f>
        <v/>
      </c>
      <c r="L627" s="166">
        <f>'Vstupní data 9_4'!I632</f>
        <v>0</v>
      </c>
      <c r="M627" s="169">
        <f>'Vstupní data 9_4'!J632</f>
        <v>0</v>
      </c>
      <c r="N627" s="169">
        <f>'Vstupní data 9_4'!K632</f>
        <v>0</v>
      </c>
      <c r="O627" s="169">
        <f>'Vstupní data 9_4'!L632</f>
        <v>0</v>
      </c>
      <c r="P627" s="165">
        <f>'Vstupní data 9_4'!M632</f>
        <v>0</v>
      </c>
      <c r="Q627" s="165">
        <f>'Vstupní data 9_4'!N632</f>
        <v>0</v>
      </c>
      <c r="R627" s="165">
        <f>'Vstupní data 9_4'!O632</f>
        <v>0</v>
      </c>
      <c r="S627" s="168">
        <f>'Tabulka 9_4'!$R627+'Tabulka 9_4'!$Q627+'Tabulka 9_4'!$P627</f>
        <v>0</v>
      </c>
      <c r="T627" s="165">
        <f>'Vstupní data 9_4'!P632</f>
        <v>0</v>
      </c>
      <c r="U627" s="165">
        <f>'Vstupní data 9_4'!Q632</f>
        <v>0</v>
      </c>
      <c r="V627" s="165">
        <f>'Vstupní data 9_4'!R632</f>
        <v>0</v>
      </c>
      <c r="W627" s="168">
        <f>IFERROR('Tabulka 9_4'!$V627+'Tabulka 9_4'!$U627+'Tabulka 9_4'!$T627,"")</f>
        <v>0</v>
      </c>
      <c r="X627" s="168">
        <f>IFERROR('Tabulka 9_4'!$P627+'Tabulka 9_4'!$T627,"")</f>
        <v>0</v>
      </c>
      <c r="Y627" s="168">
        <f>IFERROR('Tabulka 9_4'!$Q627+'Tabulka 9_4'!$U627,"")</f>
        <v>0</v>
      </c>
      <c r="Z627" s="168">
        <f>IFERROR('Tabulka 9_4'!$R627+'Tabulka 9_4'!$V627,"")</f>
        <v>0</v>
      </c>
      <c r="AA627" s="170" t="str">
        <f t="shared" si="18"/>
        <v/>
      </c>
      <c r="AB627" s="170" t="str">
        <f t="shared" si="19"/>
        <v/>
      </c>
      <c r="AC627" s="171">
        <f>'Vstupní data 9_4'!$B$1</f>
        <v>0</v>
      </c>
    </row>
    <row r="628" spans="1:29" ht="15">
      <c r="A628" s="172">
        <f>'Vstupní data 9_4'!A633</f>
        <v>0</v>
      </c>
      <c r="B628" s="173">
        <f>'Vstupní data 9_4'!B633</f>
        <v>0</v>
      </c>
      <c r="C628" s="174" t="str">
        <f>'Vstupní data 9_4'!T527</f>
        <v/>
      </c>
      <c r="D628" s="174" t="str">
        <f>'Vstupní data 9_4'!U527</f>
        <v/>
      </c>
      <c r="E628" s="173" t="str">
        <f>'Vstupní data 9_4'!D527</f>
        <v/>
      </c>
      <c r="F628" s="173">
        <f>'Vstupní data 9_4'!C633</f>
        <v>0</v>
      </c>
      <c r="G628" s="173" t="str">
        <f>'Vstupní data 9_4'!F527</f>
        <v/>
      </c>
      <c r="H628" s="175">
        <f>'Vstupní data 9_4'!G633</f>
        <v>0</v>
      </c>
      <c r="I628" s="173" t="str">
        <f>IF('Vstupní data 9_4'!H633=0,"",'Vstupní data 9_4'!H633)</f>
        <v/>
      </c>
      <c r="J628" s="173">
        <f>'Vstupní data 9_4'!E633</f>
        <v>0</v>
      </c>
      <c r="K628" s="181" t="str">
        <f>'Vstupní data 9_4'!S527</f>
        <v/>
      </c>
      <c r="L628" s="174">
        <f>'Vstupní data 9_4'!I633</f>
        <v>0</v>
      </c>
      <c r="M628" s="177">
        <f>'Vstupní data 9_4'!J633</f>
        <v>0</v>
      </c>
      <c r="N628" s="177">
        <f>'Vstupní data 9_4'!K633</f>
        <v>0</v>
      </c>
      <c r="O628" s="177">
        <f>'Vstupní data 9_4'!L633</f>
        <v>0</v>
      </c>
      <c r="P628" s="173">
        <f>'Vstupní data 9_4'!M633</f>
        <v>0</v>
      </c>
      <c r="Q628" s="173">
        <f>'Vstupní data 9_4'!N633</f>
        <v>0</v>
      </c>
      <c r="R628" s="173">
        <f>'Vstupní data 9_4'!O633</f>
        <v>0</v>
      </c>
      <c r="S628" s="176">
        <f>'Tabulka 9_4'!$R628+'Tabulka 9_4'!$Q628+'Tabulka 9_4'!$P628</f>
        <v>0</v>
      </c>
      <c r="T628" s="173">
        <f>'Vstupní data 9_4'!P633</f>
        <v>0</v>
      </c>
      <c r="U628" s="173">
        <f>'Vstupní data 9_4'!Q633</f>
        <v>0</v>
      </c>
      <c r="V628" s="173">
        <f>'Vstupní data 9_4'!R633</f>
        <v>0</v>
      </c>
      <c r="W628" s="176">
        <f>IFERROR('Tabulka 9_4'!$V628+'Tabulka 9_4'!$U628+'Tabulka 9_4'!$T628,"")</f>
        <v>0</v>
      </c>
      <c r="X628" s="176">
        <f>IFERROR('Tabulka 9_4'!$P628+'Tabulka 9_4'!$T628,"")</f>
        <v>0</v>
      </c>
      <c r="Y628" s="176">
        <f>IFERROR('Tabulka 9_4'!$Q628+'Tabulka 9_4'!$U628,"")</f>
        <v>0</v>
      </c>
      <c r="Z628" s="176">
        <f>IFERROR('Tabulka 9_4'!$R628+'Tabulka 9_4'!$V628,"")</f>
        <v>0</v>
      </c>
      <c r="AA628" s="178" t="str">
        <f t="shared" si="18"/>
        <v/>
      </c>
      <c r="AB628" s="178" t="str">
        <f t="shared" si="19"/>
        <v/>
      </c>
      <c r="AC628" s="179">
        <f>'Vstupní data 9_4'!$B$1</f>
        <v>0</v>
      </c>
    </row>
    <row r="629" spans="1:29" ht="15">
      <c r="A629" s="164">
        <f>'Vstupní data 9_4'!A634</f>
        <v>0</v>
      </c>
      <c r="B629" s="165">
        <f>'Vstupní data 9_4'!B634</f>
        <v>0</v>
      </c>
      <c r="C629" s="166" t="str">
        <f>'Vstupní data 9_4'!T527</f>
        <v/>
      </c>
      <c r="D629" s="166" t="str">
        <f>'Vstupní data 9_4'!U527</f>
        <v/>
      </c>
      <c r="E629" s="165" t="str">
        <f>'Vstupní data 9_4'!D527</f>
        <v/>
      </c>
      <c r="F629" s="165">
        <f>'Vstupní data 9_4'!C634</f>
        <v>0</v>
      </c>
      <c r="G629" s="165" t="str">
        <f>'Vstupní data 9_4'!F527</f>
        <v/>
      </c>
      <c r="H629" s="167">
        <f>'Vstupní data 9_4'!G634</f>
        <v>0</v>
      </c>
      <c r="I629" s="165" t="str">
        <f>IF('Vstupní data 9_4'!H634=0,"",'Vstupní data 9_4'!H634)</f>
        <v/>
      </c>
      <c r="J629" s="165">
        <f>'Vstupní data 9_4'!E634</f>
        <v>0</v>
      </c>
      <c r="K629" s="180" t="str">
        <f>'Vstupní data 9_4'!S527</f>
        <v/>
      </c>
      <c r="L629" s="166">
        <f>'Vstupní data 9_4'!I634</f>
        <v>0</v>
      </c>
      <c r="M629" s="169">
        <f>'Vstupní data 9_4'!J634</f>
        <v>0</v>
      </c>
      <c r="N629" s="169">
        <f>'Vstupní data 9_4'!K634</f>
        <v>0</v>
      </c>
      <c r="O629" s="169">
        <f>'Vstupní data 9_4'!L634</f>
        <v>0</v>
      </c>
      <c r="P629" s="165">
        <f>'Vstupní data 9_4'!M634</f>
        <v>0</v>
      </c>
      <c r="Q629" s="165">
        <f>'Vstupní data 9_4'!N634</f>
        <v>0</v>
      </c>
      <c r="R629" s="165">
        <f>'Vstupní data 9_4'!O634</f>
        <v>0</v>
      </c>
      <c r="S629" s="168">
        <f>'Tabulka 9_4'!$R629+'Tabulka 9_4'!$Q629+'Tabulka 9_4'!$P629</f>
        <v>0</v>
      </c>
      <c r="T629" s="165">
        <f>'Vstupní data 9_4'!P634</f>
        <v>0</v>
      </c>
      <c r="U629" s="165">
        <f>'Vstupní data 9_4'!Q634</f>
        <v>0</v>
      </c>
      <c r="V629" s="165">
        <f>'Vstupní data 9_4'!R634</f>
        <v>0</v>
      </c>
      <c r="W629" s="168">
        <f>IFERROR('Tabulka 9_4'!$V629+'Tabulka 9_4'!$U629+'Tabulka 9_4'!$T629,"")</f>
        <v>0</v>
      </c>
      <c r="X629" s="168">
        <f>IFERROR('Tabulka 9_4'!$P629+'Tabulka 9_4'!$T629,"")</f>
        <v>0</v>
      </c>
      <c r="Y629" s="168">
        <f>IFERROR('Tabulka 9_4'!$Q629+'Tabulka 9_4'!$U629,"")</f>
        <v>0</v>
      </c>
      <c r="Z629" s="168">
        <f>IFERROR('Tabulka 9_4'!$R629+'Tabulka 9_4'!$V629,"")</f>
        <v>0</v>
      </c>
      <c r="AA629" s="170" t="str">
        <f t="shared" si="18"/>
        <v/>
      </c>
      <c r="AB629" s="170" t="str">
        <f t="shared" si="19"/>
        <v/>
      </c>
      <c r="AC629" s="171">
        <f>'Vstupní data 9_4'!$B$1</f>
        <v>0</v>
      </c>
    </row>
    <row r="630" spans="1:29" ht="15">
      <c r="A630" s="172">
        <f>'Vstupní data 9_4'!A635</f>
        <v>0</v>
      </c>
      <c r="B630" s="173">
        <f>'Vstupní data 9_4'!B635</f>
        <v>0</v>
      </c>
      <c r="C630" s="174" t="str">
        <f>'Vstupní data 9_4'!T527</f>
        <v/>
      </c>
      <c r="D630" s="174" t="str">
        <f>'Vstupní data 9_4'!U527</f>
        <v/>
      </c>
      <c r="E630" s="173" t="str">
        <f>'Vstupní data 9_4'!D527</f>
        <v/>
      </c>
      <c r="F630" s="173">
        <f>'Vstupní data 9_4'!C635</f>
        <v>0</v>
      </c>
      <c r="G630" s="173" t="str">
        <f>'Vstupní data 9_4'!F527</f>
        <v/>
      </c>
      <c r="H630" s="175">
        <f>'Vstupní data 9_4'!G635</f>
        <v>0</v>
      </c>
      <c r="I630" s="173" t="str">
        <f>IF('Vstupní data 9_4'!H635=0,"",'Vstupní data 9_4'!H635)</f>
        <v/>
      </c>
      <c r="J630" s="173">
        <f>'Vstupní data 9_4'!E635</f>
        <v>0</v>
      </c>
      <c r="K630" s="181" t="str">
        <f>'Vstupní data 9_4'!S527</f>
        <v/>
      </c>
      <c r="L630" s="174">
        <f>'Vstupní data 9_4'!I635</f>
        <v>0</v>
      </c>
      <c r="M630" s="177">
        <f>'Vstupní data 9_4'!J635</f>
        <v>0</v>
      </c>
      <c r="N630" s="177">
        <f>'Vstupní data 9_4'!K635</f>
        <v>0</v>
      </c>
      <c r="O630" s="177">
        <f>'Vstupní data 9_4'!L635</f>
        <v>0</v>
      </c>
      <c r="P630" s="173">
        <f>'Vstupní data 9_4'!M635</f>
        <v>0</v>
      </c>
      <c r="Q630" s="173">
        <f>'Vstupní data 9_4'!N635</f>
        <v>0</v>
      </c>
      <c r="R630" s="173">
        <f>'Vstupní data 9_4'!O635</f>
        <v>0</v>
      </c>
      <c r="S630" s="176">
        <f>'Tabulka 9_4'!$R630+'Tabulka 9_4'!$Q630+'Tabulka 9_4'!$P630</f>
        <v>0</v>
      </c>
      <c r="T630" s="173">
        <f>'Vstupní data 9_4'!P635</f>
        <v>0</v>
      </c>
      <c r="U630" s="173">
        <f>'Vstupní data 9_4'!Q635</f>
        <v>0</v>
      </c>
      <c r="V630" s="173">
        <f>'Vstupní data 9_4'!R635</f>
        <v>0</v>
      </c>
      <c r="W630" s="176">
        <f>IFERROR('Tabulka 9_4'!$V630+'Tabulka 9_4'!$U630+'Tabulka 9_4'!$T630,"")</f>
        <v>0</v>
      </c>
      <c r="X630" s="176">
        <f>IFERROR('Tabulka 9_4'!$P630+'Tabulka 9_4'!$T630,"")</f>
        <v>0</v>
      </c>
      <c r="Y630" s="176">
        <f>IFERROR('Tabulka 9_4'!$Q630+'Tabulka 9_4'!$U630,"")</f>
        <v>0</v>
      </c>
      <c r="Z630" s="176">
        <f>IFERROR('Tabulka 9_4'!$R630+'Tabulka 9_4'!$V630,"")</f>
        <v>0</v>
      </c>
      <c r="AA630" s="178" t="str">
        <f t="shared" si="18"/>
        <v/>
      </c>
      <c r="AB630" s="178" t="str">
        <f t="shared" si="19"/>
        <v/>
      </c>
      <c r="AC630" s="179">
        <f>'Vstupní data 9_4'!$B$1</f>
        <v>0</v>
      </c>
    </row>
    <row r="631" spans="1:29" ht="15">
      <c r="A631" s="164">
        <f>'Vstupní data 9_4'!A636</f>
        <v>0</v>
      </c>
      <c r="B631" s="165">
        <f>'Vstupní data 9_4'!B636</f>
        <v>0</v>
      </c>
      <c r="C631" s="166" t="str">
        <f>'Vstupní data 9_4'!T527</f>
        <v/>
      </c>
      <c r="D631" s="166" t="str">
        <f>'Vstupní data 9_4'!U527</f>
        <v/>
      </c>
      <c r="E631" s="165" t="str">
        <f>'Vstupní data 9_4'!D527</f>
        <v/>
      </c>
      <c r="F631" s="165">
        <f>'Vstupní data 9_4'!C636</f>
        <v>0</v>
      </c>
      <c r="G631" s="165" t="str">
        <f>'Vstupní data 9_4'!F527</f>
        <v/>
      </c>
      <c r="H631" s="167">
        <f>'Vstupní data 9_4'!G636</f>
        <v>0</v>
      </c>
      <c r="I631" s="165" t="str">
        <f>IF('Vstupní data 9_4'!H636=0,"",'Vstupní data 9_4'!H636)</f>
        <v/>
      </c>
      <c r="J631" s="165">
        <f>'Vstupní data 9_4'!E636</f>
        <v>0</v>
      </c>
      <c r="K631" s="180" t="str">
        <f>'Vstupní data 9_4'!S527</f>
        <v/>
      </c>
      <c r="L631" s="166">
        <f>'Vstupní data 9_4'!I636</f>
        <v>0</v>
      </c>
      <c r="M631" s="169">
        <f>'Vstupní data 9_4'!J636</f>
        <v>0</v>
      </c>
      <c r="N631" s="169">
        <f>'Vstupní data 9_4'!K636</f>
        <v>0</v>
      </c>
      <c r="O631" s="169">
        <f>'Vstupní data 9_4'!L636</f>
        <v>0</v>
      </c>
      <c r="P631" s="165">
        <f>'Vstupní data 9_4'!M636</f>
        <v>0</v>
      </c>
      <c r="Q631" s="165">
        <f>'Vstupní data 9_4'!N636</f>
        <v>0</v>
      </c>
      <c r="R631" s="165">
        <f>'Vstupní data 9_4'!O636</f>
        <v>0</v>
      </c>
      <c r="S631" s="168">
        <f>'Tabulka 9_4'!$R631+'Tabulka 9_4'!$Q631+'Tabulka 9_4'!$P631</f>
        <v>0</v>
      </c>
      <c r="T631" s="165">
        <f>'Vstupní data 9_4'!P636</f>
        <v>0</v>
      </c>
      <c r="U631" s="165">
        <f>'Vstupní data 9_4'!Q636</f>
        <v>0</v>
      </c>
      <c r="V631" s="165">
        <f>'Vstupní data 9_4'!R636</f>
        <v>0</v>
      </c>
      <c r="W631" s="168">
        <f>IFERROR('Tabulka 9_4'!$V631+'Tabulka 9_4'!$U631+'Tabulka 9_4'!$T631,"")</f>
        <v>0</v>
      </c>
      <c r="X631" s="168">
        <f>IFERROR('Tabulka 9_4'!$P631+'Tabulka 9_4'!$T631,"")</f>
        <v>0</v>
      </c>
      <c r="Y631" s="168">
        <f>IFERROR('Tabulka 9_4'!$Q631+'Tabulka 9_4'!$U631,"")</f>
        <v>0</v>
      </c>
      <c r="Z631" s="168">
        <f>IFERROR('Tabulka 9_4'!$R631+'Tabulka 9_4'!$V631,"")</f>
        <v>0</v>
      </c>
      <c r="AA631" s="170" t="str">
        <f t="shared" si="18"/>
        <v/>
      </c>
      <c r="AB631" s="170" t="str">
        <f t="shared" si="19"/>
        <v/>
      </c>
      <c r="AC631" s="171">
        <f>'Vstupní data 9_4'!$B$1</f>
        <v>0</v>
      </c>
    </row>
    <row r="632" spans="1:29" ht="15">
      <c r="A632" s="172">
        <f>'Vstupní data 9_4'!A637</f>
        <v>0</v>
      </c>
      <c r="B632" s="173">
        <f>'Vstupní data 9_4'!B637</f>
        <v>0</v>
      </c>
      <c r="C632" s="174" t="str">
        <f>'Vstupní data 9_4'!T637</f>
        <v/>
      </c>
      <c r="D632" s="174" t="str">
        <f>'Vstupní data 9_4'!U637</f>
        <v/>
      </c>
      <c r="E632" s="173" t="str">
        <f>'Vstupní data 9_4'!D637</f>
        <v/>
      </c>
      <c r="F632" s="173">
        <f>'Vstupní data 9_4'!C637</f>
        <v>0</v>
      </c>
      <c r="G632" s="173" t="str">
        <f>'Vstupní data 9_4'!F637</f>
        <v/>
      </c>
      <c r="H632" s="175">
        <f>'Vstupní data 9_4'!G637</f>
        <v>0</v>
      </c>
      <c r="I632" s="173" t="str">
        <f>IF('Vstupní data 9_4'!H637=0,"",'Vstupní data 9_4'!H637)</f>
        <v/>
      </c>
      <c r="J632" s="173">
        <f>'Vstupní data 9_4'!E637</f>
        <v>0</v>
      </c>
      <c r="K632" s="181" t="str">
        <f>'Vstupní data 9_4'!S637</f>
        <v/>
      </c>
      <c r="L632" s="174">
        <f>'Vstupní data 9_4'!I637</f>
        <v>0</v>
      </c>
      <c r="M632" s="177">
        <f>'Vstupní data 9_4'!J637</f>
        <v>0</v>
      </c>
      <c r="N632" s="177">
        <f>'Vstupní data 9_4'!K637</f>
        <v>0</v>
      </c>
      <c r="O632" s="177">
        <f>'Vstupní data 9_4'!L637</f>
        <v>0</v>
      </c>
      <c r="P632" s="173">
        <f>'Vstupní data 9_4'!M637</f>
        <v>0</v>
      </c>
      <c r="Q632" s="173">
        <f>'Vstupní data 9_4'!N637</f>
        <v>0</v>
      </c>
      <c r="R632" s="173">
        <f>'Vstupní data 9_4'!O637</f>
        <v>0</v>
      </c>
      <c r="S632" s="176">
        <f>'Tabulka 9_4'!$R632+'Tabulka 9_4'!$Q632+'Tabulka 9_4'!$P632</f>
        <v>0</v>
      </c>
      <c r="T632" s="173">
        <f>'Vstupní data 9_4'!P637</f>
        <v>0</v>
      </c>
      <c r="U632" s="173">
        <f>'Vstupní data 9_4'!Q637</f>
        <v>0</v>
      </c>
      <c r="V632" s="173">
        <f>'Vstupní data 9_4'!R637</f>
        <v>0</v>
      </c>
      <c r="W632" s="176">
        <f>IFERROR('Tabulka 9_4'!$V632+'Tabulka 9_4'!$U632+'Tabulka 9_4'!$T632,"")</f>
        <v>0</v>
      </c>
      <c r="X632" s="176">
        <f>IFERROR('Tabulka 9_4'!$P632+'Tabulka 9_4'!$T632,"")</f>
        <v>0</v>
      </c>
      <c r="Y632" s="176">
        <f>IFERROR('Tabulka 9_4'!$Q632+'Tabulka 9_4'!$U632,"")</f>
        <v>0</v>
      </c>
      <c r="Z632" s="176">
        <f>IFERROR('Tabulka 9_4'!$R632+'Tabulka 9_4'!$V632,"")</f>
        <v>0</v>
      </c>
      <c r="AA632" s="178" t="str">
        <f t="shared" si="18"/>
        <v/>
      </c>
      <c r="AB632" s="178" t="str">
        <f t="shared" si="19"/>
        <v/>
      </c>
      <c r="AC632" s="179">
        <f>'Vstupní data 9_4'!$B$1</f>
        <v>0</v>
      </c>
    </row>
    <row r="633" spans="1:29" ht="15">
      <c r="A633" s="164">
        <f>'Vstupní data 9_4'!A638</f>
        <v>0</v>
      </c>
      <c r="B633" s="165">
        <f>'Vstupní data 9_4'!B638</f>
        <v>0</v>
      </c>
      <c r="C633" s="166" t="str">
        <f>'Vstupní data 9_4'!T637</f>
        <v/>
      </c>
      <c r="D633" s="166" t="str">
        <f>'Vstupní data 9_4'!U637</f>
        <v/>
      </c>
      <c r="E633" s="165" t="str">
        <f>'Vstupní data 9_4'!D637</f>
        <v/>
      </c>
      <c r="F633" s="165">
        <f>'Vstupní data 9_4'!C638</f>
        <v>0</v>
      </c>
      <c r="G633" s="165" t="str">
        <f>'Vstupní data 9_4'!F637</f>
        <v/>
      </c>
      <c r="H633" s="167">
        <f>'Vstupní data 9_4'!G638</f>
        <v>0</v>
      </c>
      <c r="I633" s="165" t="str">
        <f>IF('Vstupní data 9_4'!H638=0,"",'Vstupní data 9_4'!H638)</f>
        <v/>
      </c>
      <c r="J633" s="165">
        <f>'Vstupní data 9_4'!E638</f>
        <v>0</v>
      </c>
      <c r="K633" s="180" t="str">
        <f>'Vstupní data 9_4'!S637</f>
        <v/>
      </c>
      <c r="L633" s="166">
        <f>'Vstupní data 9_4'!I638</f>
        <v>0</v>
      </c>
      <c r="M633" s="169">
        <f>'Vstupní data 9_4'!J638</f>
        <v>0</v>
      </c>
      <c r="N633" s="169">
        <f>'Vstupní data 9_4'!K638</f>
        <v>0</v>
      </c>
      <c r="O633" s="169">
        <f>'Vstupní data 9_4'!L638</f>
        <v>0</v>
      </c>
      <c r="P633" s="165">
        <f>'Vstupní data 9_4'!M638</f>
        <v>0</v>
      </c>
      <c r="Q633" s="165">
        <f>'Vstupní data 9_4'!N638</f>
        <v>0</v>
      </c>
      <c r="R633" s="165">
        <f>'Vstupní data 9_4'!O638</f>
        <v>0</v>
      </c>
      <c r="S633" s="168">
        <f>'Tabulka 9_4'!$R633+'Tabulka 9_4'!$Q633+'Tabulka 9_4'!$P633</f>
        <v>0</v>
      </c>
      <c r="T633" s="165">
        <f>'Vstupní data 9_4'!P638</f>
        <v>0</v>
      </c>
      <c r="U633" s="165">
        <f>'Vstupní data 9_4'!Q638</f>
        <v>0</v>
      </c>
      <c r="V633" s="165">
        <f>'Vstupní data 9_4'!R638</f>
        <v>0</v>
      </c>
      <c r="W633" s="168">
        <f>IFERROR('Tabulka 9_4'!$V633+'Tabulka 9_4'!$U633+'Tabulka 9_4'!$T633,"")</f>
        <v>0</v>
      </c>
      <c r="X633" s="168">
        <f>IFERROR('Tabulka 9_4'!$P633+'Tabulka 9_4'!$T633,"")</f>
        <v>0</v>
      </c>
      <c r="Y633" s="168">
        <f>IFERROR('Tabulka 9_4'!$Q633+'Tabulka 9_4'!$U633,"")</f>
        <v>0</v>
      </c>
      <c r="Z633" s="168">
        <f>IFERROR('Tabulka 9_4'!$R633+'Tabulka 9_4'!$V633,"")</f>
        <v>0</v>
      </c>
      <c r="AA633" s="170" t="str">
        <f t="shared" si="18"/>
        <v/>
      </c>
      <c r="AB633" s="170" t="str">
        <f t="shared" si="19"/>
        <v/>
      </c>
      <c r="AC633" s="171">
        <f>'Vstupní data 9_4'!$B$1</f>
        <v>0</v>
      </c>
    </row>
    <row r="634" spans="1:29" ht="15">
      <c r="A634" s="172">
        <f>'Vstupní data 9_4'!A639</f>
        <v>0</v>
      </c>
      <c r="B634" s="173">
        <f>'Vstupní data 9_4'!B639</f>
        <v>0</v>
      </c>
      <c r="C634" s="174" t="str">
        <f>'Vstupní data 9_4'!T637</f>
        <v/>
      </c>
      <c r="D634" s="174" t="str">
        <f>'Vstupní data 9_4'!U637</f>
        <v/>
      </c>
      <c r="E634" s="173" t="str">
        <f>'Vstupní data 9_4'!D637</f>
        <v/>
      </c>
      <c r="F634" s="173">
        <f>'Vstupní data 9_4'!C639</f>
        <v>0</v>
      </c>
      <c r="G634" s="173" t="str">
        <f>'Vstupní data 9_4'!F637</f>
        <v/>
      </c>
      <c r="H634" s="175">
        <f>'Vstupní data 9_4'!G639</f>
        <v>0</v>
      </c>
      <c r="I634" s="173" t="str">
        <f>IF('Vstupní data 9_4'!H639=0,"",'Vstupní data 9_4'!H639)</f>
        <v/>
      </c>
      <c r="J634" s="173">
        <f>'Vstupní data 9_4'!E639</f>
        <v>0</v>
      </c>
      <c r="K634" s="181" t="str">
        <f>'Vstupní data 9_4'!S637</f>
        <v/>
      </c>
      <c r="L634" s="174">
        <f>'Vstupní data 9_4'!I639</f>
        <v>0</v>
      </c>
      <c r="M634" s="177">
        <f>'Vstupní data 9_4'!J639</f>
        <v>0</v>
      </c>
      <c r="N634" s="177">
        <f>'Vstupní data 9_4'!K639</f>
        <v>0</v>
      </c>
      <c r="O634" s="177">
        <f>'Vstupní data 9_4'!L639</f>
        <v>0</v>
      </c>
      <c r="P634" s="173">
        <f>'Vstupní data 9_4'!M639</f>
        <v>0</v>
      </c>
      <c r="Q634" s="173">
        <f>'Vstupní data 9_4'!N639</f>
        <v>0</v>
      </c>
      <c r="R634" s="173">
        <f>'Vstupní data 9_4'!O639</f>
        <v>0</v>
      </c>
      <c r="S634" s="176">
        <f>'Tabulka 9_4'!$R634+'Tabulka 9_4'!$Q634+'Tabulka 9_4'!$P634</f>
        <v>0</v>
      </c>
      <c r="T634" s="173">
        <f>'Vstupní data 9_4'!P639</f>
        <v>0</v>
      </c>
      <c r="U634" s="173">
        <f>'Vstupní data 9_4'!Q639</f>
        <v>0</v>
      </c>
      <c r="V634" s="173">
        <f>'Vstupní data 9_4'!R639</f>
        <v>0</v>
      </c>
      <c r="W634" s="176">
        <f>IFERROR('Tabulka 9_4'!$V634+'Tabulka 9_4'!$U634+'Tabulka 9_4'!$T634,"")</f>
        <v>0</v>
      </c>
      <c r="X634" s="176">
        <f>IFERROR('Tabulka 9_4'!$P634+'Tabulka 9_4'!$T634,"")</f>
        <v>0</v>
      </c>
      <c r="Y634" s="176">
        <f>IFERROR('Tabulka 9_4'!$Q634+'Tabulka 9_4'!$U634,"")</f>
        <v>0</v>
      </c>
      <c r="Z634" s="176">
        <f>IFERROR('Tabulka 9_4'!$R634+'Tabulka 9_4'!$V634,"")</f>
        <v>0</v>
      </c>
      <c r="AA634" s="178" t="str">
        <f t="shared" si="18"/>
        <v/>
      </c>
      <c r="AB634" s="178" t="str">
        <f t="shared" si="19"/>
        <v/>
      </c>
      <c r="AC634" s="179">
        <f>'Vstupní data 9_4'!$B$1</f>
        <v>0</v>
      </c>
    </row>
    <row r="635" spans="1:29" ht="15">
      <c r="A635" s="164">
        <f>'Vstupní data 9_4'!A640</f>
        <v>0</v>
      </c>
      <c r="B635" s="165">
        <f>'Vstupní data 9_4'!B640</f>
        <v>0</v>
      </c>
      <c r="C635" s="166" t="str">
        <f>'Vstupní data 9_4'!T637</f>
        <v/>
      </c>
      <c r="D635" s="166" t="str">
        <f>'Vstupní data 9_4'!U637</f>
        <v/>
      </c>
      <c r="E635" s="165" t="str">
        <f>'Vstupní data 9_4'!D637</f>
        <v/>
      </c>
      <c r="F635" s="165">
        <f>'Vstupní data 9_4'!C640</f>
        <v>0</v>
      </c>
      <c r="G635" s="165" t="str">
        <f>'Vstupní data 9_4'!F637</f>
        <v/>
      </c>
      <c r="H635" s="167">
        <f>'Vstupní data 9_4'!G640</f>
        <v>0</v>
      </c>
      <c r="I635" s="165" t="str">
        <f>IF('Vstupní data 9_4'!H640=0,"",'Vstupní data 9_4'!H640)</f>
        <v/>
      </c>
      <c r="J635" s="165">
        <f>'Vstupní data 9_4'!E640</f>
        <v>0</v>
      </c>
      <c r="K635" s="180" t="str">
        <f>'Vstupní data 9_4'!S637</f>
        <v/>
      </c>
      <c r="L635" s="166">
        <f>'Vstupní data 9_4'!I640</f>
        <v>0</v>
      </c>
      <c r="M635" s="169">
        <f>'Vstupní data 9_4'!J640</f>
        <v>0</v>
      </c>
      <c r="N635" s="169">
        <f>'Vstupní data 9_4'!K640</f>
        <v>0</v>
      </c>
      <c r="O635" s="169">
        <f>'Vstupní data 9_4'!L640</f>
        <v>0</v>
      </c>
      <c r="P635" s="165">
        <f>'Vstupní data 9_4'!M640</f>
        <v>0</v>
      </c>
      <c r="Q635" s="165">
        <f>'Vstupní data 9_4'!N640</f>
        <v>0</v>
      </c>
      <c r="R635" s="165">
        <f>'Vstupní data 9_4'!O640</f>
        <v>0</v>
      </c>
      <c r="S635" s="168">
        <f>'Tabulka 9_4'!$R635+'Tabulka 9_4'!$Q635+'Tabulka 9_4'!$P635</f>
        <v>0</v>
      </c>
      <c r="T635" s="165">
        <f>'Vstupní data 9_4'!P640</f>
        <v>0</v>
      </c>
      <c r="U635" s="165">
        <f>'Vstupní data 9_4'!Q640</f>
        <v>0</v>
      </c>
      <c r="V635" s="165">
        <f>'Vstupní data 9_4'!R640</f>
        <v>0</v>
      </c>
      <c r="W635" s="168">
        <f>IFERROR('Tabulka 9_4'!$V635+'Tabulka 9_4'!$U635+'Tabulka 9_4'!$T635,"")</f>
        <v>0</v>
      </c>
      <c r="X635" s="168">
        <f>IFERROR('Tabulka 9_4'!$P635+'Tabulka 9_4'!$T635,"")</f>
        <v>0</v>
      </c>
      <c r="Y635" s="168">
        <f>IFERROR('Tabulka 9_4'!$Q635+'Tabulka 9_4'!$U635,"")</f>
        <v>0</v>
      </c>
      <c r="Z635" s="168">
        <f>IFERROR('Tabulka 9_4'!$R635+'Tabulka 9_4'!$V635,"")</f>
        <v>0</v>
      </c>
      <c r="AA635" s="170" t="str">
        <f t="shared" si="18"/>
        <v/>
      </c>
      <c r="AB635" s="170" t="str">
        <f t="shared" si="19"/>
        <v/>
      </c>
      <c r="AC635" s="171">
        <f>'Vstupní data 9_4'!$B$1</f>
        <v>0</v>
      </c>
    </row>
    <row r="636" spans="1:29" ht="15">
      <c r="A636" s="172">
        <f>'Vstupní data 9_4'!A641</f>
        <v>0</v>
      </c>
      <c r="B636" s="173">
        <f>'Vstupní data 9_4'!B641</f>
        <v>0</v>
      </c>
      <c r="C636" s="174" t="str">
        <f>'Vstupní data 9_4'!T637</f>
        <v/>
      </c>
      <c r="D636" s="174" t="str">
        <f>'Vstupní data 9_4'!U637</f>
        <v/>
      </c>
      <c r="E636" s="173" t="str">
        <f>'Vstupní data 9_4'!D637</f>
        <v/>
      </c>
      <c r="F636" s="173">
        <f>'Vstupní data 9_4'!C641</f>
        <v>0</v>
      </c>
      <c r="G636" s="173" t="str">
        <f>'Vstupní data 9_4'!F637</f>
        <v/>
      </c>
      <c r="H636" s="175">
        <f>'Vstupní data 9_4'!G641</f>
        <v>0</v>
      </c>
      <c r="I636" s="173" t="str">
        <f>IF('Vstupní data 9_4'!H641=0,"",'Vstupní data 9_4'!H641)</f>
        <v/>
      </c>
      <c r="J636" s="173">
        <f>'Vstupní data 9_4'!E641</f>
        <v>0</v>
      </c>
      <c r="K636" s="181" t="str">
        <f>'Vstupní data 9_4'!S637</f>
        <v/>
      </c>
      <c r="L636" s="174">
        <f>'Vstupní data 9_4'!I641</f>
        <v>0</v>
      </c>
      <c r="M636" s="177">
        <f>'Vstupní data 9_4'!J641</f>
        <v>0</v>
      </c>
      <c r="N636" s="177">
        <f>'Vstupní data 9_4'!K641</f>
        <v>0</v>
      </c>
      <c r="O636" s="177">
        <f>'Vstupní data 9_4'!L641</f>
        <v>0</v>
      </c>
      <c r="P636" s="173">
        <f>'Vstupní data 9_4'!M641</f>
        <v>0</v>
      </c>
      <c r="Q636" s="173">
        <f>'Vstupní data 9_4'!N641</f>
        <v>0</v>
      </c>
      <c r="R636" s="173">
        <f>'Vstupní data 9_4'!O641</f>
        <v>0</v>
      </c>
      <c r="S636" s="176">
        <f>'Tabulka 9_4'!$R636+'Tabulka 9_4'!$Q636+'Tabulka 9_4'!$P636</f>
        <v>0</v>
      </c>
      <c r="T636" s="173">
        <f>'Vstupní data 9_4'!P641</f>
        <v>0</v>
      </c>
      <c r="U636" s="173">
        <f>'Vstupní data 9_4'!Q641</f>
        <v>0</v>
      </c>
      <c r="V636" s="173">
        <f>'Vstupní data 9_4'!R641</f>
        <v>0</v>
      </c>
      <c r="W636" s="176">
        <f>IFERROR('Tabulka 9_4'!$V636+'Tabulka 9_4'!$U636+'Tabulka 9_4'!$T636,"")</f>
        <v>0</v>
      </c>
      <c r="X636" s="176">
        <f>IFERROR('Tabulka 9_4'!$P636+'Tabulka 9_4'!$T636,"")</f>
        <v>0</v>
      </c>
      <c r="Y636" s="176">
        <f>IFERROR('Tabulka 9_4'!$Q636+'Tabulka 9_4'!$U636,"")</f>
        <v>0</v>
      </c>
      <c r="Z636" s="176">
        <f>IFERROR('Tabulka 9_4'!$R636+'Tabulka 9_4'!$V636,"")</f>
        <v>0</v>
      </c>
      <c r="AA636" s="178" t="str">
        <f t="shared" si="18"/>
        <v/>
      </c>
      <c r="AB636" s="178" t="str">
        <f t="shared" si="19"/>
        <v/>
      </c>
      <c r="AC636" s="179">
        <f>'Vstupní data 9_4'!$B$1</f>
        <v>0</v>
      </c>
    </row>
    <row r="637" spans="1:29" ht="15">
      <c r="A637" s="164">
        <f>'Vstupní data 9_4'!A642</f>
        <v>0</v>
      </c>
      <c r="B637" s="165">
        <f>'Vstupní data 9_4'!B642</f>
        <v>0</v>
      </c>
      <c r="C637" s="166" t="str">
        <f>'Vstupní data 9_4'!T637</f>
        <v/>
      </c>
      <c r="D637" s="166" t="str">
        <f>'Vstupní data 9_4'!U637</f>
        <v/>
      </c>
      <c r="E637" s="165" t="str">
        <f>'Vstupní data 9_4'!D637</f>
        <v/>
      </c>
      <c r="F637" s="165">
        <f>'Vstupní data 9_4'!C642</f>
        <v>0</v>
      </c>
      <c r="G637" s="165" t="str">
        <f>'Vstupní data 9_4'!F637</f>
        <v/>
      </c>
      <c r="H637" s="167">
        <f>'Vstupní data 9_4'!G642</f>
        <v>0</v>
      </c>
      <c r="I637" s="165" t="str">
        <f>IF('Vstupní data 9_4'!H642=0,"",'Vstupní data 9_4'!H642)</f>
        <v/>
      </c>
      <c r="J637" s="165">
        <f>'Vstupní data 9_4'!E642</f>
        <v>0</v>
      </c>
      <c r="K637" s="180" t="str">
        <f>'Vstupní data 9_4'!S637</f>
        <v/>
      </c>
      <c r="L637" s="166">
        <f>'Vstupní data 9_4'!I642</f>
        <v>0</v>
      </c>
      <c r="M637" s="169">
        <f>'Vstupní data 9_4'!J642</f>
        <v>0</v>
      </c>
      <c r="N637" s="169">
        <f>'Vstupní data 9_4'!K642</f>
        <v>0</v>
      </c>
      <c r="O637" s="169">
        <f>'Vstupní data 9_4'!L642</f>
        <v>0</v>
      </c>
      <c r="P637" s="165">
        <f>'Vstupní data 9_4'!M642</f>
        <v>0</v>
      </c>
      <c r="Q637" s="165">
        <f>'Vstupní data 9_4'!N642</f>
        <v>0</v>
      </c>
      <c r="R637" s="165">
        <f>'Vstupní data 9_4'!O642</f>
        <v>0</v>
      </c>
      <c r="S637" s="168">
        <f>'Tabulka 9_4'!$R637+'Tabulka 9_4'!$Q637+'Tabulka 9_4'!$P637</f>
        <v>0</v>
      </c>
      <c r="T637" s="165">
        <f>'Vstupní data 9_4'!P642</f>
        <v>0</v>
      </c>
      <c r="U637" s="165">
        <f>'Vstupní data 9_4'!Q642</f>
        <v>0</v>
      </c>
      <c r="V637" s="165">
        <f>'Vstupní data 9_4'!R642</f>
        <v>0</v>
      </c>
      <c r="W637" s="168">
        <f>IFERROR('Tabulka 9_4'!$V637+'Tabulka 9_4'!$U637+'Tabulka 9_4'!$T637,"")</f>
        <v>0</v>
      </c>
      <c r="X637" s="168">
        <f>IFERROR('Tabulka 9_4'!$P637+'Tabulka 9_4'!$T637,"")</f>
        <v>0</v>
      </c>
      <c r="Y637" s="168">
        <f>IFERROR('Tabulka 9_4'!$Q637+'Tabulka 9_4'!$U637,"")</f>
        <v>0</v>
      </c>
      <c r="Z637" s="168">
        <f>IFERROR('Tabulka 9_4'!$R637+'Tabulka 9_4'!$V637,"")</f>
        <v>0</v>
      </c>
      <c r="AA637" s="170" t="str">
        <f t="shared" si="18"/>
        <v/>
      </c>
      <c r="AB637" s="170" t="str">
        <f t="shared" si="19"/>
        <v/>
      </c>
      <c r="AC637" s="171">
        <f>'Vstupní data 9_4'!$B$1</f>
        <v>0</v>
      </c>
    </row>
    <row r="638" spans="1:29" ht="15">
      <c r="A638" s="172">
        <f>'Vstupní data 9_4'!A643</f>
        <v>0</v>
      </c>
      <c r="B638" s="173">
        <f>'Vstupní data 9_4'!B643</f>
        <v>0</v>
      </c>
      <c r="C638" s="174" t="str">
        <f>'Vstupní data 9_4'!T637</f>
        <v/>
      </c>
      <c r="D638" s="174" t="str">
        <f>'Vstupní data 9_4'!U637</f>
        <v/>
      </c>
      <c r="E638" s="173" t="str">
        <f>'Vstupní data 9_4'!D637</f>
        <v/>
      </c>
      <c r="F638" s="173">
        <f>'Vstupní data 9_4'!C643</f>
        <v>0</v>
      </c>
      <c r="G638" s="173" t="str">
        <f>'Vstupní data 9_4'!F637</f>
        <v/>
      </c>
      <c r="H638" s="175">
        <f>'Vstupní data 9_4'!G643</f>
        <v>0</v>
      </c>
      <c r="I638" s="173" t="str">
        <f>IF('Vstupní data 9_4'!H643=0,"",'Vstupní data 9_4'!H643)</f>
        <v/>
      </c>
      <c r="J638" s="173">
        <f>'Vstupní data 9_4'!E643</f>
        <v>0</v>
      </c>
      <c r="K638" s="181" t="str">
        <f>'Vstupní data 9_4'!S637</f>
        <v/>
      </c>
      <c r="L638" s="174">
        <f>'Vstupní data 9_4'!I643</f>
        <v>0</v>
      </c>
      <c r="M638" s="177">
        <f>'Vstupní data 9_4'!J643</f>
        <v>0</v>
      </c>
      <c r="N638" s="177">
        <f>'Vstupní data 9_4'!K643</f>
        <v>0</v>
      </c>
      <c r="O638" s="177">
        <f>'Vstupní data 9_4'!L643</f>
        <v>0</v>
      </c>
      <c r="P638" s="173">
        <f>'Vstupní data 9_4'!M643</f>
        <v>0</v>
      </c>
      <c r="Q638" s="173">
        <f>'Vstupní data 9_4'!N643</f>
        <v>0</v>
      </c>
      <c r="R638" s="173">
        <f>'Vstupní data 9_4'!O643</f>
        <v>0</v>
      </c>
      <c r="S638" s="176">
        <f>'Tabulka 9_4'!$R638+'Tabulka 9_4'!$Q638+'Tabulka 9_4'!$P638</f>
        <v>0</v>
      </c>
      <c r="T638" s="173">
        <f>'Vstupní data 9_4'!P643</f>
        <v>0</v>
      </c>
      <c r="U638" s="173">
        <f>'Vstupní data 9_4'!Q643</f>
        <v>0</v>
      </c>
      <c r="V638" s="173">
        <f>'Vstupní data 9_4'!R643</f>
        <v>0</v>
      </c>
      <c r="W638" s="176">
        <f>IFERROR('Tabulka 9_4'!$V638+'Tabulka 9_4'!$U638+'Tabulka 9_4'!$T638,"")</f>
        <v>0</v>
      </c>
      <c r="X638" s="176">
        <f>IFERROR('Tabulka 9_4'!$P638+'Tabulka 9_4'!$T638,"")</f>
        <v>0</v>
      </c>
      <c r="Y638" s="176">
        <f>IFERROR('Tabulka 9_4'!$Q638+'Tabulka 9_4'!$U638,"")</f>
        <v>0</v>
      </c>
      <c r="Z638" s="176">
        <f>IFERROR('Tabulka 9_4'!$R638+'Tabulka 9_4'!$V638,"")</f>
        <v>0</v>
      </c>
      <c r="AA638" s="178" t="str">
        <f t="shared" si="18"/>
        <v/>
      </c>
      <c r="AB638" s="178" t="str">
        <f t="shared" si="19"/>
        <v/>
      </c>
      <c r="AC638" s="179">
        <f>'Vstupní data 9_4'!$B$1</f>
        <v>0</v>
      </c>
    </row>
    <row r="639" spans="1:29" ht="15">
      <c r="A639" s="164">
        <f>'Vstupní data 9_4'!A644</f>
        <v>0</v>
      </c>
      <c r="B639" s="165">
        <f>'Vstupní data 9_4'!B644</f>
        <v>0</v>
      </c>
      <c r="C639" s="166" t="str">
        <f>'Vstupní data 9_4'!T637</f>
        <v/>
      </c>
      <c r="D639" s="166" t="str">
        <f>'Vstupní data 9_4'!U637</f>
        <v/>
      </c>
      <c r="E639" s="165" t="str">
        <f>'Vstupní data 9_4'!D637</f>
        <v/>
      </c>
      <c r="F639" s="165">
        <f>'Vstupní data 9_4'!C644</f>
        <v>0</v>
      </c>
      <c r="G639" s="165" t="str">
        <f>'Vstupní data 9_4'!F637</f>
        <v/>
      </c>
      <c r="H639" s="167">
        <f>'Vstupní data 9_4'!G644</f>
        <v>0</v>
      </c>
      <c r="I639" s="165" t="str">
        <f>IF('Vstupní data 9_4'!H644=0,"",'Vstupní data 9_4'!H644)</f>
        <v/>
      </c>
      <c r="J639" s="165">
        <f>'Vstupní data 9_4'!E644</f>
        <v>0</v>
      </c>
      <c r="K639" s="180" t="str">
        <f>'Vstupní data 9_4'!S637</f>
        <v/>
      </c>
      <c r="L639" s="166">
        <f>'Vstupní data 9_4'!I644</f>
        <v>0</v>
      </c>
      <c r="M639" s="169">
        <f>'Vstupní data 9_4'!J644</f>
        <v>0</v>
      </c>
      <c r="N639" s="169">
        <f>'Vstupní data 9_4'!K644</f>
        <v>0</v>
      </c>
      <c r="O639" s="169">
        <f>'Vstupní data 9_4'!L644</f>
        <v>0</v>
      </c>
      <c r="P639" s="165">
        <f>'Vstupní data 9_4'!M644</f>
        <v>0</v>
      </c>
      <c r="Q639" s="165">
        <f>'Vstupní data 9_4'!N644</f>
        <v>0</v>
      </c>
      <c r="R639" s="165">
        <f>'Vstupní data 9_4'!O644</f>
        <v>0</v>
      </c>
      <c r="S639" s="168">
        <f>'Tabulka 9_4'!$R639+'Tabulka 9_4'!$Q639+'Tabulka 9_4'!$P639</f>
        <v>0</v>
      </c>
      <c r="T639" s="165">
        <f>'Vstupní data 9_4'!P644</f>
        <v>0</v>
      </c>
      <c r="U639" s="165">
        <f>'Vstupní data 9_4'!Q644</f>
        <v>0</v>
      </c>
      <c r="V639" s="165">
        <f>'Vstupní data 9_4'!R644</f>
        <v>0</v>
      </c>
      <c r="W639" s="168">
        <f>IFERROR('Tabulka 9_4'!$V639+'Tabulka 9_4'!$U639+'Tabulka 9_4'!$T639,"")</f>
        <v>0</v>
      </c>
      <c r="X639" s="168">
        <f>IFERROR('Tabulka 9_4'!$P639+'Tabulka 9_4'!$T639,"")</f>
        <v>0</v>
      </c>
      <c r="Y639" s="168">
        <f>IFERROR('Tabulka 9_4'!$Q639+'Tabulka 9_4'!$U639,"")</f>
        <v>0</v>
      </c>
      <c r="Z639" s="168">
        <f>IFERROR('Tabulka 9_4'!$R639+'Tabulka 9_4'!$V639,"")</f>
        <v>0</v>
      </c>
      <c r="AA639" s="170" t="str">
        <f t="shared" si="18"/>
        <v/>
      </c>
      <c r="AB639" s="170" t="str">
        <f t="shared" si="19"/>
        <v/>
      </c>
      <c r="AC639" s="171">
        <f>'Vstupní data 9_4'!$B$1</f>
        <v>0</v>
      </c>
    </row>
    <row r="640" spans="1:29" ht="15">
      <c r="A640" s="172">
        <f>'Vstupní data 9_4'!A645</f>
        <v>0</v>
      </c>
      <c r="B640" s="173">
        <f>'Vstupní data 9_4'!B645</f>
        <v>0</v>
      </c>
      <c r="C640" s="174" t="str">
        <f>'Vstupní data 9_4'!T637</f>
        <v/>
      </c>
      <c r="D640" s="174" t="str">
        <f>'Vstupní data 9_4'!U637</f>
        <v/>
      </c>
      <c r="E640" s="173" t="str">
        <f>'Vstupní data 9_4'!D637</f>
        <v/>
      </c>
      <c r="F640" s="173">
        <f>'Vstupní data 9_4'!C645</f>
        <v>0</v>
      </c>
      <c r="G640" s="173" t="str">
        <f>'Vstupní data 9_4'!F637</f>
        <v/>
      </c>
      <c r="H640" s="175">
        <f>'Vstupní data 9_4'!G645</f>
        <v>0</v>
      </c>
      <c r="I640" s="173" t="str">
        <f>IF('Vstupní data 9_4'!H645=0,"",'Vstupní data 9_4'!H645)</f>
        <v/>
      </c>
      <c r="J640" s="173">
        <f>'Vstupní data 9_4'!E645</f>
        <v>0</v>
      </c>
      <c r="K640" s="181" t="str">
        <f>'Vstupní data 9_4'!S637</f>
        <v/>
      </c>
      <c r="L640" s="174">
        <f>'Vstupní data 9_4'!I645</f>
        <v>0</v>
      </c>
      <c r="M640" s="177">
        <f>'Vstupní data 9_4'!J645</f>
        <v>0</v>
      </c>
      <c r="N640" s="177">
        <f>'Vstupní data 9_4'!K645</f>
        <v>0</v>
      </c>
      <c r="O640" s="177">
        <f>'Vstupní data 9_4'!L645</f>
        <v>0</v>
      </c>
      <c r="P640" s="173">
        <f>'Vstupní data 9_4'!M645</f>
        <v>0</v>
      </c>
      <c r="Q640" s="173">
        <f>'Vstupní data 9_4'!N645</f>
        <v>0</v>
      </c>
      <c r="R640" s="173">
        <f>'Vstupní data 9_4'!O645</f>
        <v>0</v>
      </c>
      <c r="S640" s="176">
        <f>'Tabulka 9_4'!$R640+'Tabulka 9_4'!$Q640+'Tabulka 9_4'!$P640</f>
        <v>0</v>
      </c>
      <c r="T640" s="173">
        <f>'Vstupní data 9_4'!P645</f>
        <v>0</v>
      </c>
      <c r="U640" s="173">
        <f>'Vstupní data 9_4'!Q645</f>
        <v>0</v>
      </c>
      <c r="V640" s="173">
        <f>'Vstupní data 9_4'!R645</f>
        <v>0</v>
      </c>
      <c r="W640" s="176">
        <f>IFERROR('Tabulka 9_4'!$V640+'Tabulka 9_4'!$U640+'Tabulka 9_4'!$T640,"")</f>
        <v>0</v>
      </c>
      <c r="X640" s="176">
        <f>IFERROR('Tabulka 9_4'!$P640+'Tabulka 9_4'!$T640,"")</f>
        <v>0</v>
      </c>
      <c r="Y640" s="176">
        <f>IFERROR('Tabulka 9_4'!$Q640+'Tabulka 9_4'!$U640,"")</f>
        <v>0</v>
      </c>
      <c r="Z640" s="176">
        <f>IFERROR('Tabulka 9_4'!$R640+'Tabulka 9_4'!$V640,"")</f>
        <v>0</v>
      </c>
      <c r="AA640" s="178" t="str">
        <f t="shared" si="18"/>
        <v/>
      </c>
      <c r="AB640" s="178" t="str">
        <f t="shared" si="19"/>
        <v/>
      </c>
      <c r="AC640" s="179">
        <f>'Vstupní data 9_4'!$B$1</f>
        <v>0</v>
      </c>
    </row>
    <row r="641" spans="1:29" ht="15">
      <c r="A641" s="164">
        <f>'Vstupní data 9_4'!A646</f>
        <v>0</v>
      </c>
      <c r="B641" s="165">
        <f>'Vstupní data 9_4'!B646</f>
        <v>0</v>
      </c>
      <c r="C641" s="166" t="str">
        <f>'Vstupní data 9_4'!T637</f>
        <v/>
      </c>
      <c r="D641" s="166" t="str">
        <f>'Vstupní data 9_4'!U637</f>
        <v/>
      </c>
      <c r="E641" s="165" t="str">
        <f>'Vstupní data 9_4'!D637</f>
        <v/>
      </c>
      <c r="F641" s="165">
        <f>'Vstupní data 9_4'!C646</f>
        <v>0</v>
      </c>
      <c r="G641" s="165" t="str">
        <f>'Vstupní data 9_4'!F637</f>
        <v/>
      </c>
      <c r="H641" s="167">
        <f>'Vstupní data 9_4'!G646</f>
        <v>0</v>
      </c>
      <c r="I641" s="165" t="str">
        <f>IF('Vstupní data 9_4'!H646=0,"",'Vstupní data 9_4'!H646)</f>
        <v/>
      </c>
      <c r="J641" s="165">
        <f>'Vstupní data 9_4'!E646</f>
        <v>0</v>
      </c>
      <c r="K641" s="180" t="str">
        <f>'Vstupní data 9_4'!S637</f>
        <v/>
      </c>
      <c r="L641" s="166">
        <f>'Vstupní data 9_4'!I646</f>
        <v>0</v>
      </c>
      <c r="M641" s="169">
        <f>'Vstupní data 9_4'!J646</f>
        <v>0</v>
      </c>
      <c r="N641" s="169">
        <f>'Vstupní data 9_4'!K646</f>
        <v>0</v>
      </c>
      <c r="O641" s="169">
        <f>'Vstupní data 9_4'!L646</f>
        <v>0</v>
      </c>
      <c r="P641" s="165">
        <f>'Vstupní data 9_4'!M646</f>
        <v>0</v>
      </c>
      <c r="Q641" s="165">
        <f>'Vstupní data 9_4'!N646</f>
        <v>0</v>
      </c>
      <c r="R641" s="165">
        <f>'Vstupní data 9_4'!O646</f>
        <v>0</v>
      </c>
      <c r="S641" s="168">
        <f>'Tabulka 9_4'!$R641+'Tabulka 9_4'!$Q641+'Tabulka 9_4'!$P641</f>
        <v>0</v>
      </c>
      <c r="T641" s="165">
        <f>'Vstupní data 9_4'!P646</f>
        <v>0</v>
      </c>
      <c r="U641" s="165">
        <f>'Vstupní data 9_4'!Q646</f>
        <v>0</v>
      </c>
      <c r="V641" s="165">
        <f>'Vstupní data 9_4'!R646</f>
        <v>0</v>
      </c>
      <c r="W641" s="168">
        <f>IFERROR('Tabulka 9_4'!$V641+'Tabulka 9_4'!$U641+'Tabulka 9_4'!$T641,"")</f>
        <v>0</v>
      </c>
      <c r="X641" s="168">
        <f>IFERROR('Tabulka 9_4'!$P641+'Tabulka 9_4'!$T641,"")</f>
        <v>0</v>
      </c>
      <c r="Y641" s="168">
        <f>IFERROR('Tabulka 9_4'!$Q641+'Tabulka 9_4'!$U641,"")</f>
        <v>0</v>
      </c>
      <c r="Z641" s="168">
        <f>IFERROR('Tabulka 9_4'!$R641+'Tabulka 9_4'!$V641,"")</f>
        <v>0</v>
      </c>
      <c r="AA641" s="170" t="str">
        <f t="shared" si="18"/>
        <v/>
      </c>
      <c r="AB641" s="170" t="str">
        <f t="shared" si="19"/>
        <v/>
      </c>
      <c r="AC641" s="171">
        <f>'Vstupní data 9_4'!$B$1</f>
        <v>0</v>
      </c>
    </row>
    <row r="642" spans="1:29" ht="15">
      <c r="A642" s="172">
        <f>'Vstupní data 9_4'!A647</f>
        <v>0</v>
      </c>
      <c r="B642" s="173">
        <f>'Vstupní data 9_4'!B647</f>
        <v>0</v>
      </c>
      <c r="C642" s="174" t="str">
        <f>'Vstupní data 9_4'!T637</f>
        <v/>
      </c>
      <c r="D642" s="174" t="str">
        <f>'Vstupní data 9_4'!U637</f>
        <v/>
      </c>
      <c r="E642" s="173" t="str">
        <f>'Vstupní data 9_4'!D637</f>
        <v/>
      </c>
      <c r="F642" s="173">
        <f>'Vstupní data 9_4'!C647</f>
        <v>0</v>
      </c>
      <c r="G642" s="173" t="str">
        <f>'Vstupní data 9_4'!F637</f>
        <v/>
      </c>
      <c r="H642" s="175">
        <f>'Vstupní data 9_4'!G647</f>
        <v>0</v>
      </c>
      <c r="I642" s="173" t="str">
        <f>IF('Vstupní data 9_4'!H647=0,"",'Vstupní data 9_4'!H647)</f>
        <v/>
      </c>
      <c r="J642" s="173">
        <f>'Vstupní data 9_4'!E647</f>
        <v>0</v>
      </c>
      <c r="K642" s="181" t="str">
        <f>'Vstupní data 9_4'!S637</f>
        <v/>
      </c>
      <c r="L642" s="174">
        <f>'Vstupní data 9_4'!I647</f>
        <v>0</v>
      </c>
      <c r="M642" s="177">
        <f>'Vstupní data 9_4'!J647</f>
        <v>0</v>
      </c>
      <c r="N642" s="177">
        <f>'Vstupní data 9_4'!K647</f>
        <v>0</v>
      </c>
      <c r="O642" s="177">
        <f>'Vstupní data 9_4'!L647</f>
        <v>0</v>
      </c>
      <c r="P642" s="173">
        <f>'Vstupní data 9_4'!M647</f>
        <v>0</v>
      </c>
      <c r="Q642" s="173">
        <f>'Vstupní data 9_4'!N647</f>
        <v>0</v>
      </c>
      <c r="R642" s="173">
        <f>'Vstupní data 9_4'!O647</f>
        <v>0</v>
      </c>
      <c r="S642" s="176">
        <f>'Tabulka 9_4'!$R642+'Tabulka 9_4'!$Q642+'Tabulka 9_4'!$P642</f>
        <v>0</v>
      </c>
      <c r="T642" s="173">
        <f>'Vstupní data 9_4'!P647</f>
        <v>0</v>
      </c>
      <c r="U642" s="173">
        <f>'Vstupní data 9_4'!Q647</f>
        <v>0</v>
      </c>
      <c r="V642" s="173">
        <f>'Vstupní data 9_4'!R647</f>
        <v>0</v>
      </c>
      <c r="W642" s="176">
        <f>IFERROR('Tabulka 9_4'!$V642+'Tabulka 9_4'!$U642+'Tabulka 9_4'!$T642,"")</f>
        <v>0</v>
      </c>
      <c r="X642" s="176">
        <f>IFERROR('Tabulka 9_4'!$P642+'Tabulka 9_4'!$T642,"")</f>
        <v>0</v>
      </c>
      <c r="Y642" s="176">
        <f>IFERROR('Tabulka 9_4'!$Q642+'Tabulka 9_4'!$U642,"")</f>
        <v>0</v>
      </c>
      <c r="Z642" s="176">
        <f>IFERROR('Tabulka 9_4'!$R642+'Tabulka 9_4'!$V642,"")</f>
        <v>0</v>
      </c>
      <c r="AA642" s="178" t="str">
        <f t="shared" si="20" ref="AA642:AA698">IFERROR(P642/X642,"")</f>
        <v/>
      </c>
      <c r="AB642" s="178" t="str">
        <f t="shared" si="21" ref="AB642:AB698">IFERROR(T642/X642,"")</f>
        <v/>
      </c>
      <c r="AC642" s="179">
        <f>'Vstupní data 9_4'!$B$1</f>
        <v>0</v>
      </c>
    </row>
    <row r="643" spans="1:29" ht="15">
      <c r="A643" s="164">
        <f>'Vstupní data 9_4'!A648</f>
        <v>0</v>
      </c>
      <c r="B643" s="165">
        <f>'Vstupní data 9_4'!B648</f>
        <v>0</v>
      </c>
      <c r="C643" s="166" t="str">
        <f>'Vstupní data 9_4'!T637</f>
        <v/>
      </c>
      <c r="D643" s="166" t="str">
        <f>'Vstupní data 9_4'!U637</f>
        <v/>
      </c>
      <c r="E643" s="165" t="str">
        <f>'Vstupní data 9_4'!D637</f>
        <v/>
      </c>
      <c r="F643" s="165">
        <f>'Vstupní data 9_4'!C648</f>
        <v>0</v>
      </c>
      <c r="G643" s="165" t="str">
        <f>'Vstupní data 9_4'!F637</f>
        <v/>
      </c>
      <c r="H643" s="167">
        <f>'Vstupní data 9_4'!G648</f>
        <v>0</v>
      </c>
      <c r="I643" s="165" t="str">
        <f>IF('Vstupní data 9_4'!H648=0,"",'Vstupní data 9_4'!H648)</f>
        <v/>
      </c>
      <c r="J643" s="165">
        <f>'Vstupní data 9_4'!E648</f>
        <v>0</v>
      </c>
      <c r="K643" s="180" t="str">
        <f>'Vstupní data 9_4'!S637</f>
        <v/>
      </c>
      <c r="L643" s="166">
        <f>'Vstupní data 9_4'!I648</f>
        <v>0</v>
      </c>
      <c r="M643" s="169">
        <f>'Vstupní data 9_4'!J648</f>
        <v>0</v>
      </c>
      <c r="N643" s="169">
        <f>'Vstupní data 9_4'!K648</f>
        <v>0</v>
      </c>
      <c r="O643" s="169">
        <f>'Vstupní data 9_4'!L648</f>
        <v>0</v>
      </c>
      <c r="P643" s="165">
        <f>'Vstupní data 9_4'!M648</f>
        <v>0</v>
      </c>
      <c r="Q643" s="165">
        <f>'Vstupní data 9_4'!N648</f>
        <v>0</v>
      </c>
      <c r="R643" s="165">
        <f>'Vstupní data 9_4'!O648</f>
        <v>0</v>
      </c>
      <c r="S643" s="168">
        <f>'Tabulka 9_4'!$R643+'Tabulka 9_4'!$Q643+'Tabulka 9_4'!$P643</f>
        <v>0</v>
      </c>
      <c r="T643" s="165">
        <f>'Vstupní data 9_4'!P648</f>
        <v>0</v>
      </c>
      <c r="U643" s="165">
        <f>'Vstupní data 9_4'!Q648</f>
        <v>0</v>
      </c>
      <c r="V643" s="165">
        <f>'Vstupní data 9_4'!R648</f>
        <v>0</v>
      </c>
      <c r="W643" s="168">
        <f>IFERROR('Tabulka 9_4'!$V643+'Tabulka 9_4'!$U643+'Tabulka 9_4'!$T643,"")</f>
        <v>0</v>
      </c>
      <c r="X643" s="168">
        <f>IFERROR('Tabulka 9_4'!$P643+'Tabulka 9_4'!$T643,"")</f>
        <v>0</v>
      </c>
      <c r="Y643" s="168">
        <f>IFERROR('Tabulka 9_4'!$Q643+'Tabulka 9_4'!$U643,"")</f>
        <v>0</v>
      </c>
      <c r="Z643" s="168">
        <f>IFERROR('Tabulka 9_4'!$R643+'Tabulka 9_4'!$V643,"")</f>
        <v>0</v>
      </c>
      <c r="AA643" s="170" t="str">
        <f t="shared" si="20"/>
        <v/>
      </c>
      <c r="AB643" s="170" t="str">
        <f t="shared" si="21"/>
        <v/>
      </c>
      <c r="AC643" s="171">
        <f>'Vstupní data 9_4'!$B$1</f>
        <v>0</v>
      </c>
    </row>
    <row r="644" spans="1:29" ht="15">
      <c r="A644" s="172">
        <f>'Vstupní data 9_4'!A649</f>
        <v>0</v>
      </c>
      <c r="B644" s="173">
        <f>'Vstupní data 9_4'!B649</f>
        <v>0</v>
      </c>
      <c r="C644" s="174" t="str">
        <f>'Vstupní data 9_4'!T637</f>
        <v/>
      </c>
      <c r="D644" s="174" t="str">
        <f>'Vstupní data 9_4'!U637</f>
        <v/>
      </c>
      <c r="E644" s="173" t="str">
        <f>'Vstupní data 9_4'!D637</f>
        <v/>
      </c>
      <c r="F644" s="173">
        <f>'Vstupní data 9_4'!C649</f>
        <v>0</v>
      </c>
      <c r="G644" s="173" t="str">
        <f>'Vstupní data 9_4'!F637</f>
        <v/>
      </c>
      <c r="H644" s="175">
        <f>'Vstupní data 9_4'!G649</f>
        <v>0</v>
      </c>
      <c r="I644" s="173" t="str">
        <f>IF('Vstupní data 9_4'!H649=0,"",'Vstupní data 9_4'!H649)</f>
        <v/>
      </c>
      <c r="J644" s="173">
        <f>'Vstupní data 9_4'!E649</f>
        <v>0</v>
      </c>
      <c r="K644" s="181" t="str">
        <f>'Vstupní data 9_4'!S637</f>
        <v/>
      </c>
      <c r="L644" s="174">
        <f>'Vstupní data 9_4'!I649</f>
        <v>0</v>
      </c>
      <c r="M644" s="177">
        <f>'Vstupní data 9_4'!J649</f>
        <v>0</v>
      </c>
      <c r="N644" s="177">
        <f>'Vstupní data 9_4'!K649</f>
        <v>0</v>
      </c>
      <c r="O644" s="177">
        <f>'Vstupní data 9_4'!L649</f>
        <v>0</v>
      </c>
      <c r="P644" s="173">
        <f>'Vstupní data 9_4'!M649</f>
        <v>0</v>
      </c>
      <c r="Q644" s="173">
        <f>'Vstupní data 9_4'!N649</f>
        <v>0</v>
      </c>
      <c r="R644" s="173">
        <f>'Vstupní data 9_4'!O649</f>
        <v>0</v>
      </c>
      <c r="S644" s="176">
        <f>'Tabulka 9_4'!$R644+'Tabulka 9_4'!$Q644+'Tabulka 9_4'!$P644</f>
        <v>0</v>
      </c>
      <c r="T644" s="173">
        <f>'Vstupní data 9_4'!P649</f>
        <v>0</v>
      </c>
      <c r="U644" s="173">
        <f>'Vstupní data 9_4'!Q649</f>
        <v>0</v>
      </c>
      <c r="V644" s="173">
        <f>'Vstupní data 9_4'!R649</f>
        <v>0</v>
      </c>
      <c r="W644" s="176">
        <f>IFERROR('Tabulka 9_4'!$V644+'Tabulka 9_4'!$U644+'Tabulka 9_4'!$T644,"")</f>
        <v>0</v>
      </c>
      <c r="X644" s="176">
        <f>IFERROR('Tabulka 9_4'!$P644+'Tabulka 9_4'!$T644,"")</f>
        <v>0</v>
      </c>
      <c r="Y644" s="176">
        <f>IFERROR('Tabulka 9_4'!$Q644+'Tabulka 9_4'!$U644,"")</f>
        <v>0</v>
      </c>
      <c r="Z644" s="176">
        <f>IFERROR('Tabulka 9_4'!$R644+'Tabulka 9_4'!$V644,"")</f>
        <v>0</v>
      </c>
      <c r="AA644" s="178" t="str">
        <f t="shared" si="20"/>
        <v/>
      </c>
      <c r="AB644" s="178" t="str">
        <f t="shared" si="21"/>
        <v/>
      </c>
      <c r="AC644" s="179">
        <f>'Vstupní data 9_4'!$B$1</f>
        <v>0</v>
      </c>
    </row>
    <row r="645" spans="1:29" ht="15">
      <c r="A645" s="164">
        <f>'Vstupní data 9_4'!A650</f>
        <v>0</v>
      </c>
      <c r="B645" s="165">
        <f>'Vstupní data 9_4'!B650</f>
        <v>0</v>
      </c>
      <c r="C645" s="166" t="str">
        <f>'Vstupní data 9_4'!T637</f>
        <v/>
      </c>
      <c r="D645" s="166" t="str">
        <f>'Vstupní data 9_4'!U637</f>
        <v/>
      </c>
      <c r="E645" s="165" t="str">
        <f>'Vstupní data 9_4'!D637</f>
        <v/>
      </c>
      <c r="F645" s="165">
        <f>'Vstupní data 9_4'!C650</f>
        <v>0</v>
      </c>
      <c r="G645" s="165" t="str">
        <f>'Vstupní data 9_4'!F637</f>
        <v/>
      </c>
      <c r="H645" s="167">
        <f>'Vstupní data 9_4'!G650</f>
        <v>0</v>
      </c>
      <c r="I645" s="165" t="str">
        <f>IF('Vstupní data 9_4'!H650=0,"",'Vstupní data 9_4'!H650)</f>
        <v/>
      </c>
      <c r="J645" s="165">
        <f>'Vstupní data 9_4'!E650</f>
        <v>0</v>
      </c>
      <c r="K645" s="180" t="str">
        <f>'Vstupní data 9_4'!S637</f>
        <v/>
      </c>
      <c r="L645" s="166">
        <f>'Vstupní data 9_4'!I650</f>
        <v>0</v>
      </c>
      <c r="M645" s="169">
        <f>'Vstupní data 9_4'!J650</f>
        <v>0</v>
      </c>
      <c r="N645" s="169">
        <f>'Vstupní data 9_4'!K650</f>
        <v>0</v>
      </c>
      <c r="O645" s="169">
        <f>'Vstupní data 9_4'!L650</f>
        <v>0</v>
      </c>
      <c r="P645" s="165">
        <f>'Vstupní data 9_4'!M650</f>
        <v>0</v>
      </c>
      <c r="Q645" s="165">
        <f>'Vstupní data 9_4'!N650</f>
        <v>0</v>
      </c>
      <c r="R645" s="165">
        <f>'Vstupní data 9_4'!O650</f>
        <v>0</v>
      </c>
      <c r="S645" s="168">
        <f>'Tabulka 9_4'!$R645+'Tabulka 9_4'!$Q645+'Tabulka 9_4'!$P645</f>
        <v>0</v>
      </c>
      <c r="T645" s="165">
        <f>'Vstupní data 9_4'!P650</f>
        <v>0</v>
      </c>
      <c r="U645" s="165">
        <f>'Vstupní data 9_4'!Q650</f>
        <v>0</v>
      </c>
      <c r="V645" s="165">
        <f>'Vstupní data 9_4'!R650</f>
        <v>0</v>
      </c>
      <c r="W645" s="168">
        <f>IFERROR('Tabulka 9_4'!$V645+'Tabulka 9_4'!$U645+'Tabulka 9_4'!$T645,"")</f>
        <v>0</v>
      </c>
      <c r="X645" s="168">
        <f>IFERROR('Tabulka 9_4'!$P645+'Tabulka 9_4'!$T645,"")</f>
        <v>0</v>
      </c>
      <c r="Y645" s="168">
        <f>IFERROR('Tabulka 9_4'!$Q645+'Tabulka 9_4'!$U645,"")</f>
        <v>0</v>
      </c>
      <c r="Z645" s="168">
        <f>IFERROR('Tabulka 9_4'!$R645+'Tabulka 9_4'!$V645,"")</f>
        <v>0</v>
      </c>
      <c r="AA645" s="170" t="str">
        <f t="shared" si="20"/>
        <v/>
      </c>
      <c r="AB645" s="170" t="str">
        <f t="shared" si="21"/>
        <v/>
      </c>
      <c r="AC645" s="171">
        <f>'Vstupní data 9_4'!$B$1</f>
        <v>0</v>
      </c>
    </row>
    <row r="646" spans="1:29" ht="15">
      <c r="A646" s="172">
        <f>'Vstupní data 9_4'!A651</f>
        <v>0</v>
      </c>
      <c r="B646" s="173">
        <f>'Vstupní data 9_4'!B651</f>
        <v>0</v>
      </c>
      <c r="C646" s="174" t="str">
        <f>'Vstupní data 9_4'!T637</f>
        <v/>
      </c>
      <c r="D646" s="174" t="str">
        <f>'Vstupní data 9_4'!U637</f>
        <v/>
      </c>
      <c r="E646" s="173" t="str">
        <f>'Vstupní data 9_4'!D637</f>
        <v/>
      </c>
      <c r="F646" s="173">
        <f>'Vstupní data 9_4'!C651</f>
        <v>0</v>
      </c>
      <c r="G646" s="173" t="str">
        <f>'Vstupní data 9_4'!F637</f>
        <v/>
      </c>
      <c r="H646" s="175">
        <f>'Vstupní data 9_4'!G651</f>
        <v>0</v>
      </c>
      <c r="I646" s="173" t="str">
        <f>IF('Vstupní data 9_4'!H651=0,"",'Vstupní data 9_4'!H651)</f>
        <v/>
      </c>
      <c r="J646" s="173">
        <f>'Vstupní data 9_4'!E651</f>
        <v>0</v>
      </c>
      <c r="K646" s="181" t="str">
        <f>'Vstupní data 9_4'!S637</f>
        <v/>
      </c>
      <c r="L646" s="174">
        <f>'Vstupní data 9_4'!I651</f>
        <v>0</v>
      </c>
      <c r="M646" s="177">
        <f>'Vstupní data 9_4'!J651</f>
        <v>0</v>
      </c>
      <c r="N646" s="177">
        <f>'Vstupní data 9_4'!K651</f>
        <v>0</v>
      </c>
      <c r="O646" s="177">
        <f>'Vstupní data 9_4'!L651</f>
        <v>0</v>
      </c>
      <c r="P646" s="173">
        <f>'Vstupní data 9_4'!M651</f>
        <v>0</v>
      </c>
      <c r="Q646" s="173">
        <f>'Vstupní data 9_4'!N651</f>
        <v>0</v>
      </c>
      <c r="R646" s="173">
        <f>'Vstupní data 9_4'!O651</f>
        <v>0</v>
      </c>
      <c r="S646" s="176">
        <f>'Tabulka 9_4'!$R646+'Tabulka 9_4'!$Q646+'Tabulka 9_4'!$P646</f>
        <v>0</v>
      </c>
      <c r="T646" s="173">
        <f>'Vstupní data 9_4'!P651</f>
        <v>0</v>
      </c>
      <c r="U646" s="173">
        <f>'Vstupní data 9_4'!Q651</f>
        <v>0</v>
      </c>
      <c r="V646" s="173">
        <f>'Vstupní data 9_4'!R651</f>
        <v>0</v>
      </c>
      <c r="W646" s="176">
        <f>IFERROR('Tabulka 9_4'!$V646+'Tabulka 9_4'!$U646+'Tabulka 9_4'!$T646,"")</f>
        <v>0</v>
      </c>
      <c r="X646" s="176">
        <f>IFERROR('Tabulka 9_4'!$P646+'Tabulka 9_4'!$T646,"")</f>
        <v>0</v>
      </c>
      <c r="Y646" s="176">
        <f>IFERROR('Tabulka 9_4'!$Q646+'Tabulka 9_4'!$U646,"")</f>
        <v>0</v>
      </c>
      <c r="Z646" s="176">
        <f>IFERROR('Tabulka 9_4'!$R646+'Tabulka 9_4'!$V646,"")</f>
        <v>0</v>
      </c>
      <c r="AA646" s="178" t="str">
        <f t="shared" si="20"/>
        <v/>
      </c>
      <c r="AB646" s="178" t="str">
        <f t="shared" si="21"/>
        <v/>
      </c>
      <c r="AC646" s="179">
        <f>'Vstupní data 9_4'!$B$1</f>
        <v>0</v>
      </c>
    </row>
    <row r="647" spans="1:29" ht="15">
      <c r="A647" s="164">
        <f>'Vstupní data 9_4'!A652</f>
        <v>0</v>
      </c>
      <c r="B647" s="165">
        <f>'Vstupní data 9_4'!B652</f>
        <v>0</v>
      </c>
      <c r="C647" s="166" t="str">
        <f>'Vstupní data 9_4'!T637</f>
        <v/>
      </c>
      <c r="D647" s="166" t="str">
        <f>'Vstupní data 9_4'!U637</f>
        <v/>
      </c>
      <c r="E647" s="165" t="str">
        <f>'Vstupní data 9_4'!D637</f>
        <v/>
      </c>
      <c r="F647" s="165">
        <f>'Vstupní data 9_4'!C652</f>
        <v>0</v>
      </c>
      <c r="G647" s="165" t="str">
        <f>'Vstupní data 9_4'!F637</f>
        <v/>
      </c>
      <c r="H647" s="167">
        <f>'Vstupní data 9_4'!G652</f>
        <v>0</v>
      </c>
      <c r="I647" s="165" t="str">
        <f>IF('Vstupní data 9_4'!H652=0,"",'Vstupní data 9_4'!H652)</f>
        <v/>
      </c>
      <c r="J647" s="165">
        <f>'Vstupní data 9_4'!E652</f>
        <v>0</v>
      </c>
      <c r="K647" s="180" t="str">
        <f>'Vstupní data 9_4'!S637</f>
        <v/>
      </c>
      <c r="L647" s="166">
        <f>'Vstupní data 9_4'!I652</f>
        <v>0</v>
      </c>
      <c r="M647" s="169">
        <f>'Vstupní data 9_4'!J652</f>
        <v>0</v>
      </c>
      <c r="N647" s="169">
        <f>'Vstupní data 9_4'!K652</f>
        <v>0</v>
      </c>
      <c r="O647" s="169">
        <f>'Vstupní data 9_4'!L652</f>
        <v>0</v>
      </c>
      <c r="P647" s="165">
        <f>'Vstupní data 9_4'!M652</f>
        <v>0</v>
      </c>
      <c r="Q647" s="165">
        <f>'Vstupní data 9_4'!N652</f>
        <v>0</v>
      </c>
      <c r="R647" s="165">
        <f>'Vstupní data 9_4'!O652</f>
        <v>0</v>
      </c>
      <c r="S647" s="168">
        <f>'Tabulka 9_4'!$R647+'Tabulka 9_4'!$Q647+'Tabulka 9_4'!$P647</f>
        <v>0</v>
      </c>
      <c r="T647" s="165">
        <f>'Vstupní data 9_4'!P652</f>
        <v>0</v>
      </c>
      <c r="U647" s="165">
        <f>'Vstupní data 9_4'!Q652</f>
        <v>0</v>
      </c>
      <c r="V647" s="165">
        <f>'Vstupní data 9_4'!R652</f>
        <v>0</v>
      </c>
      <c r="W647" s="168">
        <f>IFERROR('Tabulka 9_4'!$V647+'Tabulka 9_4'!$U647+'Tabulka 9_4'!$T647,"")</f>
        <v>0</v>
      </c>
      <c r="X647" s="168">
        <f>IFERROR('Tabulka 9_4'!$P647+'Tabulka 9_4'!$T647,"")</f>
        <v>0</v>
      </c>
      <c r="Y647" s="168">
        <f>IFERROR('Tabulka 9_4'!$Q647+'Tabulka 9_4'!$U647,"")</f>
        <v>0</v>
      </c>
      <c r="Z647" s="168">
        <f>IFERROR('Tabulka 9_4'!$R647+'Tabulka 9_4'!$V647,"")</f>
        <v>0</v>
      </c>
      <c r="AA647" s="170" t="str">
        <f t="shared" si="20"/>
        <v/>
      </c>
      <c r="AB647" s="170" t="str">
        <f t="shared" si="21"/>
        <v/>
      </c>
      <c r="AC647" s="171">
        <f>'Vstupní data 9_4'!$B$1</f>
        <v>0</v>
      </c>
    </row>
    <row r="648" spans="1:29" ht="15">
      <c r="A648" s="172">
        <f>'Vstupní data 9_4'!A653</f>
        <v>0</v>
      </c>
      <c r="B648" s="173">
        <f>'Vstupní data 9_4'!B653</f>
        <v>0</v>
      </c>
      <c r="C648" s="174" t="str">
        <f>'Vstupní data 9_4'!T637</f>
        <v/>
      </c>
      <c r="D648" s="174" t="str">
        <f>'Vstupní data 9_4'!U637</f>
        <v/>
      </c>
      <c r="E648" s="173" t="str">
        <f>'Vstupní data 9_4'!D637</f>
        <v/>
      </c>
      <c r="F648" s="173">
        <f>'Vstupní data 9_4'!C653</f>
        <v>0</v>
      </c>
      <c r="G648" s="173" t="str">
        <f>'Vstupní data 9_4'!F637</f>
        <v/>
      </c>
      <c r="H648" s="175">
        <f>'Vstupní data 9_4'!G653</f>
        <v>0</v>
      </c>
      <c r="I648" s="173" t="str">
        <f>IF('Vstupní data 9_4'!H653=0,"",'Vstupní data 9_4'!H653)</f>
        <v/>
      </c>
      <c r="J648" s="173">
        <f>'Vstupní data 9_4'!E653</f>
        <v>0</v>
      </c>
      <c r="K648" s="181" t="str">
        <f>'Vstupní data 9_4'!S637</f>
        <v/>
      </c>
      <c r="L648" s="174">
        <f>'Vstupní data 9_4'!I653</f>
        <v>0</v>
      </c>
      <c r="M648" s="177">
        <f>'Vstupní data 9_4'!J653</f>
        <v>0</v>
      </c>
      <c r="N648" s="177">
        <f>'Vstupní data 9_4'!K653</f>
        <v>0</v>
      </c>
      <c r="O648" s="177">
        <f>'Vstupní data 9_4'!L653</f>
        <v>0</v>
      </c>
      <c r="P648" s="173">
        <f>'Vstupní data 9_4'!M653</f>
        <v>0</v>
      </c>
      <c r="Q648" s="173">
        <f>'Vstupní data 9_4'!N653</f>
        <v>0</v>
      </c>
      <c r="R648" s="173">
        <f>'Vstupní data 9_4'!O653</f>
        <v>0</v>
      </c>
      <c r="S648" s="176">
        <f>'Tabulka 9_4'!$R648+'Tabulka 9_4'!$Q648+'Tabulka 9_4'!$P648</f>
        <v>0</v>
      </c>
      <c r="T648" s="173">
        <f>'Vstupní data 9_4'!P653</f>
        <v>0</v>
      </c>
      <c r="U648" s="173">
        <f>'Vstupní data 9_4'!Q653</f>
        <v>0</v>
      </c>
      <c r="V648" s="173">
        <f>'Vstupní data 9_4'!R653</f>
        <v>0</v>
      </c>
      <c r="W648" s="176">
        <f>IFERROR('Tabulka 9_4'!$V648+'Tabulka 9_4'!$U648+'Tabulka 9_4'!$T648,"")</f>
        <v>0</v>
      </c>
      <c r="X648" s="176">
        <f>IFERROR('Tabulka 9_4'!$P648+'Tabulka 9_4'!$T648,"")</f>
        <v>0</v>
      </c>
      <c r="Y648" s="176">
        <f>IFERROR('Tabulka 9_4'!$Q648+'Tabulka 9_4'!$U648,"")</f>
        <v>0</v>
      </c>
      <c r="Z648" s="176">
        <f>IFERROR('Tabulka 9_4'!$R648+'Tabulka 9_4'!$V648,"")</f>
        <v>0</v>
      </c>
      <c r="AA648" s="178" t="str">
        <f t="shared" si="20"/>
        <v/>
      </c>
      <c r="AB648" s="178" t="str">
        <f t="shared" si="21"/>
        <v/>
      </c>
      <c r="AC648" s="179">
        <f>'Vstupní data 9_4'!$B$1</f>
        <v>0</v>
      </c>
    </row>
    <row r="649" spans="1:29" ht="15">
      <c r="A649" s="164">
        <f>'Vstupní data 9_4'!A654</f>
        <v>0</v>
      </c>
      <c r="B649" s="165">
        <f>'Vstupní data 9_4'!B654</f>
        <v>0</v>
      </c>
      <c r="C649" s="166" t="str">
        <f>'Vstupní data 9_4'!T637</f>
        <v/>
      </c>
      <c r="D649" s="166" t="str">
        <f>'Vstupní data 9_4'!U637</f>
        <v/>
      </c>
      <c r="E649" s="165" t="str">
        <f>'Vstupní data 9_4'!D637</f>
        <v/>
      </c>
      <c r="F649" s="165">
        <f>'Vstupní data 9_4'!C654</f>
        <v>0</v>
      </c>
      <c r="G649" s="165" t="str">
        <f>'Vstupní data 9_4'!F637</f>
        <v/>
      </c>
      <c r="H649" s="167">
        <f>'Vstupní data 9_4'!G654</f>
        <v>0</v>
      </c>
      <c r="I649" s="165" t="str">
        <f>IF('Vstupní data 9_4'!H654=0,"",'Vstupní data 9_4'!H654)</f>
        <v/>
      </c>
      <c r="J649" s="165">
        <f>'Vstupní data 9_4'!E654</f>
        <v>0</v>
      </c>
      <c r="K649" s="180" t="str">
        <f>'Vstupní data 9_4'!S637</f>
        <v/>
      </c>
      <c r="L649" s="166">
        <f>'Vstupní data 9_4'!I654</f>
        <v>0</v>
      </c>
      <c r="M649" s="169">
        <f>'Vstupní data 9_4'!J654</f>
        <v>0</v>
      </c>
      <c r="N649" s="169">
        <f>'Vstupní data 9_4'!K654</f>
        <v>0</v>
      </c>
      <c r="O649" s="169">
        <f>'Vstupní data 9_4'!L654</f>
        <v>0</v>
      </c>
      <c r="P649" s="165">
        <f>'Vstupní data 9_4'!M654</f>
        <v>0</v>
      </c>
      <c r="Q649" s="165">
        <f>'Vstupní data 9_4'!N654</f>
        <v>0</v>
      </c>
      <c r="R649" s="165">
        <f>'Vstupní data 9_4'!O654</f>
        <v>0</v>
      </c>
      <c r="S649" s="168">
        <f>'Tabulka 9_4'!$R649+'Tabulka 9_4'!$Q649+'Tabulka 9_4'!$P649</f>
        <v>0</v>
      </c>
      <c r="T649" s="165">
        <f>'Vstupní data 9_4'!P654</f>
        <v>0</v>
      </c>
      <c r="U649" s="165">
        <f>'Vstupní data 9_4'!Q654</f>
        <v>0</v>
      </c>
      <c r="V649" s="165">
        <f>'Vstupní data 9_4'!R654</f>
        <v>0</v>
      </c>
      <c r="W649" s="168">
        <f>IFERROR('Tabulka 9_4'!$V649+'Tabulka 9_4'!$U649+'Tabulka 9_4'!$T649,"")</f>
        <v>0</v>
      </c>
      <c r="X649" s="168">
        <f>IFERROR('Tabulka 9_4'!$P649+'Tabulka 9_4'!$T649,"")</f>
        <v>0</v>
      </c>
      <c r="Y649" s="168">
        <f>IFERROR('Tabulka 9_4'!$Q649+'Tabulka 9_4'!$U649,"")</f>
        <v>0</v>
      </c>
      <c r="Z649" s="168">
        <f>IFERROR('Tabulka 9_4'!$R649+'Tabulka 9_4'!$V649,"")</f>
        <v>0</v>
      </c>
      <c r="AA649" s="170" t="str">
        <f t="shared" si="20"/>
        <v/>
      </c>
      <c r="AB649" s="170" t="str">
        <f t="shared" si="21"/>
        <v/>
      </c>
      <c r="AC649" s="171">
        <f>'Vstupní data 9_4'!$B$1</f>
        <v>0</v>
      </c>
    </row>
    <row r="650" spans="1:29" ht="15">
      <c r="A650" s="172">
        <f>'Vstupní data 9_4'!A655</f>
        <v>0</v>
      </c>
      <c r="B650" s="173">
        <f>'Vstupní data 9_4'!B655</f>
        <v>0</v>
      </c>
      <c r="C650" s="174" t="str">
        <f>'Vstupní data 9_4'!T637</f>
        <v/>
      </c>
      <c r="D650" s="174" t="str">
        <f>'Vstupní data 9_4'!U637</f>
        <v/>
      </c>
      <c r="E650" s="173" t="str">
        <f>'Vstupní data 9_4'!D637</f>
        <v/>
      </c>
      <c r="F650" s="173">
        <f>'Vstupní data 9_4'!C655</f>
        <v>0</v>
      </c>
      <c r="G650" s="173" t="str">
        <f>'Vstupní data 9_4'!F637</f>
        <v/>
      </c>
      <c r="H650" s="175">
        <f>'Vstupní data 9_4'!G655</f>
        <v>0</v>
      </c>
      <c r="I650" s="173" t="str">
        <f>IF('Vstupní data 9_4'!H655=0,"",'Vstupní data 9_4'!H655)</f>
        <v/>
      </c>
      <c r="J650" s="173">
        <f>'Vstupní data 9_4'!E655</f>
        <v>0</v>
      </c>
      <c r="K650" s="181" t="str">
        <f>'Vstupní data 9_4'!S637</f>
        <v/>
      </c>
      <c r="L650" s="174">
        <f>'Vstupní data 9_4'!I655</f>
        <v>0</v>
      </c>
      <c r="M650" s="177">
        <f>'Vstupní data 9_4'!J655</f>
        <v>0</v>
      </c>
      <c r="N650" s="177">
        <f>'Vstupní data 9_4'!K655</f>
        <v>0</v>
      </c>
      <c r="O650" s="177">
        <f>'Vstupní data 9_4'!L655</f>
        <v>0</v>
      </c>
      <c r="P650" s="173">
        <f>'Vstupní data 9_4'!M655</f>
        <v>0</v>
      </c>
      <c r="Q650" s="173">
        <f>'Vstupní data 9_4'!N655</f>
        <v>0</v>
      </c>
      <c r="R650" s="173">
        <f>'Vstupní data 9_4'!O655</f>
        <v>0</v>
      </c>
      <c r="S650" s="176">
        <f>'Tabulka 9_4'!$R650+'Tabulka 9_4'!$Q650+'Tabulka 9_4'!$P650</f>
        <v>0</v>
      </c>
      <c r="T650" s="173">
        <f>'Vstupní data 9_4'!P655</f>
        <v>0</v>
      </c>
      <c r="U650" s="173">
        <f>'Vstupní data 9_4'!Q655</f>
        <v>0</v>
      </c>
      <c r="V650" s="173">
        <f>'Vstupní data 9_4'!R655</f>
        <v>0</v>
      </c>
      <c r="W650" s="176">
        <f>IFERROR('Tabulka 9_4'!$V650+'Tabulka 9_4'!$U650+'Tabulka 9_4'!$T650,"")</f>
        <v>0</v>
      </c>
      <c r="X650" s="176">
        <f>IFERROR('Tabulka 9_4'!$P650+'Tabulka 9_4'!$T650,"")</f>
        <v>0</v>
      </c>
      <c r="Y650" s="176">
        <f>IFERROR('Tabulka 9_4'!$Q650+'Tabulka 9_4'!$U650,"")</f>
        <v>0</v>
      </c>
      <c r="Z650" s="176">
        <f>IFERROR('Tabulka 9_4'!$R650+'Tabulka 9_4'!$V650,"")</f>
        <v>0</v>
      </c>
      <c r="AA650" s="178" t="str">
        <f t="shared" si="20"/>
        <v/>
      </c>
      <c r="AB650" s="178" t="str">
        <f t="shared" si="21"/>
        <v/>
      </c>
      <c r="AC650" s="179">
        <f>'Vstupní data 9_4'!$B$1</f>
        <v>0</v>
      </c>
    </row>
    <row r="651" spans="1:29" ht="15">
      <c r="A651" s="164">
        <f>'Vstupní data 9_4'!A656</f>
        <v>0</v>
      </c>
      <c r="B651" s="165">
        <f>'Vstupní data 9_4'!B656</f>
        <v>0</v>
      </c>
      <c r="C651" s="166" t="str">
        <f>'Vstupní data 9_4'!T637</f>
        <v/>
      </c>
      <c r="D651" s="166" t="str">
        <f>'Vstupní data 9_4'!U637</f>
        <v/>
      </c>
      <c r="E651" s="165" t="str">
        <f>'Vstupní data 9_4'!D637</f>
        <v/>
      </c>
      <c r="F651" s="165">
        <f>'Vstupní data 9_4'!C656</f>
        <v>0</v>
      </c>
      <c r="G651" s="165" t="str">
        <f>'Vstupní data 9_4'!F637</f>
        <v/>
      </c>
      <c r="H651" s="167">
        <f>'Vstupní data 9_4'!G656</f>
        <v>0</v>
      </c>
      <c r="I651" s="165" t="str">
        <f>IF('Vstupní data 9_4'!H656=0,"",'Vstupní data 9_4'!H656)</f>
        <v/>
      </c>
      <c r="J651" s="165">
        <f>'Vstupní data 9_4'!E656</f>
        <v>0</v>
      </c>
      <c r="K651" s="180" t="str">
        <f>'Vstupní data 9_4'!S637</f>
        <v/>
      </c>
      <c r="L651" s="166">
        <f>'Vstupní data 9_4'!I656</f>
        <v>0</v>
      </c>
      <c r="M651" s="169">
        <f>'Vstupní data 9_4'!J656</f>
        <v>0</v>
      </c>
      <c r="N651" s="169">
        <f>'Vstupní data 9_4'!K656</f>
        <v>0</v>
      </c>
      <c r="O651" s="169">
        <f>'Vstupní data 9_4'!L656</f>
        <v>0</v>
      </c>
      <c r="P651" s="165">
        <f>'Vstupní data 9_4'!M656</f>
        <v>0</v>
      </c>
      <c r="Q651" s="165">
        <f>'Vstupní data 9_4'!N656</f>
        <v>0</v>
      </c>
      <c r="R651" s="165">
        <f>'Vstupní data 9_4'!O656</f>
        <v>0</v>
      </c>
      <c r="S651" s="168">
        <f>'Tabulka 9_4'!$R651+'Tabulka 9_4'!$Q651+'Tabulka 9_4'!$P651</f>
        <v>0</v>
      </c>
      <c r="T651" s="165">
        <f>'Vstupní data 9_4'!P656</f>
        <v>0</v>
      </c>
      <c r="U651" s="165">
        <f>'Vstupní data 9_4'!Q656</f>
        <v>0</v>
      </c>
      <c r="V651" s="165">
        <f>'Vstupní data 9_4'!R656</f>
        <v>0</v>
      </c>
      <c r="W651" s="168">
        <f>IFERROR('Tabulka 9_4'!$V651+'Tabulka 9_4'!$U651+'Tabulka 9_4'!$T651,"")</f>
        <v>0</v>
      </c>
      <c r="X651" s="168">
        <f>IFERROR('Tabulka 9_4'!$P651+'Tabulka 9_4'!$T651,"")</f>
        <v>0</v>
      </c>
      <c r="Y651" s="168">
        <f>IFERROR('Tabulka 9_4'!$Q651+'Tabulka 9_4'!$U651,"")</f>
        <v>0</v>
      </c>
      <c r="Z651" s="168">
        <f>IFERROR('Tabulka 9_4'!$R651+'Tabulka 9_4'!$V651,"")</f>
        <v>0</v>
      </c>
      <c r="AA651" s="170" t="str">
        <f t="shared" si="20"/>
        <v/>
      </c>
      <c r="AB651" s="170" t="str">
        <f t="shared" si="21"/>
        <v/>
      </c>
      <c r="AC651" s="171">
        <f>'Vstupní data 9_4'!$B$1</f>
        <v>0</v>
      </c>
    </row>
    <row r="652" spans="1:29" ht="15">
      <c r="A652" s="172">
        <f>'Vstupní data 9_4'!A657</f>
        <v>0</v>
      </c>
      <c r="B652" s="173">
        <f>'Vstupní data 9_4'!B657</f>
        <v>0</v>
      </c>
      <c r="C652" s="174" t="str">
        <f>'Vstupní data 9_4'!T637</f>
        <v/>
      </c>
      <c r="D652" s="174" t="str">
        <f>'Vstupní data 9_4'!U637</f>
        <v/>
      </c>
      <c r="E652" s="173" t="str">
        <f>'Vstupní data 9_4'!D637</f>
        <v/>
      </c>
      <c r="F652" s="173">
        <f>'Vstupní data 9_4'!C657</f>
        <v>0</v>
      </c>
      <c r="G652" s="173" t="str">
        <f>'Vstupní data 9_4'!F637</f>
        <v/>
      </c>
      <c r="H652" s="175">
        <f>'Vstupní data 9_4'!G657</f>
        <v>0</v>
      </c>
      <c r="I652" s="173" t="str">
        <f>IF('Vstupní data 9_4'!H657=0,"",'Vstupní data 9_4'!H657)</f>
        <v/>
      </c>
      <c r="J652" s="173">
        <f>'Vstupní data 9_4'!E657</f>
        <v>0</v>
      </c>
      <c r="K652" s="181" t="str">
        <f>'Vstupní data 9_4'!S637</f>
        <v/>
      </c>
      <c r="L652" s="174">
        <f>'Vstupní data 9_4'!I657</f>
        <v>0</v>
      </c>
      <c r="M652" s="177">
        <f>'Vstupní data 9_4'!J657</f>
        <v>0</v>
      </c>
      <c r="N652" s="177">
        <f>'Vstupní data 9_4'!K657</f>
        <v>0</v>
      </c>
      <c r="O652" s="177">
        <f>'Vstupní data 9_4'!L657</f>
        <v>0</v>
      </c>
      <c r="P652" s="173">
        <f>'Vstupní data 9_4'!M657</f>
        <v>0</v>
      </c>
      <c r="Q652" s="173">
        <f>'Vstupní data 9_4'!N657</f>
        <v>0</v>
      </c>
      <c r="R652" s="173">
        <f>'Vstupní data 9_4'!O657</f>
        <v>0</v>
      </c>
      <c r="S652" s="176">
        <f>'Tabulka 9_4'!$R652+'Tabulka 9_4'!$Q652+'Tabulka 9_4'!$P652</f>
        <v>0</v>
      </c>
      <c r="T652" s="173">
        <f>'Vstupní data 9_4'!P657</f>
        <v>0</v>
      </c>
      <c r="U652" s="173">
        <f>'Vstupní data 9_4'!Q657</f>
        <v>0</v>
      </c>
      <c r="V652" s="173">
        <f>'Vstupní data 9_4'!R657</f>
        <v>0</v>
      </c>
      <c r="W652" s="176">
        <f>IFERROR('Tabulka 9_4'!$V652+'Tabulka 9_4'!$U652+'Tabulka 9_4'!$T652,"")</f>
        <v>0</v>
      </c>
      <c r="X652" s="176">
        <f>IFERROR('Tabulka 9_4'!$P652+'Tabulka 9_4'!$T652,"")</f>
        <v>0</v>
      </c>
      <c r="Y652" s="176">
        <f>IFERROR('Tabulka 9_4'!$Q652+'Tabulka 9_4'!$U652,"")</f>
        <v>0</v>
      </c>
      <c r="Z652" s="176">
        <f>IFERROR('Tabulka 9_4'!$R652+'Tabulka 9_4'!$V652,"")</f>
        <v>0</v>
      </c>
      <c r="AA652" s="178" t="str">
        <f t="shared" si="20"/>
        <v/>
      </c>
      <c r="AB652" s="178" t="str">
        <f t="shared" si="21"/>
        <v/>
      </c>
      <c r="AC652" s="179">
        <f>'Vstupní data 9_4'!$B$1</f>
        <v>0</v>
      </c>
    </row>
    <row r="653" spans="1:29" ht="15">
      <c r="A653" s="164">
        <f>'Vstupní data 9_4'!A658</f>
        <v>0</v>
      </c>
      <c r="B653" s="165">
        <f>'Vstupní data 9_4'!B658</f>
        <v>0</v>
      </c>
      <c r="C653" s="166" t="str">
        <f>'Vstupní data 9_4'!T637</f>
        <v/>
      </c>
      <c r="D653" s="166" t="str">
        <f>'Vstupní data 9_4'!U637</f>
        <v/>
      </c>
      <c r="E653" s="165" t="str">
        <f>'Vstupní data 9_4'!D637</f>
        <v/>
      </c>
      <c r="F653" s="165">
        <f>'Vstupní data 9_4'!C658</f>
        <v>0</v>
      </c>
      <c r="G653" s="165" t="str">
        <f>'Vstupní data 9_4'!F637</f>
        <v/>
      </c>
      <c r="H653" s="167">
        <f>'Vstupní data 9_4'!G658</f>
        <v>0</v>
      </c>
      <c r="I653" s="165" t="str">
        <f>IF('Vstupní data 9_4'!H658=0,"",'Vstupní data 9_4'!H658)</f>
        <v/>
      </c>
      <c r="J653" s="165">
        <f>'Vstupní data 9_4'!E658</f>
        <v>0</v>
      </c>
      <c r="K653" s="180" t="str">
        <f>'Vstupní data 9_4'!S637</f>
        <v/>
      </c>
      <c r="L653" s="166">
        <f>'Vstupní data 9_4'!I658</f>
        <v>0</v>
      </c>
      <c r="M653" s="169">
        <f>'Vstupní data 9_4'!J658</f>
        <v>0</v>
      </c>
      <c r="N653" s="169">
        <f>'Vstupní data 9_4'!K658</f>
        <v>0</v>
      </c>
      <c r="O653" s="169">
        <f>'Vstupní data 9_4'!L658</f>
        <v>0</v>
      </c>
      <c r="P653" s="165">
        <f>'Vstupní data 9_4'!M658</f>
        <v>0</v>
      </c>
      <c r="Q653" s="165">
        <f>'Vstupní data 9_4'!N658</f>
        <v>0</v>
      </c>
      <c r="R653" s="165">
        <f>'Vstupní data 9_4'!O658</f>
        <v>0</v>
      </c>
      <c r="S653" s="168">
        <f>'Tabulka 9_4'!$R653+'Tabulka 9_4'!$Q653+'Tabulka 9_4'!$P653</f>
        <v>0</v>
      </c>
      <c r="T653" s="165">
        <f>'Vstupní data 9_4'!P658</f>
        <v>0</v>
      </c>
      <c r="U653" s="165">
        <f>'Vstupní data 9_4'!Q658</f>
        <v>0</v>
      </c>
      <c r="V653" s="165">
        <f>'Vstupní data 9_4'!R658</f>
        <v>0</v>
      </c>
      <c r="W653" s="168">
        <f>IFERROR('Tabulka 9_4'!$V653+'Tabulka 9_4'!$U653+'Tabulka 9_4'!$T653,"")</f>
        <v>0</v>
      </c>
      <c r="X653" s="168">
        <f>IFERROR('Tabulka 9_4'!$P653+'Tabulka 9_4'!$T653,"")</f>
        <v>0</v>
      </c>
      <c r="Y653" s="168">
        <f>IFERROR('Tabulka 9_4'!$Q653+'Tabulka 9_4'!$U653,"")</f>
        <v>0</v>
      </c>
      <c r="Z653" s="168">
        <f>IFERROR('Tabulka 9_4'!$R653+'Tabulka 9_4'!$V653,"")</f>
        <v>0</v>
      </c>
      <c r="AA653" s="170" t="str">
        <f t="shared" si="20"/>
        <v/>
      </c>
      <c r="AB653" s="170" t="str">
        <f t="shared" si="21"/>
        <v/>
      </c>
      <c r="AC653" s="171">
        <f>'Vstupní data 9_4'!$B$1</f>
        <v>0</v>
      </c>
    </row>
    <row r="654" spans="1:29" ht="15">
      <c r="A654" s="172">
        <f>'Vstupní data 9_4'!A659</f>
        <v>0</v>
      </c>
      <c r="B654" s="173">
        <f>'Vstupní data 9_4'!B659</f>
        <v>0</v>
      </c>
      <c r="C654" s="174" t="str">
        <f>'Vstupní data 9_4'!T637</f>
        <v/>
      </c>
      <c r="D654" s="174" t="str">
        <f>'Vstupní data 9_4'!U637</f>
        <v/>
      </c>
      <c r="E654" s="173" t="str">
        <f>'Vstupní data 9_4'!D637</f>
        <v/>
      </c>
      <c r="F654" s="173">
        <f>'Vstupní data 9_4'!C659</f>
        <v>0</v>
      </c>
      <c r="G654" s="173" t="str">
        <f>'Vstupní data 9_4'!F637</f>
        <v/>
      </c>
      <c r="H654" s="175">
        <f>'Vstupní data 9_4'!G659</f>
        <v>0</v>
      </c>
      <c r="I654" s="173" t="str">
        <f>IF('Vstupní data 9_4'!H659=0,"",'Vstupní data 9_4'!H659)</f>
        <v/>
      </c>
      <c r="J654" s="173">
        <f>'Vstupní data 9_4'!E659</f>
        <v>0</v>
      </c>
      <c r="K654" s="181" t="str">
        <f>'Vstupní data 9_4'!S637</f>
        <v/>
      </c>
      <c r="L654" s="174">
        <f>'Vstupní data 9_4'!I659</f>
        <v>0</v>
      </c>
      <c r="M654" s="177">
        <f>'Vstupní data 9_4'!J659</f>
        <v>0</v>
      </c>
      <c r="N654" s="177">
        <f>'Vstupní data 9_4'!K659</f>
        <v>0</v>
      </c>
      <c r="O654" s="177">
        <f>'Vstupní data 9_4'!L659</f>
        <v>0</v>
      </c>
      <c r="P654" s="173">
        <f>'Vstupní data 9_4'!M659</f>
        <v>0</v>
      </c>
      <c r="Q654" s="173">
        <f>'Vstupní data 9_4'!N659</f>
        <v>0</v>
      </c>
      <c r="R654" s="173">
        <f>'Vstupní data 9_4'!O659</f>
        <v>0</v>
      </c>
      <c r="S654" s="176">
        <f>'Tabulka 9_4'!$R654+'Tabulka 9_4'!$Q654+'Tabulka 9_4'!$P654</f>
        <v>0</v>
      </c>
      <c r="T654" s="173">
        <f>'Vstupní data 9_4'!P659</f>
        <v>0</v>
      </c>
      <c r="U654" s="173">
        <f>'Vstupní data 9_4'!Q659</f>
        <v>0</v>
      </c>
      <c r="V654" s="173">
        <f>'Vstupní data 9_4'!R659</f>
        <v>0</v>
      </c>
      <c r="W654" s="176">
        <f>IFERROR('Tabulka 9_4'!$V654+'Tabulka 9_4'!$U654+'Tabulka 9_4'!$T654,"")</f>
        <v>0</v>
      </c>
      <c r="X654" s="176">
        <f>IFERROR('Tabulka 9_4'!$P654+'Tabulka 9_4'!$T654,"")</f>
        <v>0</v>
      </c>
      <c r="Y654" s="176">
        <f>IFERROR('Tabulka 9_4'!$Q654+'Tabulka 9_4'!$U654,"")</f>
        <v>0</v>
      </c>
      <c r="Z654" s="176">
        <f>IFERROR('Tabulka 9_4'!$R654+'Tabulka 9_4'!$V654,"")</f>
        <v>0</v>
      </c>
      <c r="AA654" s="178" t="str">
        <f t="shared" si="20"/>
        <v/>
      </c>
      <c r="AB654" s="178" t="str">
        <f t="shared" si="21"/>
        <v/>
      </c>
      <c r="AC654" s="179">
        <f>'Vstupní data 9_4'!$B$1</f>
        <v>0</v>
      </c>
    </row>
    <row r="655" spans="1:29" ht="15">
      <c r="A655" s="164">
        <f>'Vstupní data 9_4'!A660</f>
        <v>0</v>
      </c>
      <c r="B655" s="165">
        <f>'Vstupní data 9_4'!B660</f>
        <v>0</v>
      </c>
      <c r="C655" s="166" t="str">
        <f>'Vstupní data 9_4'!T637</f>
        <v/>
      </c>
      <c r="D655" s="166" t="str">
        <f>'Vstupní data 9_4'!U637</f>
        <v/>
      </c>
      <c r="E655" s="165" t="str">
        <f>'Vstupní data 9_4'!D637</f>
        <v/>
      </c>
      <c r="F655" s="165">
        <f>'Vstupní data 9_4'!C660</f>
        <v>0</v>
      </c>
      <c r="G655" s="165" t="str">
        <f>'Vstupní data 9_4'!F637</f>
        <v/>
      </c>
      <c r="H655" s="167">
        <f>'Vstupní data 9_4'!G660</f>
        <v>0</v>
      </c>
      <c r="I655" s="165" t="str">
        <f>IF('Vstupní data 9_4'!H660=0,"",'Vstupní data 9_4'!H660)</f>
        <v/>
      </c>
      <c r="J655" s="165">
        <f>'Vstupní data 9_4'!E660</f>
        <v>0</v>
      </c>
      <c r="K655" s="180" t="str">
        <f>'Vstupní data 9_4'!S637</f>
        <v/>
      </c>
      <c r="L655" s="166">
        <f>'Vstupní data 9_4'!I660</f>
        <v>0</v>
      </c>
      <c r="M655" s="169">
        <f>'Vstupní data 9_4'!J660</f>
        <v>0</v>
      </c>
      <c r="N655" s="169">
        <f>'Vstupní data 9_4'!K660</f>
        <v>0</v>
      </c>
      <c r="O655" s="169">
        <f>'Vstupní data 9_4'!L660</f>
        <v>0</v>
      </c>
      <c r="P655" s="165">
        <f>'Vstupní data 9_4'!M660</f>
        <v>0</v>
      </c>
      <c r="Q655" s="165">
        <f>'Vstupní data 9_4'!N660</f>
        <v>0</v>
      </c>
      <c r="R655" s="165">
        <f>'Vstupní data 9_4'!O660</f>
        <v>0</v>
      </c>
      <c r="S655" s="168">
        <f>'Tabulka 9_4'!$R655+'Tabulka 9_4'!$Q655+'Tabulka 9_4'!$P655</f>
        <v>0</v>
      </c>
      <c r="T655" s="165">
        <f>'Vstupní data 9_4'!P660</f>
        <v>0</v>
      </c>
      <c r="U655" s="165">
        <f>'Vstupní data 9_4'!Q660</f>
        <v>0</v>
      </c>
      <c r="V655" s="165">
        <f>'Vstupní data 9_4'!R660</f>
        <v>0</v>
      </c>
      <c r="W655" s="168">
        <f>IFERROR('Tabulka 9_4'!$V655+'Tabulka 9_4'!$U655+'Tabulka 9_4'!$T655,"")</f>
        <v>0</v>
      </c>
      <c r="X655" s="168">
        <f>IFERROR('Tabulka 9_4'!$P655+'Tabulka 9_4'!$T655,"")</f>
        <v>0</v>
      </c>
      <c r="Y655" s="168">
        <f>IFERROR('Tabulka 9_4'!$Q655+'Tabulka 9_4'!$U655,"")</f>
        <v>0</v>
      </c>
      <c r="Z655" s="168">
        <f>IFERROR('Tabulka 9_4'!$R655+'Tabulka 9_4'!$V655,"")</f>
        <v>0</v>
      </c>
      <c r="AA655" s="170" t="str">
        <f t="shared" si="20"/>
        <v/>
      </c>
      <c r="AB655" s="170" t="str">
        <f t="shared" si="21"/>
        <v/>
      </c>
      <c r="AC655" s="171">
        <f>'Vstupní data 9_4'!$B$1</f>
        <v>0</v>
      </c>
    </row>
    <row r="656" spans="1:29" ht="15">
      <c r="A656" s="172">
        <f>'Vstupní data 9_4'!A661</f>
        <v>0</v>
      </c>
      <c r="B656" s="173">
        <f>'Vstupní data 9_4'!B661</f>
        <v>0</v>
      </c>
      <c r="C656" s="174" t="str">
        <f>'Vstupní data 9_4'!T637</f>
        <v/>
      </c>
      <c r="D656" s="174" t="str">
        <f>'Vstupní data 9_4'!U637</f>
        <v/>
      </c>
      <c r="E656" s="173" t="str">
        <f>'Vstupní data 9_4'!D637</f>
        <v/>
      </c>
      <c r="F656" s="173">
        <f>'Vstupní data 9_4'!C661</f>
        <v>0</v>
      </c>
      <c r="G656" s="173" t="str">
        <f>'Vstupní data 9_4'!F637</f>
        <v/>
      </c>
      <c r="H656" s="175">
        <f>'Vstupní data 9_4'!G661</f>
        <v>0</v>
      </c>
      <c r="I656" s="173" t="str">
        <f>IF('Vstupní data 9_4'!H661=0,"",'Vstupní data 9_4'!H661)</f>
        <v/>
      </c>
      <c r="J656" s="173">
        <f>'Vstupní data 9_4'!E661</f>
        <v>0</v>
      </c>
      <c r="K656" s="181" t="str">
        <f>'Vstupní data 9_4'!S637</f>
        <v/>
      </c>
      <c r="L656" s="174">
        <f>'Vstupní data 9_4'!I661</f>
        <v>0</v>
      </c>
      <c r="M656" s="177">
        <f>'Vstupní data 9_4'!J661</f>
        <v>0</v>
      </c>
      <c r="N656" s="177">
        <f>'Vstupní data 9_4'!K661</f>
        <v>0</v>
      </c>
      <c r="O656" s="177">
        <f>'Vstupní data 9_4'!L661</f>
        <v>0</v>
      </c>
      <c r="P656" s="173">
        <f>'Vstupní data 9_4'!M661</f>
        <v>0</v>
      </c>
      <c r="Q656" s="173">
        <f>'Vstupní data 9_4'!N661</f>
        <v>0</v>
      </c>
      <c r="R656" s="173">
        <f>'Vstupní data 9_4'!O661</f>
        <v>0</v>
      </c>
      <c r="S656" s="176">
        <f>'Tabulka 9_4'!$R656+'Tabulka 9_4'!$Q656+'Tabulka 9_4'!$P656</f>
        <v>0</v>
      </c>
      <c r="T656" s="173">
        <f>'Vstupní data 9_4'!P661</f>
        <v>0</v>
      </c>
      <c r="U656" s="173">
        <f>'Vstupní data 9_4'!Q661</f>
        <v>0</v>
      </c>
      <c r="V656" s="173">
        <f>'Vstupní data 9_4'!R661</f>
        <v>0</v>
      </c>
      <c r="W656" s="176">
        <f>IFERROR('Tabulka 9_4'!$V656+'Tabulka 9_4'!$U656+'Tabulka 9_4'!$T656,"")</f>
        <v>0</v>
      </c>
      <c r="X656" s="176">
        <f>IFERROR('Tabulka 9_4'!$P656+'Tabulka 9_4'!$T656,"")</f>
        <v>0</v>
      </c>
      <c r="Y656" s="176">
        <f>IFERROR('Tabulka 9_4'!$Q656+'Tabulka 9_4'!$U656,"")</f>
        <v>0</v>
      </c>
      <c r="Z656" s="176">
        <f>IFERROR('Tabulka 9_4'!$R656+'Tabulka 9_4'!$V656,"")</f>
        <v>0</v>
      </c>
      <c r="AA656" s="178" t="str">
        <f t="shared" si="20"/>
        <v/>
      </c>
      <c r="AB656" s="178" t="str">
        <f t="shared" si="21"/>
        <v/>
      </c>
      <c r="AC656" s="179">
        <f>'Vstupní data 9_4'!$B$1</f>
        <v>0</v>
      </c>
    </row>
    <row r="657" spans="1:29" ht="15">
      <c r="A657" s="164">
        <f>'Vstupní data 9_4'!A662</f>
        <v>0</v>
      </c>
      <c r="B657" s="165">
        <f>'Vstupní data 9_4'!B662</f>
        <v>0</v>
      </c>
      <c r="C657" s="166" t="str">
        <f>'Vstupní data 9_4'!T637</f>
        <v/>
      </c>
      <c r="D657" s="166" t="str">
        <f>'Vstupní data 9_4'!U637</f>
        <v/>
      </c>
      <c r="E657" s="165" t="str">
        <f>'Vstupní data 9_4'!D637</f>
        <v/>
      </c>
      <c r="F657" s="165">
        <f>'Vstupní data 9_4'!C662</f>
        <v>0</v>
      </c>
      <c r="G657" s="165" t="str">
        <f>'Vstupní data 9_4'!F637</f>
        <v/>
      </c>
      <c r="H657" s="167">
        <f>'Vstupní data 9_4'!G662</f>
        <v>0</v>
      </c>
      <c r="I657" s="165" t="str">
        <f>IF('Vstupní data 9_4'!H662=0,"",'Vstupní data 9_4'!H662)</f>
        <v/>
      </c>
      <c r="J657" s="165">
        <f>'Vstupní data 9_4'!E662</f>
        <v>0</v>
      </c>
      <c r="K657" s="180" t="str">
        <f>'Vstupní data 9_4'!S637</f>
        <v/>
      </c>
      <c r="L657" s="166">
        <f>'Vstupní data 9_4'!I662</f>
        <v>0</v>
      </c>
      <c r="M657" s="169">
        <f>'Vstupní data 9_4'!J662</f>
        <v>0</v>
      </c>
      <c r="N657" s="169">
        <f>'Vstupní data 9_4'!K662</f>
        <v>0</v>
      </c>
      <c r="O657" s="169">
        <f>'Vstupní data 9_4'!L662</f>
        <v>0</v>
      </c>
      <c r="P657" s="165">
        <f>'Vstupní data 9_4'!M662</f>
        <v>0</v>
      </c>
      <c r="Q657" s="165">
        <f>'Vstupní data 9_4'!N662</f>
        <v>0</v>
      </c>
      <c r="R657" s="165">
        <f>'Vstupní data 9_4'!O662</f>
        <v>0</v>
      </c>
      <c r="S657" s="168">
        <f>'Tabulka 9_4'!$R657+'Tabulka 9_4'!$Q657+'Tabulka 9_4'!$P657</f>
        <v>0</v>
      </c>
      <c r="T657" s="165">
        <f>'Vstupní data 9_4'!P662</f>
        <v>0</v>
      </c>
      <c r="U657" s="165">
        <f>'Vstupní data 9_4'!Q662</f>
        <v>0</v>
      </c>
      <c r="V657" s="165">
        <f>'Vstupní data 9_4'!R662</f>
        <v>0</v>
      </c>
      <c r="W657" s="168">
        <f>IFERROR('Tabulka 9_4'!$V657+'Tabulka 9_4'!$U657+'Tabulka 9_4'!$T657,"")</f>
        <v>0</v>
      </c>
      <c r="X657" s="168">
        <f>IFERROR('Tabulka 9_4'!$P657+'Tabulka 9_4'!$T657,"")</f>
        <v>0</v>
      </c>
      <c r="Y657" s="168">
        <f>IFERROR('Tabulka 9_4'!$Q657+'Tabulka 9_4'!$U657,"")</f>
        <v>0</v>
      </c>
      <c r="Z657" s="168">
        <f>IFERROR('Tabulka 9_4'!$R657+'Tabulka 9_4'!$V657,"")</f>
        <v>0</v>
      </c>
      <c r="AA657" s="170" t="str">
        <f t="shared" si="20"/>
        <v/>
      </c>
      <c r="AB657" s="170" t="str">
        <f t="shared" si="21"/>
        <v/>
      </c>
      <c r="AC657" s="171">
        <f>'Vstupní data 9_4'!$B$1</f>
        <v>0</v>
      </c>
    </row>
    <row r="658" spans="1:29" ht="15">
      <c r="A658" s="172">
        <f>'Vstupní data 9_4'!A663</f>
        <v>0</v>
      </c>
      <c r="B658" s="173">
        <f>'Vstupní data 9_4'!B663</f>
        <v>0</v>
      </c>
      <c r="C658" s="174" t="str">
        <f>'Vstupní data 9_4'!T637</f>
        <v/>
      </c>
      <c r="D658" s="174" t="str">
        <f>'Vstupní data 9_4'!U637</f>
        <v/>
      </c>
      <c r="E658" s="173" t="str">
        <f>'Vstupní data 9_4'!D637</f>
        <v/>
      </c>
      <c r="F658" s="173">
        <f>'Vstupní data 9_4'!C663</f>
        <v>0</v>
      </c>
      <c r="G658" s="173" t="str">
        <f>'Vstupní data 9_4'!F637</f>
        <v/>
      </c>
      <c r="H658" s="175">
        <f>'Vstupní data 9_4'!G663</f>
        <v>0</v>
      </c>
      <c r="I658" s="173" t="str">
        <f>IF('Vstupní data 9_4'!H663=0,"",'Vstupní data 9_4'!H663)</f>
        <v/>
      </c>
      <c r="J658" s="173">
        <f>'Vstupní data 9_4'!E663</f>
        <v>0</v>
      </c>
      <c r="K658" s="181" t="str">
        <f>'Vstupní data 9_4'!S637</f>
        <v/>
      </c>
      <c r="L658" s="174">
        <f>'Vstupní data 9_4'!I663</f>
        <v>0</v>
      </c>
      <c r="M658" s="177">
        <f>'Vstupní data 9_4'!J663</f>
        <v>0</v>
      </c>
      <c r="N658" s="177">
        <f>'Vstupní data 9_4'!K663</f>
        <v>0</v>
      </c>
      <c r="O658" s="177">
        <f>'Vstupní data 9_4'!L663</f>
        <v>0</v>
      </c>
      <c r="P658" s="173">
        <f>'Vstupní data 9_4'!M663</f>
        <v>0</v>
      </c>
      <c r="Q658" s="173">
        <f>'Vstupní data 9_4'!N663</f>
        <v>0</v>
      </c>
      <c r="R658" s="173">
        <f>'Vstupní data 9_4'!O663</f>
        <v>0</v>
      </c>
      <c r="S658" s="176">
        <f>'Tabulka 9_4'!$R658+'Tabulka 9_4'!$Q658+'Tabulka 9_4'!$P658</f>
        <v>0</v>
      </c>
      <c r="T658" s="173">
        <f>'Vstupní data 9_4'!P663</f>
        <v>0</v>
      </c>
      <c r="U658" s="173">
        <f>'Vstupní data 9_4'!Q663</f>
        <v>0</v>
      </c>
      <c r="V658" s="173">
        <f>'Vstupní data 9_4'!R663</f>
        <v>0</v>
      </c>
      <c r="W658" s="176">
        <f>IFERROR('Tabulka 9_4'!$V658+'Tabulka 9_4'!$U658+'Tabulka 9_4'!$T658,"")</f>
        <v>0</v>
      </c>
      <c r="X658" s="176">
        <f>IFERROR('Tabulka 9_4'!$P658+'Tabulka 9_4'!$T658,"")</f>
        <v>0</v>
      </c>
      <c r="Y658" s="176">
        <f>IFERROR('Tabulka 9_4'!$Q658+'Tabulka 9_4'!$U658,"")</f>
        <v>0</v>
      </c>
      <c r="Z658" s="176">
        <f>IFERROR('Tabulka 9_4'!$R658+'Tabulka 9_4'!$V658,"")</f>
        <v>0</v>
      </c>
      <c r="AA658" s="178" t="str">
        <f t="shared" si="20"/>
        <v/>
      </c>
      <c r="AB658" s="178" t="str">
        <f t="shared" si="21"/>
        <v/>
      </c>
      <c r="AC658" s="179">
        <f>'Vstupní data 9_4'!$B$1</f>
        <v>0</v>
      </c>
    </row>
    <row r="659" spans="1:29" ht="15">
      <c r="A659" s="164">
        <f>'Vstupní data 9_4'!A664</f>
        <v>0</v>
      </c>
      <c r="B659" s="165">
        <f>'Vstupní data 9_4'!B664</f>
        <v>0</v>
      </c>
      <c r="C659" s="166" t="str">
        <f>'Vstupní data 9_4'!T637</f>
        <v/>
      </c>
      <c r="D659" s="166" t="str">
        <f>'Vstupní data 9_4'!U637</f>
        <v/>
      </c>
      <c r="E659" s="165" t="str">
        <f>'Vstupní data 9_4'!D637</f>
        <v/>
      </c>
      <c r="F659" s="165">
        <f>'Vstupní data 9_4'!C664</f>
        <v>0</v>
      </c>
      <c r="G659" s="165" t="str">
        <f>'Vstupní data 9_4'!F637</f>
        <v/>
      </c>
      <c r="H659" s="167">
        <f>'Vstupní data 9_4'!G664</f>
        <v>0</v>
      </c>
      <c r="I659" s="165" t="str">
        <f>IF('Vstupní data 9_4'!H664=0,"",'Vstupní data 9_4'!H664)</f>
        <v/>
      </c>
      <c r="J659" s="165">
        <f>'Vstupní data 9_4'!E664</f>
        <v>0</v>
      </c>
      <c r="K659" s="180" t="str">
        <f>'Vstupní data 9_4'!S637</f>
        <v/>
      </c>
      <c r="L659" s="166">
        <f>'Vstupní data 9_4'!I664</f>
        <v>0</v>
      </c>
      <c r="M659" s="169">
        <f>'Vstupní data 9_4'!J664</f>
        <v>0</v>
      </c>
      <c r="N659" s="169">
        <f>'Vstupní data 9_4'!K664</f>
        <v>0</v>
      </c>
      <c r="O659" s="169">
        <f>'Vstupní data 9_4'!L664</f>
        <v>0</v>
      </c>
      <c r="P659" s="165">
        <f>'Vstupní data 9_4'!M664</f>
        <v>0</v>
      </c>
      <c r="Q659" s="165">
        <f>'Vstupní data 9_4'!N664</f>
        <v>0</v>
      </c>
      <c r="R659" s="165">
        <f>'Vstupní data 9_4'!O664</f>
        <v>0</v>
      </c>
      <c r="S659" s="168">
        <f>'Tabulka 9_4'!$R659+'Tabulka 9_4'!$Q659+'Tabulka 9_4'!$P659</f>
        <v>0</v>
      </c>
      <c r="T659" s="165">
        <f>'Vstupní data 9_4'!P664</f>
        <v>0</v>
      </c>
      <c r="U659" s="165">
        <f>'Vstupní data 9_4'!Q664</f>
        <v>0</v>
      </c>
      <c r="V659" s="165">
        <f>'Vstupní data 9_4'!R664</f>
        <v>0</v>
      </c>
      <c r="W659" s="168">
        <f>IFERROR('Tabulka 9_4'!$V659+'Tabulka 9_4'!$U659+'Tabulka 9_4'!$T659,"")</f>
        <v>0</v>
      </c>
      <c r="X659" s="168">
        <f>IFERROR('Tabulka 9_4'!$P659+'Tabulka 9_4'!$T659,"")</f>
        <v>0</v>
      </c>
      <c r="Y659" s="168">
        <f>IFERROR('Tabulka 9_4'!$Q659+'Tabulka 9_4'!$U659,"")</f>
        <v>0</v>
      </c>
      <c r="Z659" s="168">
        <f>IFERROR('Tabulka 9_4'!$R659+'Tabulka 9_4'!$V659,"")</f>
        <v>0</v>
      </c>
      <c r="AA659" s="170" t="str">
        <f t="shared" si="20"/>
        <v/>
      </c>
      <c r="AB659" s="170" t="str">
        <f t="shared" si="21"/>
        <v/>
      </c>
      <c r="AC659" s="171">
        <f>'Vstupní data 9_4'!$B$1</f>
        <v>0</v>
      </c>
    </row>
    <row r="660" spans="1:29" ht="15">
      <c r="A660" s="172">
        <f>'Vstupní data 9_4'!A665</f>
        <v>0</v>
      </c>
      <c r="B660" s="173">
        <f>'Vstupní data 9_4'!B665</f>
        <v>0</v>
      </c>
      <c r="C660" s="174" t="str">
        <f>'Vstupní data 9_4'!T637</f>
        <v/>
      </c>
      <c r="D660" s="174" t="str">
        <f>'Vstupní data 9_4'!U637</f>
        <v/>
      </c>
      <c r="E660" s="173" t="str">
        <f>'Vstupní data 9_4'!D637</f>
        <v/>
      </c>
      <c r="F660" s="173">
        <f>'Vstupní data 9_4'!C665</f>
        <v>0</v>
      </c>
      <c r="G660" s="173" t="str">
        <f>'Vstupní data 9_4'!F637</f>
        <v/>
      </c>
      <c r="H660" s="175">
        <f>'Vstupní data 9_4'!G665</f>
        <v>0</v>
      </c>
      <c r="I660" s="173" t="str">
        <f>IF('Vstupní data 9_4'!H665=0,"",'Vstupní data 9_4'!H665)</f>
        <v/>
      </c>
      <c r="J660" s="173">
        <f>'Vstupní data 9_4'!E665</f>
        <v>0</v>
      </c>
      <c r="K660" s="181" t="str">
        <f>'Vstupní data 9_4'!S637</f>
        <v/>
      </c>
      <c r="L660" s="174">
        <f>'Vstupní data 9_4'!I665</f>
        <v>0</v>
      </c>
      <c r="M660" s="177">
        <f>'Vstupní data 9_4'!J665</f>
        <v>0</v>
      </c>
      <c r="N660" s="177">
        <f>'Vstupní data 9_4'!K665</f>
        <v>0</v>
      </c>
      <c r="O660" s="177">
        <f>'Vstupní data 9_4'!L665</f>
        <v>0</v>
      </c>
      <c r="P660" s="173">
        <f>'Vstupní data 9_4'!M665</f>
        <v>0</v>
      </c>
      <c r="Q660" s="173">
        <f>'Vstupní data 9_4'!N665</f>
        <v>0</v>
      </c>
      <c r="R660" s="173">
        <f>'Vstupní data 9_4'!O665</f>
        <v>0</v>
      </c>
      <c r="S660" s="176">
        <f>'Tabulka 9_4'!$R660+'Tabulka 9_4'!$Q660+'Tabulka 9_4'!$P660</f>
        <v>0</v>
      </c>
      <c r="T660" s="173">
        <f>'Vstupní data 9_4'!P665</f>
        <v>0</v>
      </c>
      <c r="U660" s="173">
        <f>'Vstupní data 9_4'!Q665</f>
        <v>0</v>
      </c>
      <c r="V660" s="173">
        <f>'Vstupní data 9_4'!R665</f>
        <v>0</v>
      </c>
      <c r="W660" s="176">
        <f>IFERROR('Tabulka 9_4'!$V660+'Tabulka 9_4'!$U660+'Tabulka 9_4'!$T660,"")</f>
        <v>0</v>
      </c>
      <c r="X660" s="176">
        <f>IFERROR('Tabulka 9_4'!$P660+'Tabulka 9_4'!$T660,"")</f>
        <v>0</v>
      </c>
      <c r="Y660" s="176">
        <f>IFERROR('Tabulka 9_4'!$Q660+'Tabulka 9_4'!$U660,"")</f>
        <v>0</v>
      </c>
      <c r="Z660" s="176">
        <f>IFERROR('Tabulka 9_4'!$R660+'Tabulka 9_4'!$V660,"")</f>
        <v>0</v>
      </c>
      <c r="AA660" s="178" t="str">
        <f t="shared" si="20"/>
        <v/>
      </c>
      <c r="AB660" s="178" t="str">
        <f t="shared" si="21"/>
        <v/>
      </c>
      <c r="AC660" s="179">
        <f>'Vstupní data 9_4'!$B$1</f>
        <v>0</v>
      </c>
    </row>
    <row r="661" spans="1:29" ht="15">
      <c r="A661" s="164">
        <f>'Vstupní data 9_4'!A666</f>
        <v>0</v>
      </c>
      <c r="B661" s="165">
        <f>'Vstupní data 9_4'!B666</f>
        <v>0</v>
      </c>
      <c r="C661" s="166" t="str">
        <f>'Vstupní data 9_4'!T637</f>
        <v/>
      </c>
      <c r="D661" s="166" t="str">
        <f>'Vstupní data 9_4'!U637</f>
        <v/>
      </c>
      <c r="E661" s="165" t="str">
        <f>'Vstupní data 9_4'!D637</f>
        <v/>
      </c>
      <c r="F661" s="165">
        <f>'Vstupní data 9_4'!C666</f>
        <v>0</v>
      </c>
      <c r="G661" s="165" t="str">
        <f>'Vstupní data 9_4'!F637</f>
        <v/>
      </c>
      <c r="H661" s="167">
        <f>'Vstupní data 9_4'!G666</f>
        <v>0</v>
      </c>
      <c r="I661" s="165" t="str">
        <f>IF('Vstupní data 9_4'!H666=0,"",'Vstupní data 9_4'!H666)</f>
        <v/>
      </c>
      <c r="J661" s="165">
        <f>'Vstupní data 9_4'!E666</f>
        <v>0</v>
      </c>
      <c r="K661" s="180" t="str">
        <f>'Vstupní data 9_4'!S637</f>
        <v/>
      </c>
      <c r="L661" s="166">
        <f>'Vstupní data 9_4'!I666</f>
        <v>0</v>
      </c>
      <c r="M661" s="169">
        <f>'Vstupní data 9_4'!J666</f>
        <v>0</v>
      </c>
      <c r="N661" s="169">
        <f>'Vstupní data 9_4'!K666</f>
        <v>0</v>
      </c>
      <c r="O661" s="169">
        <f>'Vstupní data 9_4'!L666</f>
        <v>0</v>
      </c>
      <c r="P661" s="165">
        <f>'Vstupní data 9_4'!M666</f>
        <v>0</v>
      </c>
      <c r="Q661" s="165">
        <f>'Vstupní data 9_4'!N666</f>
        <v>0</v>
      </c>
      <c r="R661" s="165">
        <f>'Vstupní data 9_4'!O666</f>
        <v>0</v>
      </c>
      <c r="S661" s="168">
        <f>'Tabulka 9_4'!$R661+'Tabulka 9_4'!$Q661+'Tabulka 9_4'!$P661</f>
        <v>0</v>
      </c>
      <c r="T661" s="165">
        <f>'Vstupní data 9_4'!P666</f>
        <v>0</v>
      </c>
      <c r="U661" s="165">
        <f>'Vstupní data 9_4'!Q666</f>
        <v>0</v>
      </c>
      <c r="V661" s="165">
        <f>'Vstupní data 9_4'!R666</f>
        <v>0</v>
      </c>
      <c r="W661" s="168">
        <f>IFERROR('Tabulka 9_4'!$V661+'Tabulka 9_4'!$U661+'Tabulka 9_4'!$T661,"")</f>
        <v>0</v>
      </c>
      <c r="X661" s="168">
        <f>IFERROR('Tabulka 9_4'!$P661+'Tabulka 9_4'!$T661,"")</f>
        <v>0</v>
      </c>
      <c r="Y661" s="168">
        <f>IFERROR('Tabulka 9_4'!$Q661+'Tabulka 9_4'!$U661,"")</f>
        <v>0</v>
      </c>
      <c r="Z661" s="168">
        <f>IFERROR('Tabulka 9_4'!$R661+'Tabulka 9_4'!$V661,"")</f>
        <v>0</v>
      </c>
      <c r="AA661" s="170" t="str">
        <f t="shared" si="20"/>
        <v/>
      </c>
      <c r="AB661" s="170" t="str">
        <f t="shared" si="21"/>
        <v/>
      </c>
      <c r="AC661" s="171">
        <f>'Vstupní data 9_4'!$B$1</f>
        <v>0</v>
      </c>
    </row>
    <row r="662" spans="1:29" ht="15">
      <c r="A662" s="172">
        <f>'Vstupní data 9_4'!A667</f>
        <v>0</v>
      </c>
      <c r="B662" s="173">
        <f>'Vstupní data 9_4'!B667</f>
        <v>0</v>
      </c>
      <c r="C662" s="174" t="str">
        <f>'Vstupní data 9_4'!T637</f>
        <v/>
      </c>
      <c r="D662" s="174" t="str">
        <f>'Vstupní data 9_4'!U637</f>
        <v/>
      </c>
      <c r="E662" s="173" t="str">
        <f>'Vstupní data 9_4'!D637</f>
        <v/>
      </c>
      <c r="F662" s="173">
        <f>'Vstupní data 9_4'!C667</f>
        <v>0</v>
      </c>
      <c r="G662" s="173" t="str">
        <f>'Vstupní data 9_4'!F637</f>
        <v/>
      </c>
      <c r="H662" s="175">
        <f>'Vstupní data 9_4'!G667</f>
        <v>0</v>
      </c>
      <c r="I662" s="173" t="str">
        <f>IF('Vstupní data 9_4'!H667=0,"",'Vstupní data 9_4'!H667)</f>
        <v/>
      </c>
      <c r="J662" s="173">
        <f>'Vstupní data 9_4'!E667</f>
        <v>0</v>
      </c>
      <c r="K662" s="181" t="str">
        <f>'Vstupní data 9_4'!S637</f>
        <v/>
      </c>
      <c r="L662" s="174">
        <f>'Vstupní data 9_4'!I667</f>
        <v>0</v>
      </c>
      <c r="M662" s="177">
        <f>'Vstupní data 9_4'!J667</f>
        <v>0</v>
      </c>
      <c r="N662" s="177">
        <f>'Vstupní data 9_4'!K667</f>
        <v>0</v>
      </c>
      <c r="O662" s="177">
        <f>'Vstupní data 9_4'!L667</f>
        <v>0</v>
      </c>
      <c r="P662" s="173">
        <f>'Vstupní data 9_4'!M667</f>
        <v>0</v>
      </c>
      <c r="Q662" s="173">
        <f>'Vstupní data 9_4'!N667</f>
        <v>0</v>
      </c>
      <c r="R662" s="173">
        <f>'Vstupní data 9_4'!O667</f>
        <v>0</v>
      </c>
      <c r="S662" s="176">
        <f>'Tabulka 9_4'!$R662+'Tabulka 9_4'!$Q662+'Tabulka 9_4'!$P662</f>
        <v>0</v>
      </c>
      <c r="T662" s="173">
        <f>'Vstupní data 9_4'!P667</f>
        <v>0</v>
      </c>
      <c r="U662" s="173">
        <f>'Vstupní data 9_4'!Q667</f>
        <v>0</v>
      </c>
      <c r="V662" s="173">
        <f>'Vstupní data 9_4'!R667</f>
        <v>0</v>
      </c>
      <c r="W662" s="176">
        <f>IFERROR('Tabulka 9_4'!$V662+'Tabulka 9_4'!$U662+'Tabulka 9_4'!$T662,"")</f>
        <v>0</v>
      </c>
      <c r="X662" s="176">
        <f>IFERROR('Tabulka 9_4'!$P662+'Tabulka 9_4'!$T662,"")</f>
        <v>0</v>
      </c>
      <c r="Y662" s="176">
        <f>IFERROR('Tabulka 9_4'!$Q662+'Tabulka 9_4'!$U662,"")</f>
        <v>0</v>
      </c>
      <c r="Z662" s="176">
        <f>IFERROR('Tabulka 9_4'!$R662+'Tabulka 9_4'!$V662,"")</f>
        <v>0</v>
      </c>
      <c r="AA662" s="178" t="str">
        <f t="shared" si="20"/>
        <v/>
      </c>
      <c r="AB662" s="178" t="str">
        <f t="shared" si="21"/>
        <v/>
      </c>
      <c r="AC662" s="179">
        <f>'Vstupní data 9_4'!$B$1</f>
        <v>0</v>
      </c>
    </row>
    <row r="663" spans="1:29" ht="15">
      <c r="A663" s="164">
        <f>'Vstupní data 9_4'!A668</f>
        <v>0</v>
      </c>
      <c r="B663" s="165">
        <f>'Vstupní data 9_4'!B668</f>
        <v>0</v>
      </c>
      <c r="C663" s="166" t="str">
        <f>'Vstupní data 9_4'!T637</f>
        <v/>
      </c>
      <c r="D663" s="166" t="str">
        <f>'Vstupní data 9_4'!U637</f>
        <v/>
      </c>
      <c r="E663" s="165" t="str">
        <f>'Vstupní data 9_4'!D637</f>
        <v/>
      </c>
      <c r="F663" s="165">
        <f>'Vstupní data 9_4'!C668</f>
        <v>0</v>
      </c>
      <c r="G663" s="165" t="str">
        <f>'Vstupní data 9_4'!F637</f>
        <v/>
      </c>
      <c r="H663" s="167">
        <f>'Vstupní data 9_4'!G668</f>
        <v>0</v>
      </c>
      <c r="I663" s="165" t="str">
        <f>IF('Vstupní data 9_4'!H668=0,"",'Vstupní data 9_4'!H668)</f>
        <v/>
      </c>
      <c r="J663" s="165">
        <f>'Vstupní data 9_4'!E668</f>
        <v>0</v>
      </c>
      <c r="K663" s="180" t="str">
        <f>'Vstupní data 9_4'!S637</f>
        <v/>
      </c>
      <c r="L663" s="166">
        <f>'Vstupní data 9_4'!I668</f>
        <v>0</v>
      </c>
      <c r="M663" s="169">
        <f>'Vstupní data 9_4'!J668</f>
        <v>0</v>
      </c>
      <c r="N663" s="169">
        <f>'Vstupní data 9_4'!K668</f>
        <v>0</v>
      </c>
      <c r="O663" s="169">
        <f>'Vstupní data 9_4'!L668</f>
        <v>0</v>
      </c>
      <c r="P663" s="165">
        <f>'Vstupní data 9_4'!M668</f>
        <v>0</v>
      </c>
      <c r="Q663" s="165">
        <f>'Vstupní data 9_4'!N668</f>
        <v>0</v>
      </c>
      <c r="R663" s="165">
        <f>'Vstupní data 9_4'!O668</f>
        <v>0</v>
      </c>
      <c r="S663" s="168">
        <f>'Tabulka 9_4'!$R663+'Tabulka 9_4'!$Q663+'Tabulka 9_4'!$P663</f>
        <v>0</v>
      </c>
      <c r="T663" s="165">
        <f>'Vstupní data 9_4'!P668</f>
        <v>0</v>
      </c>
      <c r="U663" s="165">
        <f>'Vstupní data 9_4'!Q668</f>
        <v>0</v>
      </c>
      <c r="V663" s="165">
        <f>'Vstupní data 9_4'!R668</f>
        <v>0</v>
      </c>
      <c r="W663" s="168">
        <f>IFERROR('Tabulka 9_4'!$V663+'Tabulka 9_4'!$U663+'Tabulka 9_4'!$T663,"")</f>
        <v>0</v>
      </c>
      <c r="X663" s="168">
        <f>IFERROR('Tabulka 9_4'!$P663+'Tabulka 9_4'!$T663,"")</f>
        <v>0</v>
      </c>
      <c r="Y663" s="168">
        <f>IFERROR('Tabulka 9_4'!$Q663+'Tabulka 9_4'!$U663,"")</f>
        <v>0</v>
      </c>
      <c r="Z663" s="168">
        <f>IFERROR('Tabulka 9_4'!$R663+'Tabulka 9_4'!$V663,"")</f>
        <v>0</v>
      </c>
      <c r="AA663" s="170" t="str">
        <f t="shared" si="20"/>
        <v/>
      </c>
      <c r="AB663" s="170" t="str">
        <f t="shared" si="21"/>
        <v/>
      </c>
      <c r="AC663" s="171">
        <f>'Vstupní data 9_4'!$B$1</f>
        <v>0</v>
      </c>
    </row>
    <row r="664" spans="1:29" ht="15">
      <c r="A664" s="172">
        <f>'Vstupní data 9_4'!A669</f>
        <v>0</v>
      </c>
      <c r="B664" s="173">
        <f>'Vstupní data 9_4'!B669</f>
        <v>0</v>
      </c>
      <c r="C664" s="174" t="str">
        <f>'Vstupní data 9_4'!T637</f>
        <v/>
      </c>
      <c r="D664" s="174" t="str">
        <f>'Vstupní data 9_4'!U637</f>
        <v/>
      </c>
      <c r="E664" s="173" t="str">
        <f>'Vstupní data 9_4'!D637</f>
        <v/>
      </c>
      <c r="F664" s="173">
        <f>'Vstupní data 9_4'!C669</f>
        <v>0</v>
      </c>
      <c r="G664" s="173" t="str">
        <f>'Vstupní data 9_4'!F637</f>
        <v/>
      </c>
      <c r="H664" s="175">
        <f>'Vstupní data 9_4'!G669</f>
        <v>0</v>
      </c>
      <c r="I664" s="173" t="str">
        <f>IF('Vstupní data 9_4'!H669=0,"",'Vstupní data 9_4'!H669)</f>
        <v/>
      </c>
      <c r="J664" s="173">
        <f>'Vstupní data 9_4'!E669</f>
        <v>0</v>
      </c>
      <c r="K664" s="181" t="str">
        <f>'Vstupní data 9_4'!S637</f>
        <v/>
      </c>
      <c r="L664" s="174">
        <f>'Vstupní data 9_4'!I669</f>
        <v>0</v>
      </c>
      <c r="M664" s="177">
        <f>'Vstupní data 9_4'!J669</f>
        <v>0</v>
      </c>
      <c r="N664" s="177">
        <f>'Vstupní data 9_4'!K669</f>
        <v>0</v>
      </c>
      <c r="O664" s="177">
        <f>'Vstupní data 9_4'!L669</f>
        <v>0</v>
      </c>
      <c r="P664" s="173">
        <f>'Vstupní data 9_4'!M669</f>
        <v>0</v>
      </c>
      <c r="Q664" s="173">
        <f>'Vstupní data 9_4'!N669</f>
        <v>0</v>
      </c>
      <c r="R664" s="173">
        <f>'Vstupní data 9_4'!O669</f>
        <v>0</v>
      </c>
      <c r="S664" s="176">
        <f>'Tabulka 9_4'!$R664+'Tabulka 9_4'!$Q664+'Tabulka 9_4'!$P664</f>
        <v>0</v>
      </c>
      <c r="T664" s="173">
        <f>'Vstupní data 9_4'!P669</f>
        <v>0</v>
      </c>
      <c r="U664" s="173">
        <f>'Vstupní data 9_4'!Q669</f>
        <v>0</v>
      </c>
      <c r="V664" s="173">
        <f>'Vstupní data 9_4'!R669</f>
        <v>0</v>
      </c>
      <c r="W664" s="176">
        <f>IFERROR('Tabulka 9_4'!$V664+'Tabulka 9_4'!$U664+'Tabulka 9_4'!$T664,"")</f>
        <v>0</v>
      </c>
      <c r="X664" s="176">
        <f>IFERROR('Tabulka 9_4'!$P664+'Tabulka 9_4'!$T664,"")</f>
        <v>0</v>
      </c>
      <c r="Y664" s="176">
        <f>IFERROR('Tabulka 9_4'!$Q664+'Tabulka 9_4'!$U664,"")</f>
        <v>0</v>
      </c>
      <c r="Z664" s="176">
        <f>IFERROR('Tabulka 9_4'!$R664+'Tabulka 9_4'!$V664,"")</f>
        <v>0</v>
      </c>
      <c r="AA664" s="178" t="str">
        <f t="shared" si="20"/>
        <v/>
      </c>
      <c r="AB664" s="178" t="str">
        <f t="shared" si="21"/>
        <v/>
      </c>
      <c r="AC664" s="179">
        <f>'Vstupní data 9_4'!$B$1</f>
        <v>0</v>
      </c>
    </row>
    <row r="665" spans="1:29" ht="15">
      <c r="A665" s="164">
        <f>'Vstupní data 9_4'!A670</f>
        <v>0</v>
      </c>
      <c r="B665" s="165">
        <f>'Vstupní data 9_4'!B670</f>
        <v>0</v>
      </c>
      <c r="C665" s="166" t="str">
        <f>'Vstupní data 9_4'!T637</f>
        <v/>
      </c>
      <c r="D665" s="166" t="str">
        <f>'Vstupní data 9_4'!U637</f>
        <v/>
      </c>
      <c r="E665" s="165" t="str">
        <f>'Vstupní data 9_4'!D637</f>
        <v/>
      </c>
      <c r="F665" s="165">
        <f>'Vstupní data 9_4'!C670</f>
        <v>0</v>
      </c>
      <c r="G665" s="165" t="str">
        <f>'Vstupní data 9_4'!F637</f>
        <v/>
      </c>
      <c r="H665" s="167">
        <f>'Vstupní data 9_4'!G670</f>
        <v>0</v>
      </c>
      <c r="I665" s="165" t="str">
        <f>IF('Vstupní data 9_4'!H670=0,"",'Vstupní data 9_4'!H670)</f>
        <v/>
      </c>
      <c r="J665" s="165">
        <f>'Vstupní data 9_4'!E670</f>
        <v>0</v>
      </c>
      <c r="K665" s="180" t="str">
        <f>'Vstupní data 9_4'!S637</f>
        <v/>
      </c>
      <c r="L665" s="166">
        <f>'Vstupní data 9_4'!I670</f>
        <v>0</v>
      </c>
      <c r="M665" s="169">
        <f>'Vstupní data 9_4'!J670</f>
        <v>0</v>
      </c>
      <c r="N665" s="169">
        <f>'Vstupní data 9_4'!K670</f>
        <v>0</v>
      </c>
      <c r="O665" s="169">
        <f>'Vstupní data 9_4'!L670</f>
        <v>0</v>
      </c>
      <c r="P665" s="165">
        <f>'Vstupní data 9_4'!M670</f>
        <v>0</v>
      </c>
      <c r="Q665" s="165">
        <f>'Vstupní data 9_4'!N670</f>
        <v>0</v>
      </c>
      <c r="R665" s="165">
        <f>'Vstupní data 9_4'!O670</f>
        <v>0</v>
      </c>
      <c r="S665" s="168">
        <f>'Tabulka 9_4'!$R665+'Tabulka 9_4'!$Q665+'Tabulka 9_4'!$P665</f>
        <v>0</v>
      </c>
      <c r="T665" s="165">
        <f>'Vstupní data 9_4'!P670</f>
        <v>0</v>
      </c>
      <c r="U665" s="165">
        <f>'Vstupní data 9_4'!Q670</f>
        <v>0</v>
      </c>
      <c r="V665" s="165">
        <f>'Vstupní data 9_4'!R670</f>
        <v>0</v>
      </c>
      <c r="W665" s="168">
        <f>IFERROR('Tabulka 9_4'!$V665+'Tabulka 9_4'!$U665+'Tabulka 9_4'!$T665,"")</f>
        <v>0</v>
      </c>
      <c r="X665" s="168">
        <f>IFERROR('Tabulka 9_4'!$P665+'Tabulka 9_4'!$T665,"")</f>
        <v>0</v>
      </c>
      <c r="Y665" s="168">
        <f>IFERROR('Tabulka 9_4'!$Q665+'Tabulka 9_4'!$U665,"")</f>
        <v>0</v>
      </c>
      <c r="Z665" s="168">
        <f>IFERROR('Tabulka 9_4'!$R665+'Tabulka 9_4'!$V665,"")</f>
        <v>0</v>
      </c>
      <c r="AA665" s="170" t="str">
        <f t="shared" si="20"/>
        <v/>
      </c>
      <c r="AB665" s="170" t="str">
        <f t="shared" si="21"/>
        <v/>
      </c>
      <c r="AC665" s="171">
        <f>'Vstupní data 9_4'!$B$1</f>
        <v>0</v>
      </c>
    </row>
    <row r="666" spans="1:29" ht="15">
      <c r="A666" s="172">
        <f>'Vstupní data 9_4'!A671</f>
        <v>0</v>
      </c>
      <c r="B666" s="173">
        <f>'Vstupní data 9_4'!B671</f>
        <v>0</v>
      </c>
      <c r="C666" s="174" t="str">
        <f>'Vstupní data 9_4'!T637</f>
        <v/>
      </c>
      <c r="D666" s="174" t="str">
        <f>'Vstupní data 9_4'!U637</f>
        <v/>
      </c>
      <c r="E666" s="173" t="str">
        <f>'Vstupní data 9_4'!D637</f>
        <v/>
      </c>
      <c r="F666" s="173">
        <f>'Vstupní data 9_4'!C671</f>
        <v>0</v>
      </c>
      <c r="G666" s="173" t="str">
        <f>'Vstupní data 9_4'!F637</f>
        <v/>
      </c>
      <c r="H666" s="175">
        <f>'Vstupní data 9_4'!G671</f>
        <v>0</v>
      </c>
      <c r="I666" s="173" t="str">
        <f>IF('Vstupní data 9_4'!H671=0,"",'Vstupní data 9_4'!H671)</f>
        <v/>
      </c>
      <c r="J666" s="173">
        <f>'Vstupní data 9_4'!E671</f>
        <v>0</v>
      </c>
      <c r="K666" s="181" t="str">
        <f>'Vstupní data 9_4'!S637</f>
        <v/>
      </c>
      <c r="L666" s="174">
        <f>'Vstupní data 9_4'!I671</f>
        <v>0</v>
      </c>
      <c r="M666" s="177">
        <f>'Vstupní data 9_4'!J671</f>
        <v>0</v>
      </c>
      <c r="N666" s="177">
        <f>'Vstupní data 9_4'!K671</f>
        <v>0</v>
      </c>
      <c r="O666" s="177">
        <f>'Vstupní data 9_4'!L671</f>
        <v>0</v>
      </c>
      <c r="P666" s="173">
        <f>'Vstupní data 9_4'!M671</f>
        <v>0</v>
      </c>
      <c r="Q666" s="173">
        <f>'Vstupní data 9_4'!N671</f>
        <v>0</v>
      </c>
      <c r="R666" s="173">
        <f>'Vstupní data 9_4'!O671</f>
        <v>0</v>
      </c>
      <c r="S666" s="176">
        <f>'Tabulka 9_4'!$R666+'Tabulka 9_4'!$Q666+'Tabulka 9_4'!$P666</f>
        <v>0</v>
      </c>
      <c r="T666" s="173">
        <f>'Vstupní data 9_4'!P671</f>
        <v>0</v>
      </c>
      <c r="U666" s="173">
        <f>'Vstupní data 9_4'!Q671</f>
        <v>0</v>
      </c>
      <c r="V666" s="173">
        <f>'Vstupní data 9_4'!R671</f>
        <v>0</v>
      </c>
      <c r="W666" s="176">
        <f>IFERROR('Tabulka 9_4'!$V666+'Tabulka 9_4'!$U666+'Tabulka 9_4'!$T666,"")</f>
        <v>0</v>
      </c>
      <c r="X666" s="176">
        <f>IFERROR('Tabulka 9_4'!$P666+'Tabulka 9_4'!$T666,"")</f>
        <v>0</v>
      </c>
      <c r="Y666" s="176">
        <f>IFERROR('Tabulka 9_4'!$Q666+'Tabulka 9_4'!$U666,"")</f>
        <v>0</v>
      </c>
      <c r="Z666" s="176">
        <f>IFERROR('Tabulka 9_4'!$R666+'Tabulka 9_4'!$V666,"")</f>
        <v>0</v>
      </c>
      <c r="AA666" s="178" t="str">
        <f t="shared" si="20"/>
        <v/>
      </c>
      <c r="AB666" s="178" t="str">
        <f t="shared" si="21"/>
        <v/>
      </c>
      <c r="AC666" s="179">
        <f>'Vstupní data 9_4'!$B$1</f>
        <v>0</v>
      </c>
    </row>
    <row r="667" spans="1:29" ht="15">
      <c r="A667" s="164">
        <f>'Vstupní data 9_4'!A672</f>
        <v>0</v>
      </c>
      <c r="B667" s="165">
        <f>'Vstupní data 9_4'!B672</f>
        <v>0</v>
      </c>
      <c r="C667" s="166" t="str">
        <f>'Vstupní data 9_4'!T637</f>
        <v/>
      </c>
      <c r="D667" s="166" t="str">
        <f>'Vstupní data 9_4'!U637</f>
        <v/>
      </c>
      <c r="E667" s="165" t="str">
        <f>'Vstupní data 9_4'!D637</f>
        <v/>
      </c>
      <c r="F667" s="165">
        <f>'Vstupní data 9_4'!C672</f>
        <v>0</v>
      </c>
      <c r="G667" s="165" t="str">
        <f>'Vstupní data 9_4'!F637</f>
        <v/>
      </c>
      <c r="H667" s="167">
        <f>'Vstupní data 9_4'!G672</f>
        <v>0</v>
      </c>
      <c r="I667" s="165" t="str">
        <f>IF('Vstupní data 9_4'!H672=0,"",'Vstupní data 9_4'!H672)</f>
        <v/>
      </c>
      <c r="J667" s="165">
        <f>'Vstupní data 9_4'!E672</f>
        <v>0</v>
      </c>
      <c r="K667" s="180" t="str">
        <f>'Vstupní data 9_4'!S637</f>
        <v/>
      </c>
      <c r="L667" s="166">
        <f>'Vstupní data 9_4'!I672</f>
        <v>0</v>
      </c>
      <c r="M667" s="169">
        <f>'Vstupní data 9_4'!J672</f>
        <v>0</v>
      </c>
      <c r="N667" s="169">
        <f>'Vstupní data 9_4'!K672</f>
        <v>0</v>
      </c>
      <c r="O667" s="169">
        <f>'Vstupní data 9_4'!L672</f>
        <v>0</v>
      </c>
      <c r="P667" s="165">
        <f>'Vstupní data 9_4'!M672</f>
        <v>0</v>
      </c>
      <c r="Q667" s="165">
        <f>'Vstupní data 9_4'!N672</f>
        <v>0</v>
      </c>
      <c r="R667" s="165">
        <f>'Vstupní data 9_4'!O672</f>
        <v>0</v>
      </c>
      <c r="S667" s="168">
        <f>'Tabulka 9_4'!$R667+'Tabulka 9_4'!$Q667+'Tabulka 9_4'!$P667</f>
        <v>0</v>
      </c>
      <c r="T667" s="165">
        <f>'Vstupní data 9_4'!P672</f>
        <v>0</v>
      </c>
      <c r="U667" s="165">
        <f>'Vstupní data 9_4'!Q672</f>
        <v>0</v>
      </c>
      <c r="V667" s="165">
        <f>'Vstupní data 9_4'!R672</f>
        <v>0</v>
      </c>
      <c r="W667" s="168">
        <f>IFERROR('Tabulka 9_4'!$V667+'Tabulka 9_4'!$U667+'Tabulka 9_4'!$T667,"")</f>
        <v>0</v>
      </c>
      <c r="X667" s="168">
        <f>IFERROR('Tabulka 9_4'!$P667+'Tabulka 9_4'!$T667,"")</f>
        <v>0</v>
      </c>
      <c r="Y667" s="168">
        <f>IFERROR('Tabulka 9_4'!$Q667+'Tabulka 9_4'!$U667,"")</f>
        <v>0</v>
      </c>
      <c r="Z667" s="168">
        <f>IFERROR('Tabulka 9_4'!$R667+'Tabulka 9_4'!$V667,"")</f>
        <v>0</v>
      </c>
      <c r="AA667" s="170" t="str">
        <f t="shared" si="20"/>
        <v/>
      </c>
      <c r="AB667" s="170" t="str">
        <f t="shared" si="21"/>
        <v/>
      </c>
      <c r="AC667" s="171">
        <f>'Vstupní data 9_4'!$B$1</f>
        <v>0</v>
      </c>
    </row>
    <row r="668" spans="1:29" ht="15">
      <c r="A668" s="172">
        <f>'Vstupní data 9_4'!A673</f>
        <v>0</v>
      </c>
      <c r="B668" s="173">
        <f>'Vstupní data 9_4'!B673</f>
        <v>0</v>
      </c>
      <c r="C668" s="174" t="str">
        <f>'Vstupní data 9_4'!T637</f>
        <v/>
      </c>
      <c r="D668" s="174" t="str">
        <f>'Vstupní data 9_4'!U637</f>
        <v/>
      </c>
      <c r="E668" s="173" t="str">
        <f>'Vstupní data 9_4'!D637</f>
        <v/>
      </c>
      <c r="F668" s="173">
        <f>'Vstupní data 9_4'!C673</f>
        <v>0</v>
      </c>
      <c r="G668" s="173" t="str">
        <f>'Vstupní data 9_4'!F637</f>
        <v/>
      </c>
      <c r="H668" s="175">
        <f>'Vstupní data 9_4'!G673</f>
        <v>0</v>
      </c>
      <c r="I668" s="173" t="str">
        <f>IF('Vstupní data 9_4'!H673=0,"",'Vstupní data 9_4'!H673)</f>
        <v/>
      </c>
      <c r="J668" s="173">
        <f>'Vstupní data 9_4'!E673</f>
        <v>0</v>
      </c>
      <c r="K668" s="181" t="str">
        <f>'Vstupní data 9_4'!S637</f>
        <v/>
      </c>
      <c r="L668" s="174">
        <f>'Vstupní data 9_4'!I673</f>
        <v>0</v>
      </c>
      <c r="M668" s="177">
        <f>'Vstupní data 9_4'!J673</f>
        <v>0</v>
      </c>
      <c r="N668" s="177">
        <f>'Vstupní data 9_4'!K673</f>
        <v>0</v>
      </c>
      <c r="O668" s="177">
        <f>'Vstupní data 9_4'!L673</f>
        <v>0</v>
      </c>
      <c r="P668" s="173">
        <f>'Vstupní data 9_4'!M673</f>
        <v>0</v>
      </c>
      <c r="Q668" s="173">
        <f>'Vstupní data 9_4'!N673</f>
        <v>0</v>
      </c>
      <c r="R668" s="173">
        <f>'Vstupní data 9_4'!O673</f>
        <v>0</v>
      </c>
      <c r="S668" s="176">
        <f>'Tabulka 9_4'!$R668+'Tabulka 9_4'!$Q668+'Tabulka 9_4'!$P668</f>
        <v>0</v>
      </c>
      <c r="T668" s="173">
        <f>'Vstupní data 9_4'!P673</f>
        <v>0</v>
      </c>
      <c r="U668" s="173">
        <f>'Vstupní data 9_4'!Q673</f>
        <v>0</v>
      </c>
      <c r="V668" s="173">
        <f>'Vstupní data 9_4'!R673</f>
        <v>0</v>
      </c>
      <c r="W668" s="176">
        <f>IFERROR('Tabulka 9_4'!$V668+'Tabulka 9_4'!$U668+'Tabulka 9_4'!$T668,"")</f>
        <v>0</v>
      </c>
      <c r="X668" s="176">
        <f>IFERROR('Tabulka 9_4'!$P668+'Tabulka 9_4'!$T668,"")</f>
        <v>0</v>
      </c>
      <c r="Y668" s="176">
        <f>IFERROR('Tabulka 9_4'!$Q668+'Tabulka 9_4'!$U668,"")</f>
        <v>0</v>
      </c>
      <c r="Z668" s="176">
        <f>IFERROR('Tabulka 9_4'!$R668+'Tabulka 9_4'!$V668,"")</f>
        <v>0</v>
      </c>
      <c r="AA668" s="178" t="str">
        <f t="shared" si="20"/>
        <v/>
      </c>
      <c r="AB668" s="178" t="str">
        <f t="shared" si="21"/>
        <v/>
      </c>
      <c r="AC668" s="179">
        <f>'Vstupní data 9_4'!$B$1</f>
        <v>0</v>
      </c>
    </row>
    <row r="669" spans="1:29" ht="15">
      <c r="A669" s="164">
        <f>'Vstupní data 9_4'!A674</f>
        <v>0</v>
      </c>
      <c r="B669" s="165">
        <f>'Vstupní data 9_4'!B674</f>
        <v>0</v>
      </c>
      <c r="C669" s="166" t="str">
        <f>'Vstupní data 9_4'!T674</f>
        <v/>
      </c>
      <c r="D669" s="166" t="str">
        <f>'Vstupní data 9_4'!U674</f>
        <v/>
      </c>
      <c r="E669" s="165" t="str">
        <f>'Vstupní data 9_4'!D674</f>
        <v/>
      </c>
      <c r="F669" s="165">
        <f>'Vstupní data 9_4'!C674</f>
        <v>0</v>
      </c>
      <c r="G669" s="165" t="str">
        <f>'Vstupní data 9_4'!F674</f>
        <v/>
      </c>
      <c r="H669" s="167">
        <f>'Vstupní data 9_4'!G674</f>
        <v>0</v>
      </c>
      <c r="I669" s="165" t="str">
        <f>IF('Vstupní data 9_4'!H674=0,"",'Vstupní data 9_4'!H674)</f>
        <v/>
      </c>
      <c r="J669" s="165">
        <f>'Vstupní data 9_4'!E674</f>
        <v>0</v>
      </c>
      <c r="K669" s="180" t="str">
        <f>'Vstupní data 9_4'!S674</f>
        <v/>
      </c>
      <c r="L669" s="166">
        <f>'Vstupní data 9_4'!I674</f>
        <v>0</v>
      </c>
      <c r="M669" s="169">
        <f>'Vstupní data 9_4'!J674</f>
        <v>0</v>
      </c>
      <c r="N669" s="169">
        <f>'Vstupní data 9_4'!K674</f>
        <v>0</v>
      </c>
      <c r="O669" s="169">
        <f>'Vstupní data 9_4'!L674</f>
        <v>0</v>
      </c>
      <c r="P669" s="165">
        <f>'Vstupní data 9_4'!M674</f>
        <v>0</v>
      </c>
      <c r="Q669" s="165">
        <f>'Vstupní data 9_4'!N674</f>
        <v>0</v>
      </c>
      <c r="R669" s="165">
        <f>'Vstupní data 9_4'!O674</f>
        <v>0</v>
      </c>
      <c r="S669" s="168">
        <f>'Tabulka 9_4'!$R669+'Tabulka 9_4'!$Q669+'Tabulka 9_4'!$P669</f>
        <v>0</v>
      </c>
      <c r="T669" s="165">
        <f>'Vstupní data 9_4'!P674</f>
        <v>0</v>
      </c>
      <c r="U669" s="165">
        <f>'Vstupní data 9_4'!Q674</f>
        <v>0</v>
      </c>
      <c r="V669" s="165">
        <f>'Vstupní data 9_4'!R674</f>
        <v>0</v>
      </c>
      <c r="W669" s="168">
        <f>IFERROR('Tabulka 9_4'!$V669+'Tabulka 9_4'!$U669+'Tabulka 9_4'!$T669,"")</f>
        <v>0</v>
      </c>
      <c r="X669" s="168">
        <f>IFERROR('Tabulka 9_4'!$P669+'Tabulka 9_4'!$T669,"")</f>
        <v>0</v>
      </c>
      <c r="Y669" s="168">
        <f>IFERROR('Tabulka 9_4'!$Q669+'Tabulka 9_4'!$U669,"")</f>
        <v>0</v>
      </c>
      <c r="Z669" s="168">
        <f>IFERROR('Tabulka 9_4'!$R669+'Tabulka 9_4'!$V669,"")</f>
        <v>0</v>
      </c>
      <c r="AA669" s="170" t="str">
        <f t="shared" si="20"/>
        <v/>
      </c>
      <c r="AB669" s="170" t="str">
        <f t="shared" si="21"/>
        <v/>
      </c>
      <c r="AC669" s="171">
        <f>'Vstupní data 9_4'!$B$1</f>
        <v>0</v>
      </c>
    </row>
    <row r="670" spans="1:29" ht="15">
      <c r="A670" s="172">
        <f>'Vstupní data 9_4'!A675</f>
        <v>0</v>
      </c>
      <c r="B670" s="173">
        <f>'Vstupní data 9_4'!B675</f>
        <v>0</v>
      </c>
      <c r="C670" s="174" t="str">
        <f>'Vstupní data 9_4'!T674</f>
        <v/>
      </c>
      <c r="D670" s="174" t="str">
        <f>'Vstupní data 9_4'!U674</f>
        <v/>
      </c>
      <c r="E670" s="173" t="str">
        <f>'Vstupní data 9_4'!D674</f>
        <v/>
      </c>
      <c r="F670" s="173">
        <f>'Vstupní data 9_4'!C675</f>
        <v>0</v>
      </c>
      <c r="G670" s="173" t="str">
        <f>'Vstupní data 9_4'!F674</f>
        <v/>
      </c>
      <c r="H670" s="175">
        <f>'Vstupní data 9_4'!G675</f>
        <v>0</v>
      </c>
      <c r="I670" s="173" t="str">
        <f>IF('Vstupní data 9_4'!H675=0,"",'Vstupní data 9_4'!H675)</f>
        <v/>
      </c>
      <c r="J670" s="173">
        <f>'Vstupní data 9_4'!E675</f>
        <v>0</v>
      </c>
      <c r="K670" s="181" t="str">
        <f>'Vstupní data 9_4'!S674</f>
        <v/>
      </c>
      <c r="L670" s="174">
        <f>'Vstupní data 9_4'!I675</f>
        <v>0</v>
      </c>
      <c r="M670" s="177">
        <f>'Vstupní data 9_4'!J675</f>
        <v>0</v>
      </c>
      <c r="N670" s="177">
        <f>'Vstupní data 9_4'!K675</f>
        <v>0</v>
      </c>
      <c r="O670" s="177">
        <f>'Vstupní data 9_4'!L675</f>
        <v>0</v>
      </c>
      <c r="P670" s="173">
        <f>'Vstupní data 9_4'!M675</f>
        <v>0</v>
      </c>
      <c r="Q670" s="173">
        <f>'Vstupní data 9_4'!N675</f>
        <v>0</v>
      </c>
      <c r="R670" s="173">
        <f>'Vstupní data 9_4'!O675</f>
        <v>0</v>
      </c>
      <c r="S670" s="176">
        <f>'Tabulka 9_4'!$R670+'Tabulka 9_4'!$Q670+'Tabulka 9_4'!$P670</f>
        <v>0</v>
      </c>
      <c r="T670" s="173">
        <f>'Vstupní data 9_4'!P675</f>
        <v>0</v>
      </c>
      <c r="U670" s="173">
        <f>'Vstupní data 9_4'!Q675</f>
        <v>0</v>
      </c>
      <c r="V670" s="173">
        <f>'Vstupní data 9_4'!R675</f>
        <v>0</v>
      </c>
      <c r="W670" s="176">
        <f>IFERROR('Tabulka 9_4'!$V670+'Tabulka 9_4'!$U670+'Tabulka 9_4'!$T670,"")</f>
        <v>0</v>
      </c>
      <c r="X670" s="176">
        <f>IFERROR('Tabulka 9_4'!$P670+'Tabulka 9_4'!$T670,"")</f>
        <v>0</v>
      </c>
      <c r="Y670" s="176">
        <f>IFERROR('Tabulka 9_4'!$Q670+'Tabulka 9_4'!$U670,"")</f>
        <v>0</v>
      </c>
      <c r="Z670" s="176">
        <f>IFERROR('Tabulka 9_4'!$R670+'Tabulka 9_4'!$V670,"")</f>
        <v>0</v>
      </c>
      <c r="AA670" s="178" t="str">
        <f t="shared" si="20"/>
        <v/>
      </c>
      <c r="AB670" s="178" t="str">
        <f t="shared" si="21"/>
        <v/>
      </c>
      <c r="AC670" s="179">
        <f>'Vstupní data 9_4'!$B$1</f>
        <v>0</v>
      </c>
    </row>
    <row r="671" spans="1:29" ht="15">
      <c r="A671" s="164">
        <f>'Vstupní data 9_4'!A676</f>
        <v>0</v>
      </c>
      <c r="B671" s="165">
        <f>'Vstupní data 9_4'!B676</f>
        <v>0</v>
      </c>
      <c r="C671" s="166" t="str">
        <f>'Vstupní data 9_4'!T674</f>
        <v/>
      </c>
      <c r="D671" s="166" t="str">
        <f>'Vstupní data 9_4'!U674</f>
        <v/>
      </c>
      <c r="E671" s="165" t="str">
        <f>'Vstupní data 9_4'!D674</f>
        <v/>
      </c>
      <c r="F671" s="165">
        <f>'Vstupní data 9_4'!C676</f>
        <v>0</v>
      </c>
      <c r="G671" s="165" t="str">
        <f>'Vstupní data 9_4'!F674</f>
        <v/>
      </c>
      <c r="H671" s="167">
        <f>'Vstupní data 9_4'!G676</f>
        <v>0</v>
      </c>
      <c r="I671" s="165" t="str">
        <f>IF('Vstupní data 9_4'!H676=0,"",'Vstupní data 9_4'!H676)</f>
        <v/>
      </c>
      <c r="J671" s="165">
        <f>'Vstupní data 9_4'!E676</f>
        <v>0</v>
      </c>
      <c r="K671" s="180" t="str">
        <f>'Vstupní data 9_4'!S674</f>
        <v/>
      </c>
      <c r="L671" s="166">
        <f>'Vstupní data 9_4'!I676</f>
        <v>0</v>
      </c>
      <c r="M671" s="169">
        <f>'Vstupní data 9_4'!J676</f>
        <v>0</v>
      </c>
      <c r="N671" s="169">
        <f>'Vstupní data 9_4'!K676</f>
        <v>0</v>
      </c>
      <c r="O671" s="169">
        <f>'Vstupní data 9_4'!L676</f>
        <v>0</v>
      </c>
      <c r="P671" s="165">
        <f>'Vstupní data 9_4'!M676</f>
        <v>0</v>
      </c>
      <c r="Q671" s="165">
        <f>'Vstupní data 9_4'!N676</f>
        <v>0</v>
      </c>
      <c r="R671" s="165">
        <f>'Vstupní data 9_4'!O676</f>
        <v>0</v>
      </c>
      <c r="S671" s="168">
        <f>'Tabulka 9_4'!$R671+'Tabulka 9_4'!$Q671+'Tabulka 9_4'!$P671</f>
        <v>0</v>
      </c>
      <c r="T671" s="165">
        <f>'Vstupní data 9_4'!P676</f>
        <v>0</v>
      </c>
      <c r="U671" s="165">
        <f>'Vstupní data 9_4'!Q676</f>
        <v>0</v>
      </c>
      <c r="V671" s="165">
        <f>'Vstupní data 9_4'!R676</f>
        <v>0</v>
      </c>
      <c r="W671" s="168">
        <f>IFERROR('Tabulka 9_4'!$V671+'Tabulka 9_4'!$U671+'Tabulka 9_4'!$T671,"")</f>
        <v>0</v>
      </c>
      <c r="X671" s="168">
        <f>IFERROR('Tabulka 9_4'!$P671+'Tabulka 9_4'!$T671,"")</f>
        <v>0</v>
      </c>
      <c r="Y671" s="168">
        <f>IFERROR('Tabulka 9_4'!$Q671+'Tabulka 9_4'!$U671,"")</f>
        <v>0</v>
      </c>
      <c r="Z671" s="168">
        <f>IFERROR('Tabulka 9_4'!$R671+'Tabulka 9_4'!$V671,"")</f>
        <v>0</v>
      </c>
      <c r="AA671" s="170" t="str">
        <f t="shared" si="20"/>
        <v/>
      </c>
      <c r="AB671" s="170" t="str">
        <f t="shared" si="21"/>
        <v/>
      </c>
      <c r="AC671" s="171">
        <f>'Vstupní data 9_4'!$B$1</f>
        <v>0</v>
      </c>
    </row>
    <row r="672" spans="1:29" ht="15">
      <c r="A672" s="172">
        <f>'Vstupní data 9_4'!A677</f>
        <v>0</v>
      </c>
      <c r="B672" s="173">
        <f>'Vstupní data 9_4'!B677</f>
        <v>0</v>
      </c>
      <c r="C672" s="174" t="str">
        <f>'Vstupní data 9_4'!T674</f>
        <v/>
      </c>
      <c r="D672" s="174" t="str">
        <f>'Vstupní data 9_4'!U674</f>
        <v/>
      </c>
      <c r="E672" s="173" t="str">
        <f>'Vstupní data 9_4'!D674</f>
        <v/>
      </c>
      <c r="F672" s="173">
        <f>'Vstupní data 9_4'!C677</f>
        <v>0</v>
      </c>
      <c r="G672" s="173" t="str">
        <f>'Vstupní data 9_4'!F674</f>
        <v/>
      </c>
      <c r="H672" s="175">
        <f>'Vstupní data 9_4'!G677</f>
        <v>0</v>
      </c>
      <c r="I672" s="173" t="str">
        <f>IF('Vstupní data 9_4'!H677=0,"",'Vstupní data 9_4'!H677)</f>
        <v/>
      </c>
      <c r="J672" s="173">
        <f>'Vstupní data 9_4'!E677</f>
        <v>0</v>
      </c>
      <c r="K672" s="181" t="str">
        <f>'Vstupní data 9_4'!S674</f>
        <v/>
      </c>
      <c r="L672" s="174">
        <f>'Vstupní data 9_4'!I677</f>
        <v>0</v>
      </c>
      <c r="M672" s="177">
        <f>'Vstupní data 9_4'!J677</f>
        <v>0</v>
      </c>
      <c r="N672" s="177">
        <f>'Vstupní data 9_4'!K677</f>
        <v>0</v>
      </c>
      <c r="O672" s="177">
        <f>'Vstupní data 9_4'!L677</f>
        <v>0</v>
      </c>
      <c r="P672" s="173">
        <f>'Vstupní data 9_4'!M677</f>
        <v>0</v>
      </c>
      <c r="Q672" s="173">
        <f>'Vstupní data 9_4'!N677</f>
        <v>0</v>
      </c>
      <c r="R672" s="173">
        <f>'Vstupní data 9_4'!O677</f>
        <v>0</v>
      </c>
      <c r="S672" s="176">
        <f>'Tabulka 9_4'!$R672+'Tabulka 9_4'!$Q672+'Tabulka 9_4'!$P672</f>
        <v>0</v>
      </c>
      <c r="T672" s="173">
        <f>'Vstupní data 9_4'!P677</f>
        <v>0</v>
      </c>
      <c r="U672" s="173">
        <f>'Vstupní data 9_4'!Q677</f>
        <v>0</v>
      </c>
      <c r="V672" s="173">
        <f>'Vstupní data 9_4'!R677</f>
        <v>0</v>
      </c>
      <c r="W672" s="176">
        <f>IFERROR('Tabulka 9_4'!$V672+'Tabulka 9_4'!$U672+'Tabulka 9_4'!$T672,"")</f>
        <v>0</v>
      </c>
      <c r="X672" s="176">
        <f>IFERROR('Tabulka 9_4'!$P672+'Tabulka 9_4'!$T672,"")</f>
        <v>0</v>
      </c>
      <c r="Y672" s="176">
        <f>IFERROR('Tabulka 9_4'!$Q672+'Tabulka 9_4'!$U672,"")</f>
        <v>0</v>
      </c>
      <c r="Z672" s="176">
        <f>IFERROR('Tabulka 9_4'!$R672+'Tabulka 9_4'!$V672,"")</f>
        <v>0</v>
      </c>
      <c r="AA672" s="178" t="str">
        <f t="shared" si="20"/>
        <v/>
      </c>
      <c r="AB672" s="178" t="str">
        <f t="shared" si="21"/>
        <v/>
      </c>
      <c r="AC672" s="179">
        <f>'Vstupní data 9_4'!$B$1</f>
        <v>0</v>
      </c>
    </row>
    <row r="673" spans="1:29" ht="15">
      <c r="A673" s="164">
        <f>'Vstupní data 9_4'!A678</f>
        <v>0</v>
      </c>
      <c r="B673" s="165">
        <f>'Vstupní data 9_4'!B678</f>
        <v>0</v>
      </c>
      <c r="C673" s="166" t="str">
        <f>'Vstupní data 9_4'!T674</f>
        <v/>
      </c>
      <c r="D673" s="166" t="str">
        <f>'Vstupní data 9_4'!U674</f>
        <v/>
      </c>
      <c r="E673" s="165" t="str">
        <f>'Vstupní data 9_4'!D674</f>
        <v/>
      </c>
      <c r="F673" s="165">
        <f>'Vstupní data 9_4'!C678</f>
        <v>0</v>
      </c>
      <c r="G673" s="165" t="str">
        <f>'Vstupní data 9_4'!F674</f>
        <v/>
      </c>
      <c r="H673" s="167">
        <f>'Vstupní data 9_4'!G678</f>
        <v>0</v>
      </c>
      <c r="I673" s="165" t="str">
        <f>IF('Vstupní data 9_4'!H678=0,"",'Vstupní data 9_4'!H678)</f>
        <v/>
      </c>
      <c r="J673" s="165">
        <f>'Vstupní data 9_4'!E678</f>
        <v>0</v>
      </c>
      <c r="K673" s="180" t="str">
        <f>'Vstupní data 9_4'!S674</f>
        <v/>
      </c>
      <c r="L673" s="166">
        <f>'Vstupní data 9_4'!I678</f>
        <v>0</v>
      </c>
      <c r="M673" s="169">
        <f>'Vstupní data 9_4'!J678</f>
        <v>0</v>
      </c>
      <c r="N673" s="169">
        <f>'Vstupní data 9_4'!K678</f>
        <v>0</v>
      </c>
      <c r="O673" s="169">
        <f>'Vstupní data 9_4'!L678</f>
        <v>0</v>
      </c>
      <c r="P673" s="165">
        <f>'Vstupní data 9_4'!M678</f>
        <v>0</v>
      </c>
      <c r="Q673" s="165">
        <f>'Vstupní data 9_4'!N678</f>
        <v>0</v>
      </c>
      <c r="R673" s="165">
        <f>'Vstupní data 9_4'!O678</f>
        <v>0</v>
      </c>
      <c r="S673" s="168">
        <f>'Tabulka 9_4'!$R673+'Tabulka 9_4'!$Q673+'Tabulka 9_4'!$P673</f>
        <v>0</v>
      </c>
      <c r="T673" s="165">
        <f>'Vstupní data 9_4'!P678</f>
        <v>0</v>
      </c>
      <c r="U673" s="165">
        <f>'Vstupní data 9_4'!Q678</f>
        <v>0</v>
      </c>
      <c r="V673" s="165">
        <f>'Vstupní data 9_4'!R678</f>
        <v>0</v>
      </c>
      <c r="W673" s="168">
        <f>IFERROR('Tabulka 9_4'!$V673+'Tabulka 9_4'!$U673+'Tabulka 9_4'!$T673,"")</f>
        <v>0</v>
      </c>
      <c r="X673" s="168">
        <f>IFERROR('Tabulka 9_4'!$P673+'Tabulka 9_4'!$T673,"")</f>
        <v>0</v>
      </c>
      <c r="Y673" s="168">
        <f>IFERROR('Tabulka 9_4'!$Q673+'Tabulka 9_4'!$U673,"")</f>
        <v>0</v>
      </c>
      <c r="Z673" s="168">
        <f>IFERROR('Tabulka 9_4'!$R673+'Tabulka 9_4'!$V673,"")</f>
        <v>0</v>
      </c>
      <c r="AA673" s="170" t="str">
        <f t="shared" si="20"/>
        <v/>
      </c>
      <c r="AB673" s="170" t="str">
        <f t="shared" si="21"/>
        <v/>
      </c>
      <c r="AC673" s="171">
        <f>'Vstupní data 9_4'!$B$1</f>
        <v>0</v>
      </c>
    </row>
    <row r="674" spans="1:29" ht="15">
      <c r="A674" s="172">
        <f>'Vstupní data 9_4'!A679</f>
        <v>0</v>
      </c>
      <c r="B674" s="173">
        <f>'Vstupní data 9_4'!B679</f>
        <v>0</v>
      </c>
      <c r="C674" s="174" t="str">
        <f>'Vstupní data 9_4'!T674</f>
        <v/>
      </c>
      <c r="D674" s="174" t="str">
        <f>'Vstupní data 9_4'!U674</f>
        <v/>
      </c>
      <c r="E674" s="173" t="str">
        <f>'Vstupní data 9_4'!D674</f>
        <v/>
      </c>
      <c r="F674" s="173">
        <f>'Vstupní data 9_4'!C679</f>
        <v>0</v>
      </c>
      <c r="G674" s="173" t="str">
        <f>'Vstupní data 9_4'!F674</f>
        <v/>
      </c>
      <c r="H674" s="175">
        <f>'Vstupní data 9_4'!G679</f>
        <v>0</v>
      </c>
      <c r="I674" s="173" t="str">
        <f>IF('Vstupní data 9_4'!H679=0,"",'Vstupní data 9_4'!H679)</f>
        <v/>
      </c>
      <c r="J674" s="173">
        <f>'Vstupní data 9_4'!E679</f>
        <v>0</v>
      </c>
      <c r="K674" s="181" t="str">
        <f>'Vstupní data 9_4'!S674</f>
        <v/>
      </c>
      <c r="L674" s="174">
        <f>'Vstupní data 9_4'!I679</f>
        <v>0</v>
      </c>
      <c r="M674" s="177">
        <f>'Vstupní data 9_4'!J679</f>
        <v>0</v>
      </c>
      <c r="N674" s="177">
        <f>'Vstupní data 9_4'!K679</f>
        <v>0</v>
      </c>
      <c r="O674" s="177">
        <f>'Vstupní data 9_4'!L679</f>
        <v>0</v>
      </c>
      <c r="P674" s="173">
        <f>'Vstupní data 9_4'!M679</f>
        <v>0</v>
      </c>
      <c r="Q674" s="173">
        <f>'Vstupní data 9_4'!N679</f>
        <v>0</v>
      </c>
      <c r="R674" s="173">
        <f>'Vstupní data 9_4'!O679</f>
        <v>0</v>
      </c>
      <c r="S674" s="176">
        <f>'Tabulka 9_4'!$R674+'Tabulka 9_4'!$Q674+'Tabulka 9_4'!$P674</f>
        <v>0</v>
      </c>
      <c r="T674" s="173">
        <f>'Vstupní data 9_4'!P679</f>
        <v>0</v>
      </c>
      <c r="U674" s="173">
        <f>'Vstupní data 9_4'!Q679</f>
        <v>0</v>
      </c>
      <c r="V674" s="173">
        <f>'Vstupní data 9_4'!R679</f>
        <v>0</v>
      </c>
      <c r="W674" s="176">
        <f>IFERROR('Tabulka 9_4'!$V674+'Tabulka 9_4'!$U674+'Tabulka 9_4'!$T674,"")</f>
        <v>0</v>
      </c>
      <c r="X674" s="176">
        <f>IFERROR('Tabulka 9_4'!$P674+'Tabulka 9_4'!$T674,"")</f>
        <v>0</v>
      </c>
      <c r="Y674" s="176">
        <f>IFERROR('Tabulka 9_4'!$Q674+'Tabulka 9_4'!$U674,"")</f>
        <v>0</v>
      </c>
      <c r="Z674" s="176">
        <f>IFERROR('Tabulka 9_4'!$R674+'Tabulka 9_4'!$V674,"")</f>
        <v>0</v>
      </c>
      <c r="AA674" s="178" t="str">
        <f t="shared" si="20"/>
        <v/>
      </c>
      <c r="AB674" s="178" t="str">
        <f t="shared" si="21"/>
        <v/>
      </c>
      <c r="AC674" s="179">
        <f>'Vstupní data 9_4'!$B$1</f>
        <v>0</v>
      </c>
    </row>
    <row r="675" spans="1:29" ht="15">
      <c r="A675" s="164">
        <f>'Vstupní data 9_4'!A680</f>
        <v>0</v>
      </c>
      <c r="B675" s="165">
        <f>'Vstupní data 9_4'!B680</f>
        <v>0</v>
      </c>
      <c r="C675" s="166" t="str">
        <f>'Vstupní data 9_4'!T674</f>
        <v/>
      </c>
      <c r="D675" s="166" t="str">
        <f>'Vstupní data 9_4'!U674</f>
        <v/>
      </c>
      <c r="E675" s="165" t="str">
        <f>'Vstupní data 9_4'!D674</f>
        <v/>
      </c>
      <c r="F675" s="165">
        <f>'Vstupní data 9_4'!C680</f>
        <v>0</v>
      </c>
      <c r="G675" s="165" t="str">
        <f>'Vstupní data 9_4'!F674</f>
        <v/>
      </c>
      <c r="H675" s="167">
        <f>'Vstupní data 9_4'!G680</f>
        <v>0</v>
      </c>
      <c r="I675" s="165" t="str">
        <f>IF('Vstupní data 9_4'!H680=0,"",'Vstupní data 9_4'!H680)</f>
        <v/>
      </c>
      <c r="J675" s="165">
        <f>'Vstupní data 9_4'!E680</f>
        <v>0</v>
      </c>
      <c r="K675" s="180" t="str">
        <f>'Vstupní data 9_4'!S674</f>
        <v/>
      </c>
      <c r="L675" s="166">
        <f>'Vstupní data 9_4'!I680</f>
        <v>0</v>
      </c>
      <c r="M675" s="169">
        <f>'Vstupní data 9_4'!J680</f>
        <v>0</v>
      </c>
      <c r="N675" s="169">
        <f>'Vstupní data 9_4'!K680</f>
        <v>0</v>
      </c>
      <c r="O675" s="169">
        <f>'Vstupní data 9_4'!L680</f>
        <v>0</v>
      </c>
      <c r="P675" s="165">
        <f>'Vstupní data 9_4'!M680</f>
        <v>0</v>
      </c>
      <c r="Q675" s="165">
        <f>'Vstupní data 9_4'!N680</f>
        <v>0</v>
      </c>
      <c r="R675" s="165">
        <f>'Vstupní data 9_4'!O680</f>
        <v>0</v>
      </c>
      <c r="S675" s="168">
        <f>'Tabulka 9_4'!$R675+'Tabulka 9_4'!$Q675+'Tabulka 9_4'!$P675</f>
        <v>0</v>
      </c>
      <c r="T675" s="165">
        <f>'Vstupní data 9_4'!P680</f>
        <v>0</v>
      </c>
      <c r="U675" s="165">
        <f>'Vstupní data 9_4'!Q680</f>
        <v>0</v>
      </c>
      <c r="V675" s="165">
        <f>'Vstupní data 9_4'!R680</f>
        <v>0</v>
      </c>
      <c r="W675" s="168">
        <f>IFERROR('Tabulka 9_4'!$V675+'Tabulka 9_4'!$U675+'Tabulka 9_4'!$T675,"")</f>
        <v>0</v>
      </c>
      <c r="X675" s="168">
        <f>IFERROR('Tabulka 9_4'!$P675+'Tabulka 9_4'!$T675,"")</f>
        <v>0</v>
      </c>
      <c r="Y675" s="168">
        <f>IFERROR('Tabulka 9_4'!$Q675+'Tabulka 9_4'!$U675,"")</f>
        <v>0</v>
      </c>
      <c r="Z675" s="168">
        <f>IFERROR('Tabulka 9_4'!$R675+'Tabulka 9_4'!$V675,"")</f>
        <v>0</v>
      </c>
      <c r="AA675" s="170" t="str">
        <f t="shared" si="20"/>
        <v/>
      </c>
      <c r="AB675" s="170" t="str">
        <f t="shared" si="21"/>
        <v/>
      </c>
      <c r="AC675" s="171">
        <f>'Vstupní data 9_4'!$B$1</f>
        <v>0</v>
      </c>
    </row>
    <row r="676" spans="1:29" ht="15">
      <c r="A676" s="172">
        <f>'Vstupní data 9_4'!A681</f>
        <v>0</v>
      </c>
      <c r="B676" s="173">
        <f>'Vstupní data 9_4'!B681</f>
        <v>0</v>
      </c>
      <c r="C676" s="174" t="str">
        <f>'Vstupní data 9_4'!T674</f>
        <v/>
      </c>
      <c r="D676" s="174" t="str">
        <f>'Vstupní data 9_4'!U674</f>
        <v/>
      </c>
      <c r="E676" s="173" t="str">
        <f>'Vstupní data 9_4'!D674</f>
        <v/>
      </c>
      <c r="F676" s="173">
        <f>'Vstupní data 9_4'!C681</f>
        <v>0</v>
      </c>
      <c r="G676" s="173" t="str">
        <f>'Vstupní data 9_4'!F674</f>
        <v/>
      </c>
      <c r="H676" s="175">
        <f>'Vstupní data 9_4'!G681</f>
        <v>0</v>
      </c>
      <c r="I676" s="173" t="str">
        <f>IF('Vstupní data 9_4'!H681=0,"",'Vstupní data 9_4'!H681)</f>
        <v/>
      </c>
      <c r="J676" s="173">
        <f>'Vstupní data 9_4'!E681</f>
        <v>0</v>
      </c>
      <c r="K676" s="181" t="str">
        <f>'Vstupní data 9_4'!S674</f>
        <v/>
      </c>
      <c r="L676" s="174">
        <f>'Vstupní data 9_4'!I681</f>
        <v>0</v>
      </c>
      <c r="M676" s="177">
        <f>'Vstupní data 9_4'!J681</f>
        <v>0</v>
      </c>
      <c r="N676" s="177">
        <f>'Vstupní data 9_4'!K681</f>
        <v>0</v>
      </c>
      <c r="O676" s="177">
        <f>'Vstupní data 9_4'!L681</f>
        <v>0</v>
      </c>
      <c r="P676" s="173">
        <f>'Vstupní data 9_4'!M681</f>
        <v>0</v>
      </c>
      <c r="Q676" s="173">
        <f>'Vstupní data 9_4'!N681</f>
        <v>0</v>
      </c>
      <c r="R676" s="173">
        <f>'Vstupní data 9_4'!O681</f>
        <v>0</v>
      </c>
      <c r="S676" s="176">
        <f>'Tabulka 9_4'!$R676+'Tabulka 9_4'!$Q676+'Tabulka 9_4'!$P676</f>
        <v>0</v>
      </c>
      <c r="T676" s="173">
        <f>'Vstupní data 9_4'!P681</f>
        <v>0</v>
      </c>
      <c r="U676" s="173">
        <f>'Vstupní data 9_4'!Q681</f>
        <v>0</v>
      </c>
      <c r="V676" s="173">
        <f>'Vstupní data 9_4'!R681</f>
        <v>0</v>
      </c>
      <c r="W676" s="176">
        <f>IFERROR('Tabulka 9_4'!$V676+'Tabulka 9_4'!$U676+'Tabulka 9_4'!$T676,"")</f>
        <v>0</v>
      </c>
      <c r="X676" s="176">
        <f>IFERROR('Tabulka 9_4'!$P676+'Tabulka 9_4'!$T676,"")</f>
        <v>0</v>
      </c>
      <c r="Y676" s="176">
        <f>IFERROR('Tabulka 9_4'!$Q676+'Tabulka 9_4'!$U676,"")</f>
        <v>0</v>
      </c>
      <c r="Z676" s="176">
        <f>IFERROR('Tabulka 9_4'!$R676+'Tabulka 9_4'!$V676,"")</f>
        <v>0</v>
      </c>
      <c r="AA676" s="178" t="str">
        <f t="shared" si="20"/>
        <v/>
      </c>
      <c r="AB676" s="178" t="str">
        <f t="shared" si="21"/>
        <v/>
      </c>
      <c r="AC676" s="179">
        <f>'Vstupní data 9_4'!$B$1</f>
        <v>0</v>
      </c>
    </row>
    <row r="677" spans="1:29" ht="15">
      <c r="A677" s="164">
        <f>'Vstupní data 9_4'!A682</f>
        <v>0</v>
      </c>
      <c r="B677" s="165">
        <f>'Vstupní data 9_4'!B682</f>
        <v>0</v>
      </c>
      <c r="C677" s="166" t="str">
        <f>'Vstupní data 9_4'!T674</f>
        <v/>
      </c>
      <c r="D677" s="166" t="str">
        <f>'Vstupní data 9_4'!U674</f>
        <v/>
      </c>
      <c r="E677" s="165" t="str">
        <f>'Vstupní data 9_4'!D674</f>
        <v/>
      </c>
      <c r="F677" s="165">
        <f>'Vstupní data 9_4'!C682</f>
        <v>0</v>
      </c>
      <c r="G677" s="165" t="str">
        <f>'Vstupní data 9_4'!F674</f>
        <v/>
      </c>
      <c r="H677" s="167">
        <f>'Vstupní data 9_4'!G682</f>
        <v>0</v>
      </c>
      <c r="I677" s="165" t="str">
        <f>IF('Vstupní data 9_4'!H682=0,"",'Vstupní data 9_4'!H682)</f>
        <v/>
      </c>
      <c r="J677" s="165">
        <f>'Vstupní data 9_4'!E682</f>
        <v>0</v>
      </c>
      <c r="K677" s="180" t="str">
        <f>'Vstupní data 9_4'!S674</f>
        <v/>
      </c>
      <c r="L677" s="166">
        <f>'Vstupní data 9_4'!I682</f>
        <v>0</v>
      </c>
      <c r="M677" s="169">
        <f>'Vstupní data 9_4'!J682</f>
        <v>0</v>
      </c>
      <c r="N677" s="169">
        <f>'Vstupní data 9_4'!K682</f>
        <v>0</v>
      </c>
      <c r="O677" s="169">
        <f>'Vstupní data 9_4'!L682</f>
        <v>0</v>
      </c>
      <c r="P677" s="165">
        <f>'Vstupní data 9_4'!M682</f>
        <v>0</v>
      </c>
      <c r="Q677" s="165">
        <f>'Vstupní data 9_4'!N682</f>
        <v>0</v>
      </c>
      <c r="R677" s="165">
        <f>'Vstupní data 9_4'!O682</f>
        <v>0</v>
      </c>
      <c r="S677" s="168">
        <f>'Tabulka 9_4'!$R677+'Tabulka 9_4'!$Q677+'Tabulka 9_4'!$P677</f>
        <v>0</v>
      </c>
      <c r="T677" s="165">
        <f>'Vstupní data 9_4'!P682</f>
        <v>0</v>
      </c>
      <c r="U677" s="165">
        <f>'Vstupní data 9_4'!Q682</f>
        <v>0</v>
      </c>
      <c r="V677" s="165">
        <f>'Vstupní data 9_4'!R682</f>
        <v>0</v>
      </c>
      <c r="W677" s="168">
        <f>IFERROR('Tabulka 9_4'!$V677+'Tabulka 9_4'!$U677+'Tabulka 9_4'!$T677,"")</f>
        <v>0</v>
      </c>
      <c r="X677" s="168">
        <f>IFERROR('Tabulka 9_4'!$P677+'Tabulka 9_4'!$T677,"")</f>
        <v>0</v>
      </c>
      <c r="Y677" s="168">
        <f>IFERROR('Tabulka 9_4'!$Q677+'Tabulka 9_4'!$U677,"")</f>
        <v>0</v>
      </c>
      <c r="Z677" s="168">
        <f>IFERROR('Tabulka 9_4'!$R677+'Tabulka 9_4'!$V677,"")</f>
        <v>0</v>
      </c>
      <c r="AA677" s="170" t="str">
        <f t="shared" si="20"/>
        <v/>
      </c>
      <c r="AB677" s="170" t="str">
        <f t="shared" si="21"/>
        <v/>
      </c>
      <c r="AC677" s="171">
        <f>'Vstupní data 9_4'!$B$1</f>
        <v>0</v>
      </c>
    </row>
    <row r="678" spans="1:29" ht="15">
      <c r="A678" s="172">
        <f>'Vstupní data 9_4'!A683</f>
        <v>0</v>
      </c>
      <c r="B678" s="173">
        <f>'Vstupní data 9_4'!B683</f>
        <v>0</v>
      </c>
      <c r="C678" s="174" t="str">
        <f>'Vstupní data 9_4'!T674</f>
        <v/>
      </c>
      <c r="D678" s="174" t="str">
        <f>'Vstupní data 9_4'!U674</f>
        <v/>
      </c>
      <c r="E678" s="173" t="str">
        <f>'Vstupní data 9_4'!D674</f>
        <v/>
      </c>
      <c r="F678" s="173">
        <f>'Vstupní data 9_4'!C683</f>
        <v>0</v>
      </c>
      <c r="G678" s="173" t="str">
        <f>'Vstupní data 9_4'!F674</f>
        <v/>
      </c>
      <c r="H678" s="175">
        <f>'Vstupní data 9_4'!G683</f>
        <v>0</v>
      </c>
      <c r="I678" s="173" t="str">
        <f>IF('Vstupní data 9_4'!H683=0,"",'Vstupní data 9_4'!H683)</f>
        <v/>
      </c>
      <c r="J678" s="173">
        <f>'Vstupní data 9_4'!E683</f>
        <v>0</v>
      </c>
      <c r="K678" s="181" t="str">
        <f>'Vstupní data 9_4'!S674</f>
        <v/>
      </c>
      <c r="L678" s="174">
        <f>'Vstupní data 9_4'!I683</f>
        <v>0</v>
      </c>
      <c r="M678" s="177">
        <f>'Vstupní data 9_4'!J683</f>
        <v>0</v>
      </c>
      <c r="N678" s="177">
        <f>'Vstupní data 9_4'!K683</f>
        <v>0</v>
      </c>
      <c r="O678" s="177">
        <f>'Vstupní data 9_4'!L683</f>
        <v>0</v>
      </c>
      <c r="P678" s="173">
        <f>'Vstupní data 9_4'!M683</f>
        <v>0</v>
      </c>
      <c r="Q678" s="173">
        <f>'Vstupní data 9_4'!N683</f>
        <v>0</v>
      </c>
      <c r="R678" s="173">
        <f>'Vstupní data 9_4'!O683</f>
        <v>0</v>
      </c>
      <c r="S678" s="176">
        <f>'Tabulka 9_4'!$R678+'Tabulka 9_4'!$Q678+'Tabulka 9_4'!$P678</f>
        <v>0</v>
      </c>
      <c r="T678" s="173">
        <f>'Vstupní data 9_4'!P683</f>
        <v>0</v>
      </c>
      <c r="U678" s="173">
        <f>'Vstupní data 9_4'!Q683</f>
        <v>0</v>
      </c>
      <c r="V678" s="173">
        <f>'Vstupní data 9_4'!R683</f>
        <v>0</v>
      </c>
      <c r="W678" s="176">
        <f>IFERROR('Tabulka 9_4'!$V678+'Tabulka 9_4'!$U678+'Tabulka 9_4'!$T678,"")</f>
        <v>0</v>
      </c>
      <c r="X678" s="176">
        <f>IFERROR('Tabulka 9_4'!$P678+'Tabulka 9_4'!$T678,"")</f>
        <v>0</v>
      </c>
      <c r="Y678" s="176">
        <f>IFERROR('Tabulka 9_4'!$Q678+'Tabulka 9_4'!$U678,"")</f>
        <v>0</v>
      </c>
      <c r="Z678" s="176">
        <f>IFERROR('Tabulka 9_4'!$R678+'Tabulka 9_4'!$V678,"")</f>
        <v>0</v>
      </c>
      <c r="AA678" s="178" t="str">
        <f t="shared" si="20"/>
        <v/>
      </c>
      <c r="AB678" s="178" t="str">
        <f t="shared" si="21"/>
        <v/>
      </c>
      <c r="AC678" s="179">
        <f>'Vstupní data 9_4'!$B$1</f>
        <v>0</v>
      </c>
    </row>
    <row r="679" spans="1:29" ht="15">
      <c r="A679" s="164">
        <f>'Vstupní data 9_4'!A684</f>
        <v>0</v>
      </c>
      <c r="B679" s="165">
        <f>'Vstupní data 9_4'!B684</f>
        <v>0</v>
      </c>
      <c r="C679" s="166" t="str">
        <f>'Vstupní data 9_4'!T674</f>
        <v/>
      </c>
      <c r="D679" s="166" t="str">
        <f>'Vstupní data 9_4'!U674</f>
        <v/>
      </c>
      <c r="E679" s="165" t="str">
        <f>'Vstupní data 9_4'!D674</f>
        <v/>
      </c>
      <c r="F679" s="165">
        <f>'Vstupní data 9_4'!C684</f>
        <v>0</v>
      </c>
      <c r="G679" s="165" t="str">
        <f>'Vstupní data 9_4'!F674</f>
        <v/>
      </c>
      <c r="H679" s="167">
        <f>'Vstupní data 9_4'!G684</f>
        <v>0</v>
      </c>
      <c r="I679" s="165" t="str">
        <f>IF('Vstupní data 9_4'!H684=0,"",'Vstupní data 9_4'!H684)</f>
        <v/>
      </c>
      <c r="J679" s="165">
        <f>'Vstupní data 9_4'!E684</f>
        <v>0</v>
      </c>
      <c r="K679" s="180" t="str">
        <f>'Vstupní data 9_4'!S674</f>
        <v/>
      </c>
      <c r="L679" s="166">
        <f>'Vstupní data 9_4'!I684</f>
        <v>0</v>
      </c>
      <c r="M679" s="169">
        <f>'Vstupní data 9_4'!J684</f>
        <v>0</v>
      </c>
      <c r="N679" s="169">
        <f>'Vstupní data 9_4'!K684</f>
        <v>0</v>
      </c>
      <c r="O679" s="169">
        <f>'Vstupní data 9_4'!L684</f>
        <v>0</v>
      </c>
      <c r="P679" s="165">
        <f>'Vstupní data 9_4'!M684</f>
        <v>0</v>
      </c>
      <c r="Q679" s="165">
        <f>'Vstupní data 9_4'!N684</f>
        <v>0</v>
      </c>
      <c r="R679" s="165">
        <f>'Vstupní data 9_4'!O684</f>
        <v>0</v>
      </c>
      <c r="S679" s="168">
        <f>'Tabulka 9_4'!$R679+'Tabulka 9_4'!$Q679+'Tabulka 9_4'!$P679</f>
        <v>0</v>
      </c>
      <c r="T679" s="165">
        <f>'Vstupní data 9_4'!P684</f>
        <v>0</v>
      </c>
      <c r="U679" s="165">
        <f>'Vstupní data 9_4'!Q684</f>
        <v>0</v>
      </c>
      <c r="V679" s="165">
        <f>'Vstupní data 9_4'!R684</f>
        <v>0</v>
      </c>
      <c r="W679" s="168">
        <f>IFERROR('Tabulka 9_4'!$V679+'Tabulka 9_4'!$U679+'Tabulka 9_4'!$T679,"")</f>
        <v>0</v>
      </c>
      <c r="X679" s="168">
        <f>IFERROR('Tabulka 9_4'!$P679+'Tabulka 9_4'!$T679,"")</f>
        <v>0</v>
      </c>
      <c r="Y679" s="168">
        <f>IFERROR('Tabulka 9_4'!$Q679+'Tabulka 9_4'!$U679,"")</f>
        <v>0</v>
      </c>
      <c r="Z679" s="168">
        <f>IFERROR('Tabulka 9_4'!$R679+'Tabulka 9_4'!$V679,"")</f>
        <v>0</v>
      </c>
      <c r="AA679" s="170" t="str">
        <f t="shared" si="20"/>
        <v/>
      </c>
      <c r="AB679" s="170" t="str">
        <f t="shared" si="21"/>
        <v/>
      </c>
      <c r="AC679" s="171">
        <f>'Vstupní data 9_4'!$B$1</f>
        <v>0</v>
      </c>
    </row>
    <row r="680" spans="1:29" ht="15">
      <c r="A680" s="172">
        <f>'Vstupní data 9_4'!A685</f>
        <v>0</v>
      </c>
      <c r="B680" s="173">
        <f>'Vstupní data 9_4'!B685</f>
        <v>0</v>
      </c>
      <c r="C680" s="174" t="str">
        <f>'Vstupní data 9_4'!T674</f>
        <v/>
      </c>
      <c r="D680" s="174" t="str">
        <f>'Vstupní data 9_4'!U674</f>
        <v/>
      </c>
      <c r="E680" s="173" t="str">
        <f>'Vstupní data 9_4'!D674</f>
        <v/>
      </c>
      <c r="F680" s="173">
        <f>'Vstupní data 9_4'!C685</f>
        <v>0</v>
      </c>
      <c r="G680" s="173" t="str">
        <f>'Vstupní data 9_4'!F674</f>
        <v/>
      </c>
      <c r="H680" s="175">
        <f>'Vstupní data 9_4'!G685</f>
        <v>0</v>
      </c>
      <c r="I680" s="173" t="str">
        <f>IF('Vstupní data 9_4'!H685=0,"",'Vstupní data 9_4'!H685)</f>
        <v/>
      </c>
      <c r="J680" s="173">
        <f>'Vstupní data 9_4'!E685</f>
        <v>0</v>
      </c>
      <c r="K680" s="181" t="str">
        <f>'Vstupní data 9_4'!S674</f>
        <v/>
      </c>
      <c r="L680" s="174">
        <f>'Vstupní data 9_4'!I685</f>
        <v>0</v>
      </c>
      <c r="M680" s="177">
        <f>'Vstupní data 9_4'!J685</f>
        <v>0</v>
      </c>
      <c r="N680" s="177">
        <f>'Vstupní data 9_4'!K685</f>
        <v>0</v>
      </c>
      <c r="O680" s="177">
        <f>'Vstupní data 9_4'!L685</f>
        <v>0</v>
      </c>
      <c r="P680" s="173">
        <f>'Vstupní data 9_4'!M685</f>
        <v>0</v>
      </c>
      <c r="Q680" s="173">
        <f>'Vstupní data 9_4'!N685</f>
        <v>0</v>
      </c>
      <c r="R680" s="173">
        <f>'Vstupní data 9_4'!O685</f>
        <v>0</v>
      </c>
      <c r="S680" s="176">
        <f>'Tabulka 9_4'!$R680+'Tabulka 9_4'!$Q680+'Tabulka 9_4'!$P680</f>
        <v>0</v>
      </c>
      <c r="T680" s="173">
        <f>'Vstupní data 9_4'!P685</f>
        <v>0</v>
      </c>
      <c r="U680" s="173">
        <f>'Vstupní data 9_4'!Q685</f>
        <v>0</v>
      </c>
      <c r="V680" s="173">
        <f>'Vstupní data 9_4'!R685</f>
        <v>0</v>
      </c>
      <c r="W680" s="176">
        <f>IFERROR('Tabulka 9_4'!$V680+'Tabulka 9_4'!$U680+'Tabulka 9_4'!$T680,"")</f>
        <v>0</v>
      </c>
      <c r="X680" s="176">
        <f>IFERROR('Tabulka 9_4'!$P680+'Tabulka 9_4'!$T680,"")</f>
        <v>0</v>
      </c>
      <c r="Y680" s="176">
        <f>IFERROR('Tabulka 9_4'!$Q680+'Tabulka 9_4'!$U680,"")</f>
        <v>0</v>
      </c>
      <c r="Z680" s="176">
        <f>IFERROR('Tabulka 9_4'!$R680+'Tabulka 9_4'!$V680,"")</f>
        <v>0</v>
      </c>
      <c r="AA680" s="178" t="str">
        <f t="shared" si="20"/>
        <v/>
      </c>
      <c r="AB680" s="178" t="str">
        <f t="shared" si="21"/>
        <v/>
      </c>
      <c r="AC680" s="179">
        <f>'Vstupní data 9_4'!$B$1</f>
        <v>0</v>
      </c>
    </row>
    <row r="681" spans="1:29" ht="15">
      <c r="A681" s="164">
        <f>'Vstupní data 9_4'!A686</f>
        <v>0</v>
      </c>
      <c r="B681" s="165">
        <f>'Vstupní data 9_4'!B686</f>
        <v>0</v>
      </c>
      <c r="C681" s="166" t="str">
        <f>'Vstupní data 9_4'!T674</f>
        <v/>
      </c>
      <c r="D681" s="166" t="str">
        <f>'Vstupní data 9_4'!U674</f>
        <v/>
      </c>
      <c r="E681" s="165" t="str">
        <f>'Vstupní data 9_4'!D674</f>
        <v/>
      </c>
      <c r="F681" s="165">
        <f>'Vstupní data 9_4'!C686</f>
        <v>0</v>
      </c>
      <c r="G681" s="165" t="str">
        <f>'Vstupní data 9_4'!F674</f>
        <v/>
      </c>
      <c r="H681" s="167">
        <f>'Vstupní data 9_4'!G686</f>
        <v>0</v>
      </c>
      <c r="I681" s="165" t="str">
        <f>IF('Vstupní data 9_4'!H686=0,"",'Vstupní data 9_4'!H686)</f>
        <v/>
      </c>
      <c r="J681" s="165">
        <f>'Vstupní data 9_4'!E686</f>
        <v>0</v>
      </c>
      <c r="K681" s="180" t="str">
        <f>'Vstupní data 9_4'!S674</f>
        <v/>
      </c>
      <c r="L681" s="166">
        <f>'Vstupní data 9_4'!I686</f>
        <v>0</v>
      </c>
      <c r="M681" s="169">
        <f>'Vstupní data 9_4'!J686</f>
        <v>0</v>
      </c>
      <c r="N681" s="169">
        <f>'Vstupní data 9_4'!K686</f>
        <v>0</v>
      </c>
      <c r="O681" s="169">
        <f>'Vstupní data 9_4'!L686</f>
        <v>0</v>
      </c>
      <c r="P681" s="165">
        <f>'Vstupní data 9_4'!M686</f>
        <v>0</v>
      </c>
      <c r="Q681" s="165">
        <f>'Vstupní data 9_4'!N686</f>
        <v>0</v>
      </c>
      <c r="R681" s="165">
        <f>'Vstupní data 9_4'!O686</f>
        <v>0</v>
      </c>
      <c r="S681" s="168">
        <f>'Tabulka 9_4'!$R681+'Tabulka 9_4'!$Q681+'Tabulka 9_4'!$P681</f>
        <v>0</v>
      </c>
      <c r="T681" s="165">
        <f>'Vstupní data 9_4'!P686</f>
        <v>0</v>
      </c>
      <c r="U681" s="165">
        <f>'Vstupní data 9_4'!Q686</f>
        <v>0</v>
      </c>
      <c r="V681" s="165">
        <f>'Vstupní data 9_4'!R686</f>
        <v>0</v>
      </c>
      <c r="W681" s="168">
        <f>IFERROR('Tabulka 9_4'!$V681+'Tabulka 9_4'!$U681+'Tabulka 9_4'!$T681,"")</f>
        <v>0</v>
      </c>
      <c r="X681" s="168">
        <f>IFERROR('Tabulka 9_4'!$P681+'Tabulka 9_4'!$T681,"")</f>
        <v>0</v>
      </c>
      <c r="Y681" s="168">
        <f>IFERROR('Tabulka 9_4'!$Q681+'Tabulka 9_4'!$U681,"")</f>
        <v>0</v>
      </c>
      <c r="Z681" s="168">
        <f>IFERROR('Tabulka 9_4'!$R681+'Tabulka 9_4'!$V681,"")</f>
        <v>0</v>
      </c>
      <c r="AA681" s="170" t="str">
        <f t="shared" si="20"/>
        <v/>
      </c>
      <c r="AB681" s="170" t="str">
        <f t="shared" si="21"/>
        <v/>
      </c>
      <c r="AC681" s="171">
        <f>'Vstupní data 9_4'!$B$1</f>
        <v>0</v>
      </c>
    </row>
    <row r="682" spans="1:29" ht="15">
      <c r="A682" s="172">
        <f>'Vstupní data 9_4'!A687</f>
        <v>0</v>
      </c>
      <c r="B682" s="173">
        <f>'Vstupní data 9_4'!B687</f>
        <v>0</v>
      </c>
      <c r="C682" s="174" t="str">
        <f>'Vstupní data 9_4'!T674</f>
        <v/>
      </c>
      <c r="D682" s="174" t="str">
        <f>'Vstupní data 9_4'!U674</f>
        <v/>
      </c>
      <c r="E682" s="173" t="str">
        <f>'Vstupní data 9_4'!D674</f>
        <v/>
      </c>
      <c r="F682" s="173">
        <f>'Vstupní data 9_4'!C687</f>
        <v>0</v>
      </c>
      <c r="G682" s="173" t="str">
        <f>'Vstupní data 9_4'!F674</f>
        <v/>
      </c>
      <c r="H682" s="175">
        <f>'Vstupní data 9_4'!G687</f>
        <v>0</v>
      </c>
      <c r="I682" s="173" t="str">
        <f>IF('Vstupní data 9_4'!H687=0,"",'Vstupní data 9_4'!H687)</f>
        <v/>
      </c>
      <c r="J682" s="173">
        <f>'Vstupní data 9_4'!E687</f>
        <v>0</v>
      </c>
      <c r="K682" s="181" t="str">
        <f>'Vstupní data 9_4'!S674</f>
        <v/>
      </c>
      <c r="L682" s="174">
        <f>'Vstupní data 9_4'!I687</f>
        <v>0</v>
      </c>
      <c r="M682" s="177">
        <f>'Vstupní data 9_4'!J687</f>
        <v>0</v>
      </c>
      <c r="N682" s="177">
        <f>'Vstupní data 9_4'!K687</f>
        <v>0</v>
      </c>
      <c r="O682" s="177">
        <f>'Vstupní data 9_4'!L687</f>
        <v>0</v>
      </c>
      <c r="P682" s="173">
        <f>'Vstupní data 9_4'!M687</f>
        <v>0</v>
      </c>
      <c r="Q682" s="173">
        <f>'Vstupní data 9_4'!N687</f>
        <v>0</v>
      </c>
      <c r="R682" s="173">
        <f>'Vstupní data 9_4'!O687</f>
        <v>0</v>
      </c>
      <c r="S682" s="176">
        <f>'Tabulka 9_4'!$R682+'Tabulka 9_4'!$Q682+'Tabulka 9_4'!$P682</f>
        <v>0</v>
      </c>
      <c r="T682" s="173">
        <f>'Vstupní data 9_4'!P687</f>
        <v>0</v>
      </c>
      <c r="U682" s="173">
        <f>'Vstupní data 9_4'!Q687</f>
        <v>0</v>
      </c>
      <c r="V682" s="173">
        <f>'Vstupní data 9_4'!R687</f>
        <v>0</v>
      </c>
      <c r="W682" s="176">
        <f>IFERROR('Tabulka 9_4'!$V682+'Tabulka 9_4'!$U682+'Tabulka 9_4'!$T682,"")</f>
        <v>0</v>
      </c>
      <c r="X682" s="176">
        <f>IFERROR('Tabulka 9_4'!$P682+'Tabulka 9_4'!$T682,"")</f>
        <v>0</v>
      </c>
      <c r="Y682" s="176">
        <f>IFERROR('Tabulka 9_4'!$Q682+'Tabulka 9_4'!$U682,"")</f>
        <v>0</v>
      </c>
      <c r="Z682" s="176">
        <f>IFERROR('Tabulka 9_4'!$R682+'Tabulka 9_4'!$V682,"")</f>
        <v>0</v>
      </c>
      <c r="AA682" s="178" t="str">
        <f t="shared" si="20"/>
        <v/>
      </c>
      <c r="AB682" s="178" t="str">
        <f t="shared" si="21"/>
        <v/>
      </c>
      <c r="AC682" s="179">
        <f>'Vstupní data 9_4'!$B$1</f>
        <v>0</v>
      </c>
    </row>
    <row r="683" spans="1:29" ht="15">
      <c r="A683" s="164">
        <f>'Vstupní data 9_4'!A688</f>
        <v>0</v>
      </c>
      <c r="B683" s="165">
        <f>'Vstupní data 9_4'!B688</f>
        <v>0</v>
      </c>
      <c r="C683" s="166" t="str">
        <f>'Vstupní data 9_4'!T674</f>
        <v/>
      </c>
      <c r="D683" s="166" t="str">
        <f>'Vstupní data 9_4'!U674</f>
        <v/>
      </c>
      <c r="E683" s="165" t="str">
        <f>'Vstupní data 9_4'!D674</f>
        <v/>
      </c>
      <c r="F683" s="165">
        <f>'Vstupní data 9_4'!C688</f>
        <v>0</v>
      </c>
      <c r="G683" s="165" t="str">
        <f>'Vstupní data 9_4'!F674</f>
        <v/>
      </c>
      <c r="H683" s="167">
        <f>'Vstupní data 9_4'!G688</f>
        <v>0</v>
      </c>
      <c r="I683" s="165" t="str">
        <f>IF('Vstupní data 9_4'!H688=0,"",'Vstupní data 9_4'!H688)</f>
        <v/>
      </c>
      <c r="J683" s="165">
        <f>'Vstupní data 9_4'!E688</f>
        <v>0</v>
      </c>
      <c r="K683" s="180" t="str">
        <f>'Vstupní data 9_4'!S674</f>
        <v/>
      </c>
      <c r="L683" s="166">
        <f>'Vstupní data 9_4'!I688</f>
        <v>0</v>
      </c>
      <c r="M683" s="169">
        <f>'Vstupní data 9_4'!J688</f>
        <v>0</v>
      </c>
      <c r="N683" s="169">
        <f>'Vstupní data 9_4'!K688</f>
        <v>0</v>
      </c>
      <c r="O683" s="169">
        <f>'Vstupní data 9_4'!L688</f>
        <v>0</v>
      </c>
      <c r="P683" s="165">
        <f>'Vstupní data 9_4'!M688</f>
        <v>0</v>
      </c>
      <c r="Q683" s="165">
        <f>'Vstupní data 9_4'!N688</f>
        <v>0</v>
      </c>
      <c r="R683" s="165">
        <f>'Vstupní data 9_4'!O688</f>
        <v>0</v>
      </c>
      <c r="S683" s="168">
        <f>'Tabulka 9_4'!$R683+'Tabulka 9_4'!$Q683+'Tabulka 9_4'!$P683</f>
        <v>0</v>
      </c>
      <c r="T683" s="165">
        <f>'Vstupní data 9_4'!P688</f>
        <v>0</v>
      </c>
      <c r="U683" s="165">
        <f>'Vstupní data 9_4'!Q688</f>
        <v>0</v>
      </c>
      <c r="V683" s="165">
        <f>'Vstupní data 9_4'!R688</f>
        <v>0</v>
      </c>
      <c r="W683" s="168">
        <f>IFERROR('Tabulka 9_4'!$V683+'Tabulka 9_4'!$U683+'Tabulka 9_4'!$T683,"")</f>
        <v>0</v>
      </c>
      <c r="X683" s="168">
        <f>IFERROR('Tabulka 9_4'!$P683+'Tabulka 9_4'!$T683,"")</f>
        <v>0</v>
      </c>
      <c r="Y683" s="168">
        <f>IFERROR('Tabulka 9_4'!$Q683+'Tabulka 9_4'!$U683,"")</f>
        <v>0</v>
      </c>
      <c r="Z683" s="168">
        <f>IFERROR('Tabulka 9_4'!$R683+'Tabulka 9_4'!$V683,"")</f>
        <v>0</v>
      </c>
      <c r="AA683" s="170" t="str">
        <f t="shared" si="20"/>
        <v/>
      </c>
      <c r="AB683" s="170" t="str">
        <f t="shared" si="21"/>
        <v/>
      </c>
      <c r="AC683" s="171">
        <f>'Vstupní data 9_4'!$B$1</f>
        <v>0</v>
      </c>
    </row>
    <row r="684" spans="1:29" ht="15">
      <c r="A684" s="172">
        <f>'Vstupní data 9_4'!A689</f>
        <v>0</v>
      </c>
      <c r="B684" s="173">
        <f>'Vstupní data 9_4'!B689</f>
        <v>0</v>
      </c>
      <c r="C684" s="174" t="str">
        <f>'Vstupní data 9_4'!T674</f>
        <v/>
      </c>
      <c r="D684" s="174" t="str">
        <f>'Vstupní data 9_4'!U674</f>
        <v/>
      </c>
      <c r="E684" s="173" t="str">
        <f>'Vstupní data 9_4'!D674</f>
        <v/>
      </c>
      <c r="F684" s="173">
        <f>'Vstupní data 9_4'!C689</f>
        <v>0</v>
      </c>
      <c r="G684" s="173" t="str">
        <f>'Vstupní data 9_4'!F674</f>
        <v/>
      </c>
      <c r="H684" s="175">
        <f>'Vstupní data 9_4'!G689</f>
        <v>0</v>
      </c>
      <c r="I684" s="173" t="str">
        <f>IF('Vstupní data 9_4'!H689=0,"",'Vstupní data 9_4'!H689)</f>
        <v/>
      </c>
      <c r="J684" s="173">
        <f>'Vstupní data 9_4'!E689</f>
        <v>0</v>
      </c>
      <c r="K684" s="181" t="str">
        <f>'Vstupní data 9_4'!S674</f>
        <v/>
      </c>
      <c r="L684" s="174">
        <f>'Vstupní data 9_4'!I689</f>
        <v>0</v>
      </c>
      <c r="M684" s="177">
        <f>'Vstupní data 9_4'!J689</f>
        <v>0</v>
      </c>
      <c r="N684" s="177">
        <f>'Vstupní data 9_4'!K689</f>
        <v>0</v>
      </c>
      <c r="O684" s="177">
        <f>'Vstupní data 9_4'!L689</f>
        <v>0</v>
      </c>
      <c r="P684" s="173">
        <f>'Vstupní data 9_4'!M689</f>
        <v>0</v>
      </c>
      <c r="Q684" s="173">
        <f>'Vstupní data 9_4'!N689</f>
        <v>0</v>
      </c>
      <c r="R684" s="173">
        <f>'Vstupní data 9_4'!O689</f>
        <v>0</v>
      </c>
      <c r="S684" s="176">
        <f>'Tabulka 9_4'!$R684+'Tabulka 9_4'!$Q684+'Tabulka 9_4'!$P684</f>
        <v>0</v>
      </c>
      <c r="T684" s="173">
        <f>'Vstupní data 9_4'!P689</f>
        <v>0</v>
      </c>
      <c r="U684" s="173">
        <f>'Vstupní data 9_4'!Q689</f>
        <v>0</v>
      </c>
      <c r="V684" s="173">
        <f>'Vstupní data 9_4'!R689</f>
        <v>0</v>
      </c>
      <c r="W684" s="176">
        <f>IFERROR('Tabulka 9_4'!$V684+'Tabulka 9_4'!$U684+'Tabulka 9_4'!$T684,"")</f>
        <v>0</v>
      </c>
      <c r="X684" s="176">
        <f>IFERROR('Tabulka 9_4'!$P684+'Tabulka 9_4'!$T684,"")</f>
        <v>0</v>
      </c>
      <c r="Y684" s="176">
        <f>IFERROR('Tabulka 9_4'!$Q684+'Tabulka 9_4'!$U684,"")</f>
        <v>0</v>
      </c>
      <c r="Z684" s="176">
        <f>IFERROR('Tabulka 9_4'!$R684+'Tabulka 9_4'!$V684,"")</f>
        <v>0</v>
      </c>
      <c r="AA684" s="178" t="str">
        <f t="shared" si="20"/>
        <v/>
      </c>
      <c r="AB684" s="178" t="str">
        <f t="shared" si="21"/>
        <v/>
      </c>
      <c r="AC684" s="179">
        <f>'Vstupní data 9_4'!$B$1</f>
        <v>0</v>
      </c>
    </row>
    <row r="685" spans="1:29" ht="15">
      <c r="A685" s="164">
        <f>'Vstupní data 9_4'!A690</f>
        <v>0</v>
      </c>
      <c r="B685" s="165">
        <f>'Vstupní data 9_4'!B690</f>
        <v>0</v>
      </c>
      <c r="C685" s="166" t="str">
        <f>'Vstupní data 9_4'!T674</f>
        <v/>
      </c>
      <c r="D685" s="166" t="str">
        <f>'Vstupní data 9_4'!U674</f>
        <v/>
      </c>
      <c r="E685" s="165" t="str">
        <f>'Vstupní data 9_4'!D674</f>
        <v/>
      </c>
      <c r="F685" s="165">
        <f>'Vstupní data 9_4'!C690</f>
        <v>0</v>
      </c>
      <c r="G685" s="165" t="str">
        <f>'Vstupní data 9_4'!F674</f>
        <v/>
      </c>
      <c r="H685" s="167">
        <f>'Vstupní data 9_4'!G690</f>
        <v>0</v>
      </c>
      <c r="I685" s="165" t="str">
        <f>IF('Vstupní data 9_4'!H690=0,"",'Vstupní data 9_4'!H690)</f>
        <v/>
      </c>
      <c r="J685" s="165">
        <f>'Vstupní data 9_4'!E690</f>
        <v>0</v>
      </c>
      <c r="K685" s="180" t="str">
        <f>'Vstupní data 9_4'!S674</f>
        <v/>
      </c>
      <c r="L685" s="166">
        <f>'Vstupní data 9_4'!I690</f>
        <v>0</v>
      </c>
      <c r="M685" s="169">
        <f>'Vstupní data 9_4'!J690</f>
        <v>0</v>
      </c>
      <c r="N685" s="169">
        <f>'Vstupní data 9_4'!K690</f>
        <v>0</v>
      </c>
      <c r="O685" s="169">
        <f>'Vstupní data 9_4'!L690</f>
        <v>0</v>
      </c>
      <c r="P685" s="165">
        <f>'Vstupní data 9_4'!M690</f>
        <v>0</v>
      </c>
      <c r="Q685" s="165">
        <f>'Vstupní data 9_4'!N690</f>
        <v>0</v>
      </c>
      <c r="R685" s="165">
        <f>'Vstupní data 9_4'!O690</f>
        <v>0</v>
      </c>
      <c r="S685" s="168">
        <f>'Tabulka 9_4'!$R685+'Tabulka 9_4'!$Q685+'Tabulka 9_4'!$P685</f>
        <v>0</v>
      </c>
      <c r="T685" s="165">
        <f>'Vstupní data 9_4'!P690</f>
        <v>0</v>
      </c>
      <c r="U685" s="165">
        <f>'Vstupní data 9_4'!Q690</f>
        <v>0</v>
      </c>
      <c r="V685" s="165">
        <f>'Vstupní data 9_4'!R690</f>
        <v>0</v>
      </c>
      <c r="W685" s="168">
        <f>IFERROR('Tabulka 9_4'!$V685+'Tabulka 9_4'!$U685+'Tabulka 9_4'!$T685,"")</f>
        <v>0</v>
      </c>
      <c r="X685" s="168">
        <f>IFERROR('Tabulka 9_4'!$P685+'Tabulka 9_4'!$T685,"")</f>
        <v>0</v>
      </c>
      <c r="Y685" s="168">
        <f>IFERROR('Tabulka 9_4'!$Q685+'Tabulka 9_4'!$U685,"")</f>
        <v>0</v>
      </c>
      <c r="Z685" s="168">
        <f>IFERROR('Tabulka 9_4'!$R685+'Tabulka 9_4'!$V685,"")</f>
        <v>0</v>
      </c>
      <c r="AA685" s="170" t="str">
        <f t="shared" si="20"/>
        <v/>
      </c>
      <c r="AB685" s="170" t="str">
        <f t="shared" si="21"/>
        <v/>
      </c>
      <c r="AC685" s="171">
        <f>'Vstupní data 9_4'!$B$1</f>
        <v>0</v>
      </c>
    </row>
    <row r="686" spans="1:29" ht="15">
      <c r="A686" s="172">
        <f>'Vstupní data 9_4'!A691</f>
        <v>0</v>
      </c>
      <c r="B686" s="173">
        <f>'Vstupní data 9_4'!B691</f>
        <v>0</v>
      </c>
      <c r="C686" s="174" t="str">
        <f>'Vstupní data 9_4'!T674</f>
        <v/>
      </c>
      <c r="D686" s="174" t="str">
        <f>'Vstupní data 9_4'!U674</f>
        <v/>
      </c>
      <c r="E686" s="173" t="str">
        <f>'Vstupní data 9_4'!D674</f>
        <v/>
      </c>
      <c r="F686" s="173">
        <f>'Vstupní data 9_4'!C691</f>
        <v>0</v>
      </c>
      <c r="G686" s="173" t="str">
        <f>'Vstupní data 9_4'!F674</f>
        <v/>
      </c>
      <c r="H686" s="175">
        <f>'Vstupní data 9_4'!G691</f>
        <v>0</v>
      </c>
      <c r="I686" s="173" t="str">
        <f>IF('Vstupní data 9_4'!H691=0,"",'Vstupní data 9_4'!H691)</f>
        <v/>
      </c>
      <c r="J686" s="173">
        <f>'Vstupní data 9_4'!E691</f>
        <v>0</v>
      </c>
      <c r="K686" s="181" t="str">
        <f>'Vstupní data 9_4'!S674</f>
        <v/>
      </c>
      <c r="L686" s="174">
        <f>'Vstupní data 9_4'!I691</f>
        <v>0</v>
      </c>
      <c r="M686" s="177">
        <f>'Vstupní data 9_4'!J691</f>
        <v>0</v>
      </c>
      <c r="N686" s="177">
        <f>'Vstupní data 9_4'!K691</f>
        <v>0</v>
      </c>
      <c r="O686" s="177">
        <f>'Vstupní data 9_4'!L691</f>
        <v>0</v>
      </c>
      <c r="P686" s="173">
        <f>'Vstupní data 9_4'!M691</f>
        <v>0</v>
      </c>
      <c r="Q686" s="173">
        <f>'Vstupní data 9_4'!N691</f>
        <v>0</v>
      </c>
      <c r="R686" s="173">
        <f>'Vstupní data 9_4'!O691</f>
        <v>0</v>
      </c>
      <c r="S686" s="176">
        <f>'Tabulka 9_4'!$R686+'Tabulka 9_4'!$Q686+'Tabulka 9_4'!$P686</f>
        <v>0</v>
      </c>
      <c r="T686" s="173">
        <f>'Vstupní data 9_4'!P691</f>
        <v>0</v>
      </c>
      <c r="U686" s="173">
        <f>'Vstupní data 9_4'!Q691</f>
        <v>0</v>
      </c>
      <c r="V686" s="173">
        <f>'Vstupní data 9_4'!R691</f>
        <v>0</v>
      </c>
      <c r="W686" s="176">
        <f>IFERROR('Tabulka 9_4'!$V686+'Tabulka 9_4'!$U686+'Tabulka 9_4'!$T686,"")</f>
        <v>0</v>
      </c>
      <c r="X686" s="176">
        <f>IFERROR('Tabulka 9_4'!$P686+'Tabulka 9_4'!$T686,"")</f>
        <v>0</v>
      </c>
      <c r="Y686" s="176">
        <f>IFERROR('Tabulka 9_4'!$Q686+'Tabulka 9_4'!$U686,"")</f>
        <v>0</v>
      </c>
      <c r="Z686" s="176">
        <f>IFERROR('Tabulka 9_4'!$R686+'Tabulka 9_4'!$V686,"")</f>
        <v>0</v>
      </c>
      <c r="AA686" s="178" t="str">
        <f t="shared" si="20"/>
        <v/>
      </c>
      <c r="AB686" s="178" t="str">
        <f t="shared" si="21"/>
        <v/>
      </c>
      <c r="AC686" s="179">
        <f>'Vstupní data 9_4'!$B$1</f>
        <v>0</v>
      </c>
    </row>
    <row r="687" spans="1:29" ht="15">
      <c r="A687" s="164">
        <f>'Vstupní data 9_4'!A692</f>
        <v>0</v>
      </c>
      <c r="B687" s="165">
        <f>'Vstupní data 9_4'!B692</f>
        <v>0</v>
      </c>
      <c r="C687" s="166" t="str">
        <f>'Vstupní data 9_4'!T692</f>
        <v/>
      </c>
      <c r="D687" s="166" t="str">
        <f>'Vstupní data 9_4'!U692</f>
        <v/>
      </c>
      <c r="E687" s="165" t="str">
        <f>'Vstupní data 9_4'!D692</f>
        <v/>
      </c>
      <c r="F687" s="165">
        <f>'Vstupní data 9_4'!C692</f>
        <v>0</v>
      </c>
      <c r="G687" s="165" t="str">
        <f>'Vstupní data 9_4'!F692</f>
        <v/>
      </c>
      <c r="H687" s="167">
        <f>'Vstupní data 9_4'!G692</f>
        <v>0</v>
      </c>
      <c r="I687" s="165" t="str">
        <f>IF('Vstupní data 9_4'!H692=0,"",'Vstupní data 9_4'!H692)</f>
        <v/>
      </c>
      <c r="J687" s="165">
        <f>'Vstupní data 9_4'!E692</f>
        <v>0</v>
      </c>
      <c r="K687" s="180" t="str">
        <f>'Vstupní data 9_4'!S692</f>
        <v/>
      </c>
      <c r="L687" s="166">
        <f>'Vstupní data 9_4'!I692</f>
        <v>0</v>
      </c>
      <c r="M687" s="169">
        <f>'Vstupní data 9_4'!J692</f>
        <v>0</v>
      </c>
      <c r="N687" s="169">
        <f>'Vstupní data 9_4'!K692</f>
        <v>0</v>
      </c>
      <c r="O687" s="169">
        <f>'Vstupní data 9_4'!L692</f>
        <v>0</v>
      </c>
      <c r="P687" s="165">
        <f>'Vstupní data 9_4'!M692</f>
        <v>0</v>
      </c>
      <c r="Q687" s="165">
        <f>'Vstupní data 9_4'!N692</f>
        <v>0</v>
      </c>
      <c r="R687" s="165">
        <f>'Vstupní data 9_4'!O692</f>
        <v>0</v>
      </c>
      <c r="S687" s="168">
        <f>'Tabulka 9_4'!$R687+'Tabulka 9_4'!$Q687+'Tabulka 9_4'!$P687</f>
        <v>0</v>
      </c>
      <c r="T687" s="165">
        <f>'Vstupní data 9_4'!P692</f>
        <v>0</v>
      </c>
      <c r="U687" s="165">
        <f>'Vstupní data 9_4'!Q692</f>
        <v>0</v>
      </c>
      <c r="V687" s="165">
        <f>'Vstupní data 9_4'!R692</f>
        <v>0</v>
      </c>
      <c r="W687" s="168">
        <f>IFERROR('Tabulka 9_4'!$V687+'Tabulka 9_4'!$U687+'Tabulka 9_4'!$T687,"")</f>
        <v>0</v>
      </c>
      <c r="X687" s="168">
        <f>IFERROR('Tabulka 9_4'!$P687+'Tabulka 9_4'!$T687,"")</f>
        <v>0</v>
      </c>
      <c r="Y687" s="168">
        <f>IFERROR('Tabulka 9_4'!$Q687+'Tabulka 9_4'!$U687,"")</f>
        <v>0</v>
      </c>
      <c r="Z687" s="168">
        <f>IFERROR('Tabulka 9_4'!$R687+'Tabulka 9_4'!$V687,"")</f>
        <v>0</v>
      </c>
      <c r="AA687" s="170" t="str">
        <f t="shared" si="20"/>
        <v/>
      </c>
      <c r="AB687" s="170" t="str">
        <f t="shared" si="21"/>
        <v/>
      </c>
      <c r="AC687" s="171">
        <f>'Vstupní data 9_4'!$B$1</f>
        <v>0</v>
      </c>
    </row>
    <row r="688" spans="1:29" ht="15">
      <c r="A688" s="172">
        <f>'Vstupní data 9_4'!A693</f>
        <v>0</v>
      </c>
      <c r="B688" s="173">
        <f>'Vstupní data 9_4'!B693</f>
        <v>0</v>
      </c>
      <c r="C688" s="174" t="str">
        <f>'Vstupní data 9_4'!T692</f>
        <v/>
      </c>
      <c r="D688" s="174" t="str">
        <f>'Vstupní data 9_4'!U692</f>
        <v/>
      </c>
      <c r="E688" s="173" t="str">
        <f>'Vstupní data 9_4'!D692</f>
        <v/>
      </c>
      <c r="F688" s="173">
        <f>'Vstupní data 9_4'!C693</f>
        <v>0</v>
      </c>
      <c r="G688" s="173" t="str">
        <f>'Vstupní data 9_4'!F692</f>
        <v/>
      </c>
      <c r="H688" s="175">
        <f>'Vstupní data 9_4'!G693</f>
        <v>0</v>
      </c>
      <c r="I688" s="173" t="str">
        <f>IF('Vstupní data 9_4'!H693=0,"",'Vstupní data 9_4'!H693)</f>
        <v/>
      </c>
      <c r="J688" s="173">
        <f>'Vstupní data 9_4'!E693</f>
        <v>0</v>
      </c>
      <c r="K688" s="181" t="str">
        <f>'Vstupní data 9_4'!S692</f>
        <v/>
      </c>
      <c r="L688" s="174">
        <f>'Vstupní data 9_4'!I693</f>
        <v>0</v>
      </c>
      <c r="M688" s="177">
        <f>'Vstupní data 9_4'!J693</f>
        <v>0</v>
      </c>
      <c r="N688" s="177">
        <f>'Vstupní data 9_4'!K693</f>
        <v>0</v>
      </c>
      <c r="O688" s="177">
        <f>'Vstupní data 9_4'!L693</f>
        <v>0</v>
      </c>
      <c r="P688" s="173">
        <f>'Vstupní data 9_4'!M693</f>
        <v>0</v>
      </c>
      <c r="Q688" s="173">
        <f>'Vstupní data 9_4'!N693</f>
        <v>0</v>
      </c>
      <c r="R688" s="173">
        <f>'Vstupní data 9_4'!O693</f>
        <v>0</v>
      </c>
      <c r="S688" s="176">
        <f>'Tabulka 9_4'!$R688+'Tabulka 9_4'!$Q688+'Tabulka 9_4'!$P688</f>
        <v>0</v>
      </c>
      <c r="T688" s="173">
        <f>'Vstupní data 9_4'!P693</f>
        <v>0</v>
      </c>
      <c r="U688" s="173">
        <f>'Vstupní data 9_4'!Q693</f>
        <v>0</v>
      </c>
      <c r="V688" s="173">
        <f>'Vstupní data 9_4'!R693</f>
        <v>0</v>
      </c>
      <c r="W688" s="176">
        <f>IFERROR('Tabulka 9_4'!$V688+'Tabulka 9_4'!$U688+'Tabulka 9_4'!$T688,"")</f>
        <v>0</v>
      </c>
      <c r="X688" s="176">
        <f>IFERROR('Tabulka 9_4'!$P688+'Tabulka 9_4'!$T688,"")</f>
        <v>0</v>
      </c>
      <c r="Y688" s="176">
        <f>IFERROR('Tabulka 9_4'!$Q688+'Tabulka 9_4'!$U688,"")</f>
        <v>0</v>
      </c>
      <c r="Z688" s="176">
        <f>IFERROR('Tabulka 9_4'!$R688+'Tabulka 9_4'!$V688,"")</f>
        <v>0</v>
      </c>
      <c r="AA688" s="178" t="str">
        <f t="shared" si="20"/>
        <v/>
      </c>
      <c r="AB688" s="178" t="str">
        <f t="shared" si="21"/>
        <v/>
      </c>
      <c r="AC688" s="179">
        <f>'Vstupní data 9_4'!$B$1</f>
        <v>0</v>
      </c>
    </row>
    <row r="689" spans="1:29" ht="15">
      <c r="A689" s="164">
        <f>'Vstupní data 9_4'!A694</f>
        <v>0</v>
      </c>
      <c r="B689" s="165">
        <f>'Vstupní data 9_4'!B694</f>
        <v>0</v>
      </c>
      <c r="C689" s="166" t="str">
        <f>'Vstupní data 9_4'!T692</f>
        <v/>
      </c>
      <c r="D689" s="166" t="str">
        <f>'Vstupní data 9_4'!U692</f>
        <v/>
      </c>
      <c r="E689" s="165" t="str">
        <f>'Vstupní data 9_4'!D692</f>
        <v/>
      </c>
      <c r="F689" s="165">
        <f>'Vstupní data 9_4'!C694</f>
        <v>0</v>
      </c>
      <c r="G689" s="165" t="str">
        <f>'Vstupní data 9_4'!F692</f>
        <v/>
      </c>
      <c r="H689" s="167">
        <f>'Vstupní data 9_4'!G694</f>
        <v>0</v>
      </c>
      <c r="I689" s="165" t="str">
        <f>IF('Vstupní data 9_4'!H694=0,"",'Vstupní data 9_4'!H694)</f>
        <v/>
      </c>
      <c r="J689" s="165">
        <f>'Vstupní data 9_4'!E694</f>
        <v>0</v>
      </c>
      <c r="K689" s="180" t="str">
        <f>'Vstupní data 9_4'!S692</f>
        <v/>
      </c>
      <c r="L689" s="166">
        <f>'Vstupní data 9_4'!I694</f>
        <v>0</v>
      </c>
      <c r="M689" s="169">
        <f>'Vstupní data 9_4'!J694</f>
        <v>0</v>
      </c>
      <c r="N689" s="169">
        <f>'Vstupní data 9_4'!K694</f>
        <v>0</v>
      </c>
      <c r="O689" s="169">
        <f>'Vstupní data 9_4'!L694</f>
        <v>0</v>
      </c>
      <c r="P689" s="165">
        <f>'Vstupní data 9_4'!M694</f>
        <v>0</v>
      </c>
      <c r="Q689" s="165">
        <f>'Vstupní data 9_4'!N694</f>
        <v>0</v>
      </c>
      <c r="R689" s="165">
        <f>'Vstupní data 9_4'!O694</f>
        <v>0</v>
      </c>
      <c r="S689" s="168">
        <f>'Tabulka 9_4'!$R689+'Tabulka 9_4'!$Q689+'Tabulka 9_4'!$P689</f>
        <v>0</v>
      </c>
      <c r="T689" s="165">
        <f>'Vstupní data 9_4'!P694</f>
        <v>0</v>
      </c>
      <c r="U689" s="165">
        <f>'Vstupní data 9_4'!Q694</f>
        <v>0</v>
      </c>
      <c r="V689" s="165">
        <f>'Vstupní data 9_4'!R694</f>
        <v>0</v>
      </c>
      <c r="W689" s="168">
        <f>IFERROR('Tabulka 9_4'!$V689+'Tabulka 9_4'!$U689+'Tabulka 9_4'!$T689,"")</f>
        <v>0</v>
      </c>
      <c r="X689" s="168">
        <f>IFERROR('Tabulka 9_4'!$P689+'Tabulka 9_4'!$T689,"")</f>
        <v>0</v>
      </c>
      <c r="Y689" s="168">
        <f>IFERROR('Tabulka 9_4'!$Q689+'Tabulka 9_4'!$U689,"")</f>
        <v>0</v>
      </c>
      <c r="Z689" s="168">
        <f>IFERROR('Tabulka 9_4'!$R689+'Tabulka 9_4'!$V689,"")</f>
        <v>0</v>
      </c>
      <c r="AA689" s="170" t="str">
        <f t="shared" si="20"/>
        <v/>
      </c>
      <c r="AB689" s="170" t="str">
        <f t="shared" si="21"/>
        <v/>
      </c>
      <c r="AC689" s="171">
        <f>'Vstupní data 9_4'!$B$1</f>
        <v>0</v>
      </c>
    </row>
    <row r="690" spans="1:29" ht="15">
      <c r="A690" s="172">
        <f>'Vstupní data 9_4'!A695</f>
        <v>0</v>
      </c>
      <c r="B690" s="173">
        <f>'Vstupní data 9_4'!B695</f>
        <v>0</v>
      </c>
      <c r="C690" s="174" t="str">
        <f>'Vstupní data 9_4'!T692</f>
        <v/>
      </c>
      <c r="D690" s="174" t="str">
        <f>'Vstupní data 9_4'!U692</f>
        <v/>
      </c>
      <c r="E690" s="173" t="str">
        <f>'Vstupní data 9_4'!D692</f>
        <v/>
      </c>
      <c r="F690" s="173">
        <f>'Vstupní data 9_4'!C695</f>
        <v>0</v>
      </c>
      <c r="G690" s="173" t="str">
        <f>'Vstupní data 9_4'!F692</f>
        <v/>
      </c>
      <c r="H690" s="175">
        <f>'Vstupní data 9_4'!G695</f>
        <v>0</v>
      </c>
      <c r="I690" s="173" t="str">
        <f>IF('Vstupní data 9_4'!H695=0,"",'Vstupní data 9_4'!H695)</f>
        <v/>
      </c>
      <c r="J690" s="173">
        <f>'Vstupní data 9_4'!E695</f>
        <v>0</v>
      </c>
      <c r="K690" s="181" t="str">
        <f>'Vstupní data 9_4'!S692</f>
        <v/>
      </c>
      <c r="L690" s="174">
        <f>'Vstupní data 9_4'!I695</f>
        <v>0</v>
      </c>
      <c r="M690" s="177">
        <f>'Vstupní data 9_4'!J695</f>
        <v>0</v>
      </c>
      <c r="N690" s="177">
        <f>'Vstupní data 9_4'!K695</f>
        <v>0</v>
      </c>
      <c r="O690" s="177">
        <f>'Vstupní data 9_4'!L695</f>
        <v>0</v>
      </c>
      <c r="P690" s="173">
        <f>'Vstupní data 9_4'!M695</f>
        <v>0</v>
      </c>
      <c r="Q690" s="173">
        <f>'Vstupní data 9_4'!N695</f>
        <v>0</v>
      </c>
      <c r="R690" s="173">
        <f>'Vstupní data 9_4'!O695</f>
        <v>0</v>
      </c>
      <c r="S690" s="176">
        <f>'Tabulka 9_4'!$R690+'Tabulka 9_4'!$Q690+'Tabulka 9_4'!$P690</f>
        <v>0</v>
      </c>
      <c r="T690" s="173">
        <f>'Vstupní data 9_4'!P695</f>
        <v>0</v>
      </c>
      <c r="U690" s="173">
        <f>'Vstupní data 9_4'!Q695</f>
        <v>0</v>
      </c>
      <c r="V690" s="173">
        <f>'Vstupní data 9_4'!R695</f>
        <v>0</v>
      </c>
      <c r="W690" s="176">
        <f>IFERROR('Tabulka 9_4'!$V690+'Tabulka 9_4'!$U690+'Tabulka 9_4'!$T690,"")</f>
        <v>0</v>
      </c>
      <c r="X690" s="176">
        <f>IFERROR('Tabulka 9_4'!$P690+'Tabulka 9_4'!$T690,"")</f>
        <v>0</v>
      </c>
      <c r="Y690" s="176">
        <f>IFERROR('Tabulka 9_4'!$Q690+'Tabulka 9_4'!$U690,"")</f>
        <v>0</v>
      </c>
      <c r="Z690" s="176">
        <f>IFERROR('Tabulka 9_4'!$R690+'Tabulka 9_4'!$V690,"")</f>
        <v>0</v>
      </c>
      <c r="AA690" s="178" t="str">
        <f t="shared" si="20"/>
        <v/>
      </c>
      <c r="AB690" s="178" t="str">
        <f t="shared" si="21"/>
        <v/>
      </c>
      <c r="AC690" s="179">
        <f>'Vstupní data 9_4'!$B$1</f>
        <v>0</v>
      </c>
    </row>
    <row r="691" spans="1:29" ht="15">
      <c r="A691" s="164">
        <f>'Vstupní data 9_4'!A696</f>
        <v>0</v>
      </c>
      <c r="B691" s="165">
        <f>'Vstupní data 9_4'!B696</f>
        <v>0</v>
      </c>
      <c r="C691" s="166" t="str">
        <f>'Vstupní data 9_4'!T692</f>
        <v/>
      </c>
      <c r="D691" s="166" t="str">
        <f>'Vstupní data 9_4'!U692</f>
        <v/>
      </c>
      <c r="E691" s="165" t="str">
        <f>'Vstupní data 9_4'!D692</f>
        <v/>
      </c>
      <c r="F691" s="165">
        <f>'Vstupní data 9_4'!C696</f>
        <v>0</v>
      </c>
      <c r="G691" s="165" t="str">
        <f>'Vstupní data 9_4'!F692</f>
        <v/>
      </c>
      <c r="H691" s="167">
        <f>'Vstupní data 9_4'!G696</f>
        <v>0</v>
      </c>
      <c r="I691" s="165" t="str">
        <f>IF('Vstupní data 9_4'!H696=0,"",'Vstupní data 9_4'!H696)</f>
        <v/>
      </c>
      <c r="J691" s="165">
        <f>'Vstupní data 9_4'!E696</f>
        <v>0</v>
      </c>
      <c r="K691" s="180" t="str">
        <f>'Vstupní data 9_4'!S692</f>
        <v/>
      </c>
      <c r="L691" s="166">
        <f>'Vstupní data 9_4'!I696</f>
        <v>0</v>
      </c>
      <c r="M691" s="169">
        <f>'Vstupní data 9_4'!J696</f>
        <v>0</v>
      </c>
      <c r="N691" s="169">
        <f>'Vstupní data 9_4'!K696</f>
        <v>0</v>
      </c>
      <c r="O691" s="169">
        <f>'Vstupní data 9_4'!L696</f>
        <v>0</v>
      </c>
      <c r="P691" s="165">
        <f>'Vstupní data 9_4'!M696</f>
        <v>0</v>
      </c>
      <c r="Q691" s="165">
        <f>'Vstupní data 9_4'!N696</f>
        <v>0</v>
      </c>
      <c r="R691" s="165">
        <f>'Vstupní data 9_4'!O696</f>
        <v>0</v>
      </c>
      <c r="S691" s="168">
        <f>'Tabulka 9_4'!$R691+'Tabulka 9_4'!$Q691+'Tabulka 9_4'!$P691</f>
        <v>0</v>
      </c>
      <c r="T691" s="165">
        <f>'Vstupní data 9_4'!P696</f>
        <v>0</v>
      </c>
      <c r="U691" s="165">
        <f>'Vstupní data 9_4'!Q696</f>
        <v>0</v>
      </c>
      <c r="V691" s="165">
        <f>'Vstupní data 9_4'!R696</f>
        <v>0</v>
      </c>
      <c r="W691" s="168">
        <f>IFERROR('Tabulka 9_4'!$V691+'Tabulka 9_4'!$U691+'Tabulka 9_4'!$T691,"")</f>
        <v>0</v>
      </c>
      <c r="X691" s="168">
        <f>IFERROR('Tabulka 9_4'!$P691+'Tabulka 9_4'!$T691,"")</f>
        <v>0</v>
      </c>
      <c r="Y691" s="168">
        <f>IFERROR('Tabulka 9_4'!$Q691+'Tabulka 9_4'!$U691,"")</f>
        <v>0</v>
      </c>
      <c r="Z691" s="168">
        <f>IFERROR('Tabulka 9_4'!$R691+'Tabulka 9_4'!$V691,"")</f>
        <v>0</v>
      </c>
      <c r="AA691" s="170" t="str">
        <f t="shared" si="20"/>
        <v/>
      </c>
      <c r="AB691" s="170" t="str">
        <f t="shared" si="21"/>
        <v/>
      </c>
      <c r="AC691" s="171">
        <f>'Vstupní data 9_4'!$B$1</f>
        <v>0</v>
      </c>
    </row>
    <row r="692" spans="1:29" ht="15">
      <c r="A692" s="172">
        <f>'Vstupní data 9_4'!A697</f>
        <v>0</v>
      </c>
      <c r="B692" s="173">
        <f>'Vstupní data 9_4'!B697</f>
        <v>0</v>
      </c>
      <c r="C692" s="174" t="str">
        <f>'Vstupní data 9_4'!T692</f>
        <v/>
      </c>
      <c r="D692" s="174" t="str">
        <f>'Vstupní data 9_4'!U692</f>
        <v/>
      </c>
      <c r="E692" s="173" t="str">
        <f>'Vstupní data 9_4'!D692</f>
        <v/>
      </c>
      <c r="F692" s="173">
        <f>'Vstupní data 9_4'!C697</f>
        <v>0</v>
      </c>
      <c r="G692" s="173" t="str">
        <f>'Vstupní data 9_4'!F692</f>
        <v/>
      </c>
      <c r="H692" s="175">
        <f>'Vstupní data 9_4'!G697</f>
        <v>0</v>
      </c>
      <c r="I692" s="173" t="str">
        <f>IF('Vstupní data 9_4'!H697=0,"",'Vstupní data 9_4'!H697)</f>
        <v/>
      </c>
      <c r="J692" s="173">
        <f>'Vstupní data 9_4'!E697</f>
        <v>0</v>
      </c>
      <c r="K692" s="181" t="str">
        <f>'Vstupní data 9_4'!S692</f>
        <v/>
      </c>
      <c r="L692" s="174">
        <f>'Vstupní data 9_4'!I697</f>
        <v>0</v>
      </c>
      <c r="M692" s="177">
        <f>'Vstupní data 9_4'!J697</f>
        <v>0</v>
      </c>
      <c r="N692" s="177">
        <f>'Vstupní data 9_4'!K697</f>
        <v>0</v>
      </c>
      <c r="O692" s="177">
        <f>'Vstupní data 9_4'!L697</f>
        <v>0</v>
      </c>
      <c r="P692" s="173">
        <f>'Vstupní data 9_4'!M697</f>
        <v>0</v>
      </c>
      <c r="Q692" s="173">
        <f>'Vstupní data 9_4'!N697</f>
        <v>0</v>
      </c>
      <c r="R692" s="173">
        <f>'Vstupní data 9_4'!O697</f>
        <v>0</v>
      </c>
      <c r="S692" s="176">
        <f>'Tabulka 9_4'!$R692+'Tabulka 9_4'!$Q692+'Tabulka 9_4'!$P692</f>
        <v>0</v>
      </c>
      <c r="T692" s="173">
        <f>'Vstupní data 9_4'!P697</f>
        <v>0</v>
      </c>
      <c r="U692" s="173">
        <f>'Vstupní data 9_4'!Q697</f>
        <v>0</v>
      </c>
      <c r="V692" s="173">
        <f>'Vstupní data 9_4'!R697</f>
        <v>0</v>
      </c>
      <c r="W692" s="176">
        <f>IFERROR('Tabulka 9_4'!$V692+'Tabulka 9_4'!$U692+'Tabulka 9_4'!$T692,"")</f>
        <v>0</v>
      </c>
      <c r="X692" s="176">
        <f>IFERROR('Tabulka 9_4'!$P692+'Tabulka 9_4'!$T692,"")</f>
        <v>0</v>
      </c>
      <c r="Y692" s="176">
        <f>IFERROR('Tabulka 9_4'!$Q692+'Tabulka 9_4'!$U692,"")</f>
        <v>0</v>
      </c>
      <c r="Z692" s="176">
        <f>IFERROR('Tabulka 9_4'!$R692+'Tabulka 9_4'!$V692,"")</f>
        <v>0</v>
      </c>
      <c r="AA692" s="178" t="str">
        <f t="shared" si="20"/>
        <v/>
      </c>
      <c r="AB692" s="178" t="str">
        <f t="shared" si="21"/>
        <v/>
      </c>
      <c r="AC692" s="179">
        <f>'Vstupní data 9_4'!$B$1</f>
        <v>0</v>
      </c>
    </row>
    <row r="693" spans="1:29" ht="15">
      <c r="A693" s="164">
        <f>'Vstupní data 9_4'!A698</f>
        <v>0</v>
      </c>
      <c r="B693" s="165">
        <f>'Vstupní data 9_4'!B698</f>
        <v>0</v>
      </c>
      <c r="C693" s="166" t="str">
        <f>'Vstupní data 9_4'!T692</f>
        <v/>
      </c>
      <c r="D693" s="166" t="str">
        <f>'Vstupní data 9_4'!U692</f>
        <v/>
      </c>
      <c r="E693" s="165" t="str">
        <f>'Vstupní data 9_4'!D692</f>
        <v/>
      </c>
      <c r="F693" s="165">
        <f>'Vstupní data 9_4'!C698</f>
        <v>0</v>
      </c>
      <c r="G693" s="165" t="str">
        <f>'Vstupní data 9_4'!F692</f>
        <v/>
      </c>
      <c r="H693" s="167">
        <f>'Vstupní data 9_4'!G698</f>
        <v>0</v>
      </c>
      <c r="I693" s="165" t="str">
        <f>IF('Vstupní data 9_4'!H698=0,"",'Vstupní data 9_4'!H698)</f>
        <v/>
      </c>
      <c r="J693" s="165">
        <f>'Vstupní data 9_4'!E698</f>
        <v>0</v>
      </c>
      <c r="K693" s="180" t="str">
        <f>'Vstupní data 9_4'!S692</f>
        <v/>
      </c>
      <c r="L693" s="166">
        <f>'Vstupní data 9_4'!I698</f>
        <v>0</v>
      </c>
      <c r="M693" s="169">
        <f>'Vstupní data 9_4'!J698</f>
        <v>0</v>
      </c>
      <c r="N693" s="169">
        <f>'Vstupní data 9_4'!K698</f>
        <v>0</v>
      </c>
      <c r="O693" s="169">
        <f>'Vstupní data 9_4'!L698</f>
        <v>0</v>
      </c>
      <c r="P693" s="165">
        <f>'Vstupní data 9_4'!M698</f>
        <v>0</v>
      </c>
      <c r="Q693" s="165">
        <f>'Vstupní data 9_4'!N698</f>
        <v>0</v>
      </c>
      <c r="R693" s="165">
        <f>'Vstupní data 9_4'!O698</f>
        <v>0</v>
      </c>
      <c r="S693" s="168">
        <f>'Tabulka 9_4'!$R693+'Tabulka 9_4'!$Q693+'Tabulka 9_4'!$P693</f>
        <v>0</v>
      </c>
      <c r="T693" s="165">
        <f>'Vstupní data 9_4'!P698</f>
        <v>0</v>
      </c>
      <c r="U693" s="165">
        <f>'Vstupní data 9_4'!Q698</f>
        <v>0</v>
      </c>
      <c r="V693" s="165">
        <f>'Vstupní data 9_4'!R698</f>
        <v>0</v>
      </c>
      <c r="W693" s="168">
        <f>IFERROR('Tabulka 9_4'!$V693+'Tabulka 9_4'!$U693+'Tabulka 9_4'!$T693,"")</f>
        <v>0</v>
      </c>
      <c r="X693" s="168">
        <f>IFERROR('Tabulka 9_4'!$P693+'Tabulka 9_4'!$T693,"")</f>
        <v>0</v>
      </c>
      <c r="Y693" s="168">
        <f>IFERROR('Tabulka 9_4'!$Q693+'Tabulka 9_4'!$U693,"")</f>
        <v>0</v>
      </c>
      <c r="Z693" s="168">
        <f>IFERROR('Tabulka 9_4'!$R693+'Tabulka 9_4'!$V693,"")</f>
        <v>0</v>
      </c>
      <c r="AA693" s="170" t="str">
        <f t="shared" si="20"/>
        <v/>
      </c>
      <c r="AB693" s="170" t="str">
        <f t="shared" si="21"/>
        <v/>
      </c>
      <c r="AC693" s="171">
        <f>'Vstupní data 9_4'!$B$1</f>
        <v>0</v>
      </c>
    </row>
    <row r="694" spans="1:29" ht="15">
      <c r="A694" s="172">
        <f>'Vstupní data 9_4'!A699</f>
        <v>0</v>
      </c>
      <c r="B694" s="173">
        <f>'Vstupní data 9_4'!B699</f>
        <v>0</v>
      </c>
      <c r="C694" s="174" t="str">
        <f>'Vstupní data 9_4'!T692</f>
        <v/>
      </c>
      <c r="D694" s="174" t="str">
        <f>'Vstupní data 9_4'!U692</f>
        <v/>
      </c>
      <c r="E694" s="173" t="str">
        <f>'Vstupní data 9_4'!D692</f>
        <v/>
      </c>
      <c r="F694" s="173">
        <f>'Vstupní data 9_4'!C699</f>
        <v>0</v>
      </c>
      <c r="G694" s="173" t="str">
        <f>'Vstupní data 9_4'!F692</f>
        <v/>
      </c>
      <c r="H694" s="175">
        <f>'Vstupní data 9_4'!G699</f>
        <v>0</v>
      </c>
      <c r="I694" s="173" t="str">
        <f>IF('Vstupní data 9_4'!H699=0,"",'Vstupní data 9_4'!H699)</f>
        <v/>
      </c>
      <c r="J694" s="173">
        <f>'Vstupní data 9_4'!E699</f>
        <v>0</v>
      </c>
      <c r="K694" s="181" t="str">
        <f>'Vstupní data 9_4'!S692</f>
        <v/>
      </c>
      <c r="L694" s="174">
        <f>'Vstupní data 9_4'!I699</f>
        <v>0</v>
      </c>
      <c r="M694" s="177">
        <f>'Vstupní data 9_4'!J699</f>
        <v>0</v>
      </c>
      <c r="N694" s="177">
        <f>'Vstupní data 9_4'!K699</f>
        <v>0</v>
      </c>
      <c r="O694" s="177">
        <f>'Vstupní data 9_4'!L699</f>
        <v>0</v>
      </c>
      <c r="P694" s="173">
        <f>'Vstupní data 9_4'!M699</f>
        <v>0</v>
      </c>
      <c r="Q694" s="173">
        <f>'Vstupní data 9_4'!N699</f>
        <v>0</v>
      </c>
      <c r="R694" s="173">
        <f>'Vstupní data 9_4'!O699</f>
        <v>0</v>
      </c>
      <c r="S694" s="176">
        <f>'Tabulka 9_4'!$R694+'Tabulka 9_4'!$Q694+'Tabulka 9_4'!$P694</f>
        <v>0</v>
      </c>
      <c r="T694" s="173">
        <f>'Vstupní data 9_4'!P699</f>
        <v>0</v>
      </c>
      <c r="U694" s="173">
        <f>'Vstupní data 9_4'!Q699</f>
        <v>0</v>
      </c>
      <c r="V694" s="173">
        <f>'Vstupní data 9_4'!R699</f>
        <v>0</v>
      </c>
      <c r="W694" s="176">
        <f>IFERROR('Tabulka 9_4'!$V694+'Tabulka 9_4'!$U694+'Tabulka 9_4'!$T694,"")</f>
        <v>0</v>
      </c>
      <c r="X694" s="176">
        <f>IFERROR('Tabulka 9_4'!$P694+'Tabulka 9_4'!$T694,"")</f>
        <v>0</v>
      </c>
      <c r="Y694" s="176">
        <f>IFERROR('Tabulka 9_4'!$Q694+'Tabulka 9_4'!$U694,"")</f>
        <v>0</v>
      </c>
      <c r="Z694" s="176">
        <f>IFERROR('Tabulka 9_4'!$R694+'Tabulka 9_4'!$V694,"")</f>
        <v>0</v>
      </c>
      <c r="AA694" s="178" t="str">
        <f t="shared" si="20"/>
        <v/>
      </c>
      <c r="AB694" s="178" t="str">
        <f t="shared" si="21"/>
        <v/>
      </c>
      <c r="AC694" s="179">
        <f>'Vstupní data 9_4'!$B$1</f>
        <v>0</v>
      </c>
    </row>
    <row r="695" spans="1:29" ht="15">
      <c r="A695" s="164">
        <f>'Vstupní data 9_4'!A700</f>
        <v>0</v>
      </c>
      <c r="B695" s="165">
        <f>'Vstupní data 9_4'!B700</f>
        <v>0</v>
      </c>
      <c r="C695" s="166" t="str">
        <f>'Vstupní data 9_4'!T674</f>
        <v/>
      </c>
      <c r="D695" s="166" t="str">
        <f>'Vstupní data 9_4'!U674</f>
        <v/>
      </c>
      <c r="E695" s="165" t="str">
        <f>'Vstupní data 9_4'!D674</f>
        <v/>
      </c>
      <c r="F695" s="165">
        <f>'Vstupní data 9_4'!C700</f>
        <v>0</v>
      </c>
      <c r="G695" s="165" t="str">
        <f>'Vstupní data 9_4'!F674</f>
        <v/>
      </c>
      <c r="H695" s="167">
        <f>'Vstupní data 9_4'!G700</f>
        <v>0</v>
      </c>
      <c r="I695" s="165" t="str">
        <f>IF('Vstupní data 9_4'!H700=0,"",'Vstupní data 9_4'!H700)</f>
        <v/>
      </c>
      <c r="J695" s="165">
        <f>'Vstupní data 9_4'!E700</f>
        <v>0</v>
      </c>
      <c r="K695" s="180" t="str">
        <f>'Vstupní data 9_4'!S674</f>
        <v/>
      </c>
      <c r="L695" s="166">
        <f>'Vstupní data 9_4'!I700</f>
        <v>0</v>
      </c>
      <c r="M695" s="169">
        <f>'Vstupní data 9_4'!J700</f>
        <v>0</v>
      </c>
      <c r="N695" s="169">
        <f>'Vstupní data 9_4'!K700</f>
        <v>0</v>
      </c>
      <c r="O695" s="169">
        <f>'Vstupní data 9_4'!L700</f>
        <v>0</v>
      </c>
      <c r="P695" s="165">
        <f>'Vstupní data 9_4'!M700</f>
        <v>0</v>
      </c>
      <c r="Q695" s="165">
        <f>'Vstupní data 9_4'!N700</f>
        <v>0</v>
      </c>
      <c r="R695" s="165">
        <f>'Vstupní data 9_4'!O700</f>
        <v>0</v>
      </c>
      <c r="S695" s="168">
        <f>'Tabulka 9_4'!$R695+'Tabulka 9_4'!$Q695+'Tabulka 9_4'!$P695</f>
        <v>0</v>
      </c>
      <c r="T695" s="165">
        <f>'Vstupní data 9_4'!P700</f>
        <v>0</v>
      </c>
      <c r="U695" s="165">
        <f>'Vstupní data 9_4'!Q700</f>
        <v>0</v>
      </c>
      <c r="V695" s="165">
        <f>'Vstupní data 9_4'!R700</f>
        <v>0</v>
      </c>
      <c r="W695" s="168">
        <f>IFERROR('Tabulka 9_4'!$V695+'Tabulka 9_4'!$U695+'Tabulka 9_4'!$T695,"")</f>
        <v>0</v>
      </c>
      <c r="X695" s="168">
        <f>IFERROR('Tabulka 9_4'!$P695+'Tabulka 9_4'!$T695,"")</f>
        <v>0</v>
      </c>
      <c r="Y695" s="168">
        <f>IFERROR('Tabulka 9_4'!$Q695+'Tabulka 9_4'!$U695,"")</f>
        <v>0</v>
      </c>
      <c r="Z695" s="168">
        <f>IFERROR('Tabulka 9_4'!$R695+'Tabulka 9_4'!$V695,"")</f>
        <v>0</v>
      </c>
      <c r="AA695" s="170" t="str">
        <f t="shared" si="20"/>
        <v/>
      </c>
      <c r="AB695" s="170" t="str">
        <f t="shared" si="21"/>
        <v/>
      </c>
      <c r="AC695" s="171">
        <f>'Vstupní data 9_4'!$B$1</f>
        <v>0</v>
      </c>
    </row>
    <row r="696" spans="1:29" ht="15">
      <c r="A696" s="172">
        <f>'Vstupní data 9_4'!A701</f>
        <v>0</v>
      </c>
      <c r="B696" s="173">
        <f>'Vstupní data 9_4'!B701</f>
        <v>0</v>
      </c>
      <c r="C696" s="174" t="str">
        <f>'Vstupní data 9_4'!T527</f>
        <v/>
      </c>
      <c r="D696" s="174" t="str">
        <f>'Vstupní data 9_4'!U527</f>
        <v/>
      </c>
      <c r="E696" s="173" t="str">
        <f>'Vstupní data 9_4'!D527</f>
        <v/>
      </c>
      <c r="F696" s="173">
        <f>'Vstupní data 9_4'!C701</f>
        <v>0</v>
      </c>
      <c r="G696" s="173" t="str">
        <f>'Vstupní data 9_4'!F527</f>
        <v/>
      </c>
      <c r="H696" s="175">
        <f>'Vstupní data 9_4'!G701</f>
        <v>0</v>
      </c>
      <c r="I696" s="173" t="str">
        <f>IF('Vstupní data 9_4'!H701=0,"",'Vstupní data 9_4'!H701)</f>
        <v/>
      </c>
      <c r="J696" s="173">
        <f>'Vstupní data 9_4'!E701</f>
        <v>0</v>
      </c>
      <c r="K696" s="181" t="str">
        <f>'Vstupní data 9_4'!S527</f>
        <v/>
      </c>
      <c r="L696" s="174">
        <f>'Vstupní data 9_4'!I701</f>
        <v>0</v>
      </c>
      <c r="M696" s="177">
        <f>'Vstupní data 9_4'!J701</f>
        <v>0</v>
      </c>
      <c r="N696" s="177">
        <f>'Vstupní data 9_4'!K701</f>
        <v>0</v>
      </c>
      <c r="O696" s="177">
        <f>'Vstupní data 9_4'!L701</f>
        <v>0</v>
      </c>
      <c r="P696" s="173">
        <f>'Vstupní data 9_4'!M701</f>
        <v>0</v>
      </c>
      <c r="Q696" s="173">
        <f>'Vstupní data 9_4'!N701</f>
        <v>0</v>
      </c>
      <c r="R696" s="173">
        <f>'Vstupní data 9_4'!O701</f>
        <v>0</v>
      </c>
      <c r="S696" s="176">
        <f>'Tabulka 9_4'!$R696+'Tabulka 9_4'!$Q696+'Tabulka 9_4'!$P696</f>
        <v>0</v>
      </c>
      <c r="T696" s="173">
        <f>'Vstupní data 9_4'!P701</f>
        <v>0</v>
      </c>
      <c r="U696" s="173">
        <f>'Vstupní data 9_4'!Q701</f>
        <v>0</v>
      </c>
      <c r="V696" s="173">
        <f>'Vstupní data 9_4'!R701</f>
        <v>0</v>
      </c>
      <c r="W696" s="176">
        <f>IFERROR('Tabulka 9_4'!$V696+'Tabulka 9_4'!$U696+'Tabulka 9_4'!$T696,"")</f>
        <v>0</v>
      </c>
      <c r="X696" s="176">
        <f>IFERROR('Tabulka 9_4'!$P696+'Tabulka 9_4'!$T696,"")</f>
        <v>0</v>
      </c>
      <c r="Y696" s="176">
        <f>IFERROR('Tabulka 9_4'!$Q696+'Tabulka 9_4'!$U696,"")</f>
        <v>0</v>
      </c>
      <c r="Z696" s="176">
        <f>IFERROR('Tabulka 9_4'!$R696+'Tabulka 9_4'!$V696,"")</f>
        <v>0</v>
      </c>
      <c r="AA696" s="178" t="str">
        <f t="shared" si="20"/>
        <v/>
      </c>
      <c r="AB696" s="178" t="str">
        <f t="shared" si="21"/>
        <v/>
      </c>
      <c r="AC696" s="179">
        <f>'Vstupní data 9_4'!$B$1</f>
        <v>0</v>
      </c>
    </row>
    <row r="697" spans="1:29" ht="15">
      <c r="A697" s="164">
        <f>'Vstupní data 9_4'!A702</f>
        <v>0</v>
      </c>
      <c r="B697" s="165">
        <f>'Vstupní data 9_4'!B702</f>
        <v>0</v>
      </c>
      <c r="C697" s="166" t="str">
        <f>'Vstupní data 9_4'!T455</f>
        <v/>
      </c>
      <c r="D697" s="166" t="str">
        <f>'Vstupní data 9_4'!U455</f>
        <v/>
      </c>
      <c r="E697" s="165" t="str">
        <f>'Vstupní data 9_4'!D455</f>
        <v/>
      </c>
      <c r="F697" s="165">
        <f>'Vstupní data 9_4'!C702</f>
        <v>0</v>
      </c>
      <c r="G697" s="165" t="str">
        <f>'Vstupní data 9_4'!F455</f>
        <v/>
      </c>
      <c r="H697" s="167">
        <f>'Vstupní data 9_4'!G702</f>
        <v>0</v>
      </c>
      <c r="I697" s="165" t="str">
        <f>IF('Vstupní data 9_4'!H702=0,"",'Vstupní data 9_4'!H702)</f>
        <v/>
      </c>
      <c r="J697" s="165">
        <f>'Vstupní data 9_4'!E702</f>
        <v>0</v>
      </c>
      <c r="K697" s="180" t="str">
        <f>'Vstupní data 9_4'!S455</f>
        <v/>
      </c>
      <c r="L697" s="166">
        <f>'Vstupní data 9_4'!I702</f>
        <v>0</v>
      </c>
      <c r="M697" s="169">
        <f>'Vstupní data 9_4'!J702</f>
        <v>0</v>
      </c>
      <c r="N697" s="169">
        <f>'Vstupní data 9_4'!K702</f>
        <v>0</v>
      </c>
      <c r="O697" s="169">
        <f>'Vstupní data 9_4'!L702</f>
        <v>0</v>
      </c>
      <c r="P697" s="165">
        <f>'Vstupní data 9_4'!M702</f>
        <v>0</v>
      </c>
      <c r="Q697" s="165">
        <f>'Vstupní data 9_4'!N702</f>
        <v>0</v>
      </c>
      <c r="R697" s="165">
        <f>'Vstupní data 9_4'!O702</f>
        <v>0</v>
      </c>
      <c r="S697" s="168">
        <f>'Tabulka 9_4'!$R697+'Tabulka 9_4'!$Q697+'Tabulka 9_4'!$P697</f>
        <v>0</v>
      </c>
      <c r="T697" s="165">
        <f>'Vstupní data 9_4'!P702</f>
        <v>0</v>
      </c>
      <c r="U697" s="165">
        <f>'Vstupní data 9_4'!Q702</f>
        <v>0</v>
      </c>
      <c r="V697" s="165">
        <f>'Vstupní data 9_4'!R702</f>
        <v>0</v>
      </c>
      <c r="W697" s="168">
        <f>IFERROR('Tabulka 9_4'!$V697+'Tabulka 9_4'!$U697+'Tabulka 9_4'!$T697,"")</f>
        <v>0</v>
      </c>
      <c r="X697" s="168">
        <f>IFERROR('Tabulka 9_4'!$P697+'Tabulka 9_4'!$T697,"")</f>
        <v>0</v>
      </c>
      <c r="Y697" s="168">
        <f>IFERROR('Tabulka 9_4'!$Q697+'Tabulka 9_4'!$U697,"")</f>
        <v>0</v>
      </c>
      <c r="Z697" s="168">
        <f>IFERROR('Tabulka 9_4'!$R697+'Tabulka 9_4'!$V697,"")</f>
        <v>0</v>
      </c>
      <c r="AA697" s="170" t="str">
        <f t="shared" si="20"/>
        <v/>
      </c>
      <c r="AB697" s="170" t="str">
        <f t="shared" si="21"/>
        <v/>
      </c>
      <c r="AC697" s="171">
        <f>'Vstupní data 9_4'!$B$1</f>
        <v>0</v>
      </c>
    </row>
    <row r="698" spans="1:29" ht="15">
      <c r="A698" s="155">
        <f>'Vstupní data 9_4'!A703</f>
        <v>0</v>
      </c>
      <c r="B698" s="154">
        <f>'Vstupní data 9_4'!B703</f>
        <v>0</v>
      </c>
      <c r="C698" s="182" t="str">
        <f>'Vstupní data 9_4'!T456</f>
        <v/>
      </c>
      <c r="D698" s="182" t="str">
        <f>'Vstupní data 9_4'!U456</f>
        <v/>
      </c>
      <c r="E698" s="154" t="str">
        <f>'Vstupní data 9_4'!D456</f>
        <v/>
      </c>
      <c r="F698" s="154">
        <f>'Vstupní data 9_4'!C703</f>
        <v>0</v>
      </c>
      <c r="G698" s="154" t="str">
        <f>'Vstupní data 9_4'!F456</f>
        <v/>
      </c>
      <c r="H698" s="183">
        <f>'Vstupní data 9_4'!G703</f>
        <v>0</v>
      </c>
      <c r="I698" s="154" t="str">
        <f>IF('Vstupní data 9_4'!H703=0,"",'Vstupní data 9_4'!H703)</f>
        <v/>
      </c>
      <c r="J698" s="154">
        <f>'Vstupní data 9_4'!E703</f>
        <v>0</v>
      </c>
      <c r="K698" s="184" t="str">
        <f>'Vstupní data 9_4'!S456</f>
        <v/>
      </c>
      <c r="L698" s="182">
        <f>'Vstupní data 9_4'!I703</f>
        <v>0</v>
      </c>
      <c r="M698" s="185">
        <f>'Vstupní data 9_4'!J703</f>
        <v>0</v>
      </c>
      <c r="N698" s="185">
        <f>'Vstupní data 9_4'!K703</f>
        <v>0</v>
      </c>
      <c r="O698" s="185">
        <f>'Vstupní data 9_4'!L703</f>
        <v>0</v>
      </c>
      <c r="P698" s="154">
        <f>'Vstupní data 9_4'!M703</f>
        <v>0</v>
      </c>
      <c r="Q698" s="154">
        <f>'Vstupní data 9_4'!N703</f>
        <v>0</v>
      </c>
      <c r="R698" s="154">
        <f>'Vstupní data 9_4'!O703</f>
        <v>0</v>
      </c>
      <c r="S698" s="186">
        <f>'Tabulka 9_4'!$R698+'Tabulka 9_4'!$Q698+'Tabulka 9_4'!$P698</f>
        <v>0</v>
      </c>
      <c r="T698" s="154">
        <f>'Vstupní data 9_4'!P703</f>
        <v>0</v>
      </c>
      <c r="U698" s="154">
        <f>'Vstupní data 9_4'!Q703</f>
        <v>0</v>
      </c>
      <c r="V698" s="154">
        <f>'Vstupní data 9_4'!R703</f>
        <v>0</v>
      </c>
      <c r="W698" s="186">
        <f>IFERROR('Tabulka 9_4'!$V698+'Tabulka 9_4'!$U698+'Tabulka 9_4'!$T698,"")</f>
        <v>0</v>
      </c>
      <c r="X698" s="186">
        <f>IFERROR('Tabulka 9_4'!$P698+'Tabulka 9_4'!$T698,"")</f>
        <v>0</v>
      </c>
      <c r="Y698" s="186">
        <f>IFERROR('Tabulka 9_4'!$Q698+'Tabulka 9_4'!$U698,"")</f>
        <v>0</v>
      </c>
      <c r="Z698" s="186">
        <f>IFERROR('Tabulka 9_4'!$R698+'Tabulka 9_4'!$V698,"")</f>
        <v>0</v>
      </c>
      <c r="AA698" s="187" t="str">
        <f t="shared" si="20"/>
        <v/>
      </c>
      <c r="AB698" s="187" t="str">
        <f t="shared" si="21"/>
        <v/>
      </c>
      <c r="AC698" s="188">
        <f>'Vstupní data 9_4'!$B$1</f>
        <v>0</v>
      </c>
    </row>
    <row r="699" spans="16:26" ht="15.75" thickBot="1"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</sheetData>
  <autoFilter ref="A1:AC1"/>
  <pageMargins left="0.7" right="0.7" top="0.787401575" bottom="0.787401575" header="0.3" footer="0.3"/>
  <pageSetup orientation="portrait" paperSize="9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83"/>
  <sheetViews>
    <sheetView showGridLines="0" zoomScale="80" zoomScaleNormal="80" workbookViewId="0" topLeftCell="A1">
      <pane ySplit="4" topLeftCell="A5" activePane="bottomLeft" state="frozen"/>
      <selection pane="topLeft" activeCell="K21" sqref="K21"/>
      <selection pane="bottomLeft" activeCell="J23" sqref="J23"/>
    </sheetView>
  </sheetViews>
  <sheetFormatPr defaultColWidth="9.140625" defaultRowHeight="21.95" customHeight="1"/>
  <cols>
    <col min="1" max="1" width="21.2857142857143" style="294" bestFit="1" customWidth="1"/>
    <col min="2" max="2" width="14.7142857142857" style="292" bestFit="1" customWidth="1"/>
    <col min="3" max="3" width="13.7142857142857" style="287" bestFit="1" customWidth="1"/>
    <col min="4" max="4" width="19.1428571428571" style="287" bestFit="1" customWidth="1"/>
    <col min="5" max="5" width="13.7142857142857" style="288" bestFit="1" customWidth="1"/>
    <col min="6" max="6" width="12.7142857142857" style="288" bestFit="1" customWidth="1"/>
    <col min="7" max="7" width="13.4285714285714" style="288" bestFit="1" customWidth="1"/>
    <col min="8" max="8" width="14" style="288" bestFit="1" customWidth="1"/>
    <col min="9" max="9" width="14.2857142857143" style="288" bestFit="1" customWidth="1"/>
    <col min="10" max="10" width="13.8571428571429" style="288" bestFit="1" customWidth="1"/>
    <col min="11" max="11" width="14.5714285714286" style="289" bestFit="1" customWidth="1"/>
    <col min="12" max="12" width="14.2857142857143" style="288" bestFit="1" customWidth="1"/>
    <col min="13" max="14" width="14.4285714285714" style="288" bestFit="1" customWidth="1"/>
    <col min="15" max="15" width="13.4285714285714" style="288" bestFit="1" customWidth="1"/>
    <col min="16" max="16" width="14" style="290" bestFit="1" customWidth="1"/>
    <col min="17" max="17" width="11" style="291" bestFit="1" customWidth="1"/>
    <col min="18" max="18" width="13.1428571428571" style="289" bestFit="1" customWidth="1"/>
    <col min="19" max="19" width="15.2857142857143" style="40" customWidth="1"/>
    <col min="20" max="20" width="13" style="40" bestFit="1" customWidth="1"/>
    <col min="21" max="21" width="32.1428571428571" style="40" bestFit="1" customWidth="1"/>
    <col min="22" max="23" width="40.7142857142857" style="40" bestFit="1" customWidth="1"/>
    <col min="24" max="24" width="53.5714285714286" style="40" bestFit="1" customWidth="1"/>
    <col min="25" max="25" width="33.7142857142857" style="40" bestFit="1" customWidth="1"/>
    <col min="26" max="26" width="47.5714285714286" style="40" bestFit="1" customWidth="1"/>
    <col min="27" max="27" width="38.8571428571429" style="40" bestFit="1" customWidth="1"/>
    <col min="28" max="28" width="51.2857142857143" style="40" bestFit="1" customWidth="1"/>
    <col min="29" max="29" width="31.4285714285714" style="40" bestFit="1" customWidth="1"/>
    <col min="30" max="30" width="60.5714285714286" style="40" bestFit="1" customWidth="1"/>
    <col min="31" max="31" width="75.8571428571429" style="40" bestFit="1" customWidth="1"/>
    <col min="32" max="32" width="60.5714285714286" style="40" bestFit="1" customWidth="1"/>
    <col min="33" max="33" width="39.1428571428571" style="40" bestFit="1" customWidth="1"/>
    <col min="34" max="34" width="50.4285714285714" style="40" bestFit="1" customWidth="1"/>
    <col min="35" max="35" width="32.1428571428571" style="40" bestFit="1" customWidth="1"/>
    <col min="36" max="37" width="40.7142857142857" style="40" bestFit="1" customWidth="1"/>
    <col min="38" max="38" width="53.5714285714286" style="40" bestFit="1" customWidth="1"/>
    <col min="39" max="39" width="33.7142857142857" style="40" bestFit="1" customWidth="1"/>
    <col min="40" max="40" width="47.5714285714286" style="40" bestFit="1" customWidth="1"/>
    <col min="41" max="41" width="38.8571428571429" style="40" bestFit="1" customWidth="1"/>
    <col min="42" max="42" width="51.2857142857143" style="40" bestFit="1" customWidth="1"/>
    <col min="43" max="43" width="31.4285714285714" style="40" bestFit="1" customWidth="1"/>
    <col min="44" max="16384" width="9.14285714285714" style="40"/>
  </cols>
  <sheetData>
    <row r="1" spans="1:8" ht="21.95" customHeight="1">
      <c r="A1"/>
      <c r="B1"/>
      <c r="D1" s="364" t="s">
        <v>279</v>
      </c>
      <c r="E1" s="364"/>
      <c r="F1" s="364"/>
      <c r="G1" s="364"/>
      <c r="H1" s="364"/>
    </row>
    <row r="2" spans="1:2" ht="21.95" customHeight="1" thickBot="1">
      <c r="A2" s="313" t="s">
        <v>60</v>
      </c>
      <c r="B2" s="314">
        <v>0</v>
      </c>
    </row>
    <row r="3" spans="1:43" s="271" customFormat="1" ht="30" customHeight="1" thickBot="1">
      <c r="A3" s="304" t="s">
        <v>906</v>
      </c>
      <c r="B3" s="305">
        <v>1</v>
      </c>
      <c r="C3" s="271">
        <v>2</v>
      </c>
      <c r="D3" s="271">
        <v>3</v>
      </c>
      <c r="E3" s="271">
        <v>4</v>
      </c>
      <c r="F3" s="271" t="s">
        <v>909</v>
      </c>
      <c r="G3" s="271">
        <v>5</v>
      </c>
      <c r="H3" s="271">
        <v>6</v>
      </c>
      <c r="I3" s="271">
        <v>7</v>
      </c>
      <c r="J3" s="271" t="s">
        <v>901</v>
      </c>
      <c r="K3" s="271">
        <v>8</v>
      </c>
      <c r="L3" s="306">
        <v>9</v>
      </c>
      <c r="M3" s="271">
        <v>10</v>
      </c>
      <c r="N3" s="271" t="s">
        <v>902</v>
      </c>
      <c r="O3" s="271" t="s">
        <v>903</v>
      </c>
      <c r="P3" s="271" t="s">
        <v>927</v>
      </c>
      <c r="Q3" s="271" t="s">
        <v>904</v>
      </c>
      <c r="R3" s="310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</row>
    <row r="4" spans="1:43" ht="100.5" customHeight="1" thickBot="1">
      <c r="A4" s="299" t="s">
        <v>61</v>
      </c>
      <c r="B4" s="301" t="s">
        <v>900</v>
      </c>
      <c r="C4" s="295" t="s">
        <v>63</v>
      </c>
      <c r="D4" s="296" t="s">
        <v>64</v>
      </c>
      <c r="E4" s="296" t="s">
        <v>65</v>
      </c>
      <c r="F4" s="315" t="s">
        <v>910</v>
      </c>
      <c r="G4" s="297" t="s">
        <v>66</v>
      </c>
      <c r="H4" s="297" t="s">
        <v>67</v>
      </c>
      <c r="I4" s="297" t="s">
        <v>68</v>
      </c>
      <c r="J4" s="297" t="s">
        <v>69</v>
      </c>
      <c r="K4" s="316" t="s">
        <v>923</v>
      </c>
      <c r="L4" s="307" t="s">
        <v>924</v>
      </c>
      <c r="M4" s="307" t="s">
        <v>922</v>
      </c>
      <c r="N4" s="307" t="s">
        <v>70</v>
      </c>
      <c r="O4" s="298" t="s">
        <v>71</v>
      </c>
      <c r="P4" s="355" t="s">
        <v>928</v>
      </c>
      <c r="Q4" s="298" t="s">
        <v>72</v>
      </c>
      <c r="R4" s="352" t="s">
        <v>926</v>
      </c>
      <c r="S4" s="351" t="s">
        <v>925</v>
      </c>
      <c r="T4" s="317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</row>
    <row r="5" spans="1:43" s="281" customFormat="1" ht="21.95" customHeight="1" thickBot="1">
      <c r="A5" s="308">
        <v>0</v>
      </c>
      <c r="B5" s="318">
        <v>0</v>
      </c>
      <c r="C5" s="319">
        <v>0</v>
      </c>
      <c r="D5" s="320">
        <v>0</v>
      </c>
      <c r="E5" s="321">
        <v>0</v>
      </c>
      <c r="F5" s="322">
        <v>0</v>
      </c>
      <c r="G5" s="323">
        <v>0</v>
      </c>
      <c r="H5" s="323">
        <v>0</v>
      </c>
      <c r="I5" s="323">
        <v>0</v>
      </c>
      <c r="J5" s="323">
        <v>0</v>
      </c>
      <c r="K5" s="311">
        <v>0</v>
      </c>
      <c r="L5" s="311">
        <v>0</v>
      </c>
      <c r="M5" s="311">
        <v>0</v>
      </c>
      <c r="N5" s="324">
        <v>0</v>
      </c>
      <c r="O5" s="325">
        <v>0</v>
      </c>
      <c r="P5" s="353">
        <v>0</v>
      </c>
      <c r="Q5" s="325">
        <v>0</v>
      </c>
      <c r="R5" s="291"/>
      <c r="S5" s="325"/>
      <c r="T5" s="317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</row>
    <row r="6" spans="1:43" s="281" customFormat="1" ht="21.95" customHeight="1" thickBot="1">
      <c r="A6" s="326">
        <v>0</v>
      </c>
      <c r="B6" s="318">
        <v>0</v>
      </c>
      <c r="C6" s="319">
        <v>0</v>
      </c>
      <c r="D6" s="320">
        <v>0</v>
      </c>
      <c r="E6" s="321">
        <v>0</v>
      </c>
      <c r="F6" s="322">
        <v>0</v>
      </c>
      <c r="G6" s="323">
        <v>0</v>
      </c>
      <c r="H6" s="323">
        <v>0</v>
      </c>
      <c r="I6" s="323">
        <v>0</v>
      </c>
      <c r="J6" s="323">
        <v>0</v>
      </c>
      <c r="K6" s="311">
        <v>0</v>
      </c>
      <c r="L6" s="311">
        <v>0</v>
      </c>
      <c r="M6" s="311">
        <v>0</v>
      </c>
      <c r="N6" s="324">
        <v>0</v>
      </c>
      <c r="O6" s="325">
        <v>0</v>
      </c>
      <c r="P6" s="353">
        <v>0</v>
      </c>
      <c r="Q6" s="325">
        <v>0</v>
      </c>
      <c r="R6" s="291"/>
      <c r="S6" s="325"/>
      <c r="T6" s="317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</row>
    <row r="7" spans="1:43" ht="21.95" customHeight="1" thickBot="1">
      <c r="A7" s="327" t="s">
        <v>884</v>
      </c>
      <c r="B7" s="318">
        <v>0</v>
      </c>
      <c r="C7" s="319">
        <v>0</v>
      </c>
      <c r="D7" s="320">
        <v>0</v>
      </c>
      <c r="E7" s="321">
        <v>0</v>
      </c>
      <c r="F7" s="322">
        <v>0</v>
      </c>
      <c r="G7" s="323">
        <v>0</v>
      </c>
      <c r="H7" s="323">
        <v>0</v>
      </c>
      <c r="I7" s="323">
        <v>0</v>
      </c>
      <c r="J7" s="323">
        <v>0</v>
      </c>
      <c r="K7" s="311">
        <v>0</v>
      </c>
      <c r="L7" s="311">
        <v>0</v>
      </c>
      <c r="M7" s="311">
        <v>0</v>
      </c>
      <c r="N7" s="324">
        <v>0</v>
      </c>
      <c r="O7" s="325">
        <v>0</v>
      </c>
      <c r="P7" s="353">
        <v>0</v>
      </c>
      <c r="Q7" s="325">
        <v>0</v>
      </c>
      <c r="R7" s="291"/>
      <c r="S7" s="325"/>
      <c r="T7" s="317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</row>
    <row r="8" spans="1:43" ht="21.95" customHeight="1" thickBot="1">
      <c r="A8" s="328"/>
      <c r="B8" s="318">
        <v>0</v>
      </c>
      <c r="C8" s="319">
        <v>0</v>
      </c>
      <c r="D8" s="320">
        <v>0</v>
      </c>
      <c r="E8" s="321">
        <v>0</v>
      </c>
      <c r="F8" s="322">
        <v>0</v>
      </c>
      <c r="G8" s="323">
        <v>0</v>
      </c>
      <c r="H8" s="323">
        <v>0</v>
      </c>
      <c r="I8" s="323">
        <v>0</v>
      </c>
      <c r="J8" s="323">
        <v>0</v>
      </c>
      <c r="K8" s="311">
        <v>0</v>
      </c>
      <c r="L8" s="311">
        <v>0</v>
      </c>
      <c r="M8" s="311">
        <v>0</v>
      </c>
      <c r="N8" s="324">
        <v>0</v>
      </c>
      <c r="O8" s="325">
        <v>0</v>
      </c>
      <c r="P8" s="353">
        <v>0</v>
      </c>
      <c r="Q8" s="325">
        <v>0</v>
      </c>
      <c r="R8" s="291"/>
      <c r="S8" s="325"/>
      <c r="T8" s="317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</row>
    <row r="9" spans="1:43" ht="21.95" customHeight="1" thickBot="1">
      <c r="A9" s="308" t="s">
        <v>62</v>
      </c>
      <c r="B9" s="329">
        <v>0</v>
      </c>
      <c r="C9" s="330">
        <v>0</v>
      </c>
      <c r="D9" s="331">
        <v>0</v>
      </c>
      <c r="E9" s="332">
        <v>0</v>
      </c>
      <c r="F9" s="333">
        <v>0</v>
      </c>
      <c r="G9" s="334">
        <v>0</v>
      </c>
      <c r="H9" s="334">
        <v>0</v>
      </c>
      <c r="I9" s="334">
        <v>0</v>
      </c>
      <c r="J9" s="334">
        <v>0</v>
      </c>
      <c r="K9" s="312">
        <v>0</v>
      </c>
      <c r="L9" s="312">
        <v>0</v>
      </c>
      <c r="M9" s="312">
        <v>0</v>
      </c>
      <c r="N9" s="335">
        <v>0</v>
      </c>
      <c r="O9" s="336">
        <v>0</v>
      </c>
      <c r="P9" s="354">
        <v>0</v>
      </c>
      <c r="Q9" s="336">
        <v>0</v>
      </c>
      <c r="R9" s="337"/>
      <c r="S9" s="336"/>
      <c r="T9" s="317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</row>
    <row r="10" spans="1:43" ht="21.9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338"/>
      <c r="R10" s="339"/>
      <c r="S10" s="41"/>
      <c r="T10" s="317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</row>
    <row r="11" spans="1:43" ht="21.9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338"/>
      <c r="R11" s="339"/>
      <c r="S11" s="41"/>
      <c r="T11" s="317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</row>
    <row r="12" spans="1:20" ht="21.95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338"/>
      <c r="R12" s="339"/>
      <c r="S12" s="41"/>
      <c r="T12" s="317"/>
    </row>
    <row r="13" spans="1:20" ht="21.95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338"/>
      <c r="R13" s="339"/>
      <c r="S13" s="41"/>
      <c r="T13" s="317"/>
    </row>
    <row r="14" spans="1:20" ht="21.95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338"/>
      <c r="R14" s="339"/>
      <c r="S14" s="41"/>
      <c r="T14" s="317"/>
    </row>
    <row r="15" spans="1:20" ht="21.9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338"/>
      <c r="R15" s="339"/>
      <c r="S15" s="41"/>
      <c r="T15" s="317"/>
    </row>
    <row r="16" spans="1:20" ht="21.95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338"/>
      <c r="R16" s="339"/>
      <c r="S16" s="41"/>
      <c r="T16" s="317"/>
    </row>
    <row r="17" spans="1:20" ht="21.9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338"/>
      <c r="R17" s="339"/>
      <c r="S17" s="41"/>
      <c r="T17" s="317"/>
    </row>
    <row r="18" spans="1:20" ht="21.95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338"/>
      <c r="R18" s="339"/>
      <c r="S18" s="41"/>
      <c r="T18" s="317"/>
    </row>
    <row r="19" spans="1:20" ht="21.9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38"/>
      <c r="R19" s="339"/>
      <c r="S19" s="41"/>
      <c r="T19" s="317"/>
    </row>
    <row r="20" spans="1:20" ht="21.9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338"/>
      <c r="R20" s="339"/>
      <c r="S20" s="41"/>
      <c r="T20" s="317"/>
    </row>
    <row r="21" spans="1:20" ht="21.9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338"/>
      <c r="R21" s="339"/>
      <c r="S21" s="41"/>
      <c r="T21" s="317"/>
    </row>
    <row r="22" spans="1:20" ht="21.9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338"/>
      <c r="R22" s="339"/>
      <c r="S22" s="41"/>
      <c r="T22" s="317"/>
    </row>
    <row r="23" spans="1:20" ht="21.9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338"/>
      <c r="R23" s="339"/>
      <c r="S23" s="41"/>
      <c r="T23" s="317"/>
    </row>
    <row r="24" spans="1:20" ht="21.9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338"/>
      <c r="R24" s="339"/>
      <c r="S24" s="41"/>
      <c r="T24" s="283"/>
    </row>
    <row r="25" spans="1:20" ht="21.9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338"/>
      <c r="R25" s="339"/>
      <c r="S25" s="41"/>
      <c r="T25" s="283"/>
    </row>
    <row r="26" spans="1:20" ht="21.9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338"/>
      <c r="R26" s="339"/>
      <c r="S26" s="41"/>
      <c r="T26" s="283"/>
    </row>
    <row r="27" spans="1:20" ht="21.95" customHeight="1">
      <c r="A27" s="41"/>
      <c r="B27" s="41"/>
      <c r="C27" s="41"/>
      <c r="D27" s="41"/>
      <c r="E27" s="41"/>
      <c r="F27" s="3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338"/>
      <c r="R27" s="339"/>
      <c r="S27" s="41"/>
      <c r="T27" s="283"/>
    </row>
    <row r="28" spans="1:20" ht="21.95" customHeight="1">
      <c r="A28" s="41"/>
      <c r="B28" s="41"/>
      <c r="C28" s="41"/>
      <c r="D28" s="41"/>
      <c r="E28" s="41"/>
      <c r="F28" s="3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338"/>
      <c r="R28" s="339"/>
      <c r="S28" s="282"/>
      <c r="T28" s="283"/>
    </row>
    <row r="29" spans="1:20" ht="21.95" customHeight="1">
      <c r="A29" s="41"/>
      <c r="B29" s="41"/>
      <c r="C29" s="41"/>
      <c r="D29" s="41"/>
      <c r="E29" s="41"/>
      <c r="F29" s="3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338"/>
      <c r="R29" s="339"/>
      <c r="S29" s="282"/>
      <c r="T29" s="283"/>
    </row>
    <row r="30" spans="1:20" ht="21.95" customHeight="1">
      <c r="A30" s="341"/>
      <c r="B30" s="342"/>
      <c r="C30" s="343"/>
      <c r="D30" s="343"/>
      <c r="E30" s="343"/>
      <c r="F30" s="344"/>
      <c r="G30" s="343"/>
      <c r="H30" s="343"/>
      <c r="I30" s="343"/>
      <c r="J30" s="343"/>
      <c r="K30" s="345"/>
      <c r="L30" s="343"/>
      <c r="M30" s="343"/>
      <c r="N30" s="343"/>
      <c r="O30" s="343"/>
      <c r="P30" s="343"/>
      <c r="Q30" s="346"/>
      <c r="R30" s="345"/>
      <c r="S30" s="282"/>
      <c r="T30" s="283"/>
    </row>
    <row r="31" spans="1:20" ht="21.95" customHeight="1">
      <c r="A31" s="341"/>
      <c r="B31" s="342"/>
      <c r="C31" s="343"/>
      <c r="D31" s="343"/>
      <c r="E31" s="343"/>
      <c r="F31" s="344"/>
      <c r="G31" s="343"/>
      <c r="H31" s="343"/>
      <c r="I31" s="343"/>
      <c r="J31" s="343"/>
      <c r="K31" s="345"/>
      <c r="L31" s="343"/>
      <c r="M31" s="343"/>
      <c r="N31" s="343"/>
      <c r="O31" s="343"/>
      <c r="P31" s="343"/>
      <c r="Q31" s="346"/>
      <c r="R31" s="345"/>
      <c r="S31" s="282"/>
      <c r="T31" s="283"/>
    </row>
    <row r="32" spans="1:20" ht="21.95" customHeight="1">
      <c r="A32" s="341"/>
      <c r="B32" s="342"/>
      <c r="C32" s="343"/>
      <c r="D32" s="343"/>
      <c r="E32" s="343"/>
      <c r="F32" s="344"/>
      <c r="G32" s="343"/>
      <c r="H32" s="343"/>
      <c r="I32" s="343"/>
      <c r="J32" s="343"/>
      <c r="K32" s="345"/>
      <c r="L32" s="343"/>
      <c r="M32" s="343"/>
      <c r="N32" s="343"/>
      <c r="O32" s="343"/>
      <c r="P32" s="343"/>
      <c r="Q32" s="346"/>
      <c r="R32" s="345"/>
      <c r="S32" s="282"/>
      <c r="T32" s="283"/>
    </row>
    <row r="33" spans="1:20" ht="21.95" customHeight="1">
      <c r="A33" s="341"/>
      <c r="B33" s="342"/>
      <c r="C33" s="343"/>
      <c r="D33" s="343"/>
      <c r="E33" s="343"/>
      <c r="F33" s="344"/>
      <c r="G33" s="343"/>
      <c r="H33" s="343"/>
      <c r="I33" s="343"/>
      <c r="J33" s="343"/>
      <c r="K33" s="345"/>
      <c r="L33" s="343"/>
      <c r="M33" s="343"/>
      <c r="N33" s="343"/>
      <c r="O33" s="343"/>
      <c r="P33" s="343"/>
      <c r="Q33" s="346"/>
      <c r="R33" s="345"/>
      <c r="S33" s="282"/>
      <c r="T33" s="283"/>
    </row>
    <row r="34" spans="1:20" ht="21.95" customHeight="1">
      <c r="A34" s="341"/>
      <c r="B34" s="342"/>
      <c r="C34" s="343"/>
      <c r="D34" s="343"/>
      <c r="E34" s="343"/>
      <c r="F34" s="344"/>
      <c r="G34" s="343"/>
      <c r="H34" s="343"/>
      <c r="I34" s="343"/>
      <c r="J34" s="343"/>
      <c r="K34" s="345"/>
      <c r="L34" s="343"/>
      <c r="M34" s="343"/>
      <c r="N34" s="343"/>
      <c r="O34" s="343"/>
      <c r="P34" s="343"/>
      <c r="Q34" s="346"/>
      <c r="R34" s="345"/>
      <c r="S34" s="282"/>
      <c r="T34" s="283"/>
    </row>
    <row r="35" spans="1:20" ht="21.95" customHeight="1">
      <c r="A35" s="341"/>
      <c r="B35" s="342"/>
      <c r="C35" s="343"/>
      <c r="D35" s="343"/>
      <c r="E35" s="343"/>
      <c r="F35" s="344"/>
      <c r="G35" s="343"/>
      <c r="H35" s="343"/>
      <c r="I35" s="343"/>
      <c r="J35" s="343"/>
      <c r="K35" s="345"/>
      <c r="L35" s="343"/>
      <c r="M35" s="343"/>
      <c r="N35" s="343"/>
      <c r="O35" s="343"/>
      <c r="P35" s="343"/>
      <c r="Q35" s="346"/>
      <c r="R35" s="345"/>
      <c r="S35" s="282"/>
      <c r="T35" s="283"/>
    </row>
    <row r="36" spans="1:20" ht="21.95" customHeight="1">
      <c r="A36" s="341"/>
      <c r="B36" s="342"/>
      <c r="C36" s="343"/>
      <c r="D36" s="343"/>
      <c r="E36" s="343"/>
      <c r="F36" s="344"/>
      <c r="G36" s="343"/>
      <c r="H36" s="343"/>
      <c r="I36" s="343"/>
      <c r="J36" s="343"/>
      <c r="K36" s="345"/>
      <c r="L36" s="343"/>
      <c r="M36" s="343"/>
      <c r="N36" s="343"/>
      <c r="O36" s="343"/>
      <c r="P36" s="343"/>
      <c r="Q36" s="346"/>
      <c r="R36" s="345"/>
      <c r="S36" s="282"/>
      <c r="T36" s="283"/>
    </row>
    <row r="37" spans="1:20" ht="21.95" customHeight="1">
      <c r="A37" s="341"/>
      <c r="B37" s="342"/>
      <c r="C37" s="343"/>
      <c r="D37" s="343"/>
      <c r="E37" s="343"/>
      <c r="F37" s="344"/>
      <c r="G37" s="343"/>
      <c r="H37" s="343"/>
      <c r="I37" s="343"/>
      <c r="J37" s="343"/>
      <c r="K37" s="345"/>
      <c r="L37" s="343"/>
      <c r="M37" s="343"/>
      <c r="N37" s="343"/>
      <c r="O37" s="343"/>
      <c r="P37" s="343"/>
      <c r="Q37" s="346"/>
      <c r="R37" s="345"/>
      <c r="S37" s="282"/>
      <c r="T37" s="283"/>
    </row>
    <row r="38" spans="1:20" ht="21.95" customHeight="1">
      <c r="A38" s="341"/>
      <c r="B38" s="342"/>
      <c r="C38" s="343"/>
      <c r="D38" s="343"/>
      <c r="E38" s="343"/>
      <c r="F38" s="344"/>
      <c r="G38" s="343"/>
      <c r="H38" s="343"/>
      <c r="I38" s="343"/>
      <c r="J38" s="343"/>
      <c r="K38" s="345"/>
      <c r="L38" s="343"/>
      <c r="M38" s="343"/>
      <c r="N38" s="343"/>
      <c r="O38" s="343"/>
      <c r="P38" s="343"/>
      <c r="Q38" s="346"/>
      <c r="R38" s="345"/>
      <c r="S38" s="282"/>
      <c r="T38" s="283"/>
    </row>
    <row r="39" spans="1:20" ht="21.95" customHeight="1">
      <c r="A39" s="341"/>
      <c r="B39" s="342"/>
      <c r="C39" s="343"/>
      <c r="D39" s="343"/>
      <c r="E39" s="343"/>
      <c r="F39" s="344"/>
      <c r="G39" s="343"/>
      <c r="H39" s="343"/>
      <c r="I39" s="343"/>
      <c r="J39" s="343"/>
      <c r="K39" s="345"/>
      <c r="L39" s="343"/>
      <c r="M39" s="343"/>
      <c r="N39" s="343"/>
      <c r="O39" s="343"/>
      <c r="P39" s="343"/>
      <c r="Q39" s="346"/>
      <c r="R39" s="345"/>
      <c r="S39" s="282"/>
      <c r="T39" s="283"/>
    </row>
    <row r="40" spans="1:20" ht="21.95" customHeight="1">
      <c r="A40" s="341"/>
      <c r="B40" s="342"/>
      <c r="C40" s="343"/>
      <c r="D40" s="343"/>
      <c r="E40" s="343"/>
      <c r="F40" s="344"/>
      <c r="G40" s="343"/>
      <c r="H40" s="343"/>
      <c r="I40" s="343"/>
      <c r="J40" s="343"/>
      <c r="K40" s="345"/>
      <c r="L40" s="343"/>
      <c r="M40" s="343"/>
      <c r="N40" s="343"/>
      <c r="O40" s="343"/>
      <c r="P40" s="343"/>
      <c r="Q40" s="346"/>
      <c r="R40" s="345"/>
      <c r="S40" s="282"/>
      <c r="T40" s="283"/>
    </row>
    <row r="41" spans="1:20" ht="21.95" customHeight="1">
      <c r="A41" s="341"/>
      <c r="B41" s="342"/>
      <c r="C41" s="343"/>
      <c r="D41" s="343"/>
      <c r="E41" s="343"/>
      <c r="F41" s="344"/>
      <c r="G41" s="343"/>
      <c r="H41" s="343"/>
      <c r="I41" s="343"/>
      <c r="J41" s="343"/>
      <c r="K41" s="345"/>
      <c r="L41" s="343"/>
      <c r="M41" s="343"/>
      <c r="N41" s="343"/>
      <c r="O41" s="343"/>
      <c r="P41" s="343"/>
      <c r="Q41" s="346"/>
      <c r="R41" s="345"/>
      <c r="S41" s="282"/>
      <c r="T41" s="283"/>
    </row>
    <row r="42" spans="1:20" ht="21.95" customHeight="1">
      <c r="A42" s="341"/>
      <c r="B42" s="342"/>
      <c r="C42" s="343"/>
      <c r="D42" s="343"/>
      <c r="E42" s="343"/>
      <c r="F42" s="344"/>
      <c r="G42" s="343"/>
      <c r="H42" s="343"/>
      <c r="I42" s="343"/>
      <c r="J42" s="343"/>
      <c r="K42" s="345"/>
      <c r="L42" s="343"/>
      <c r="M42" s="343"/>
      <c r="N42" s="343"/>
      <c r="O42" s="343"/>
      <c r="P42" s="343"/>
      <c r="Q42" s="346"/>
      <c r="R42" s="345"/>
      <c r="S42" s="282"/>
      <c r="T42" s="283"/>
    </row>
    <row r="43" spans="1:20" ht="21.95" customHeight="1">
      <c r="A43" s="341"/>
      <c r="B43" s="342"/>
      <c r="C43" s="343"/>
      <c r="D43" s="343"/>
      <c r="E43" s="343"/>
      <c r="F43" s="344"/>
      <c r="G43" s="343"/>
      <c r="H43" s="343"/>
      <c r="I43" s="343"/>
      <c r="J43" s="343"/>
      <c r="K43" s="345"/>
      <c r="L43" s="343"/>
      <c r="M43" s="343"/>
      <c r="N43" s="343"/>
      <c r="O43" s="343"/>
      <c r="P43" s="343"/>
      <c r="Q43" s="346"/>
      <c r="R43" s="345"/>
      <c r="S43" s="282"/>
      <c r="T43" s="283"/>
    </row>
    <row r="44" spans="1:20" ht="21.95" customHeight="1">
      <c r="A44" s="341"/>
      <c r="B44" s="342"/>
      <c r="C44" s="343"/>
      <c r="D44" s="343"/>
      <c r="E44" s="343"/>
      <c r="F44" s="344"/>
      <c r="G44" s="343"/>
      <c r="H44" s="343"/>
      <c r="I44" s="343"/>
      <c r="J44" s="343"/>
      <c r="K44" s="345"/>
      <c r="L44" s="343"/>
      <c r="M44" s="343"/>
      <c r="N44" s="343"/>
      <c r="O44" s="343"/>
      <c r="P44" s="343"/>
      <c r="Q44" s="346"/>
      <c r="R44" s="345"/>
      <c r="S44" s="282"/>
      <c r="T44" s="283"/>
    </row>
    <row r="45" spans="1:20" ht="21.95" customHeight="1">
      <c r="A45" s="341"/>
      <c r="B45" s="342"/>
      <c r="C45" s="343"/>
      <c r="D45" s="343"/>
      <c r="E45" s="343"/>
      <c r="F45" s="344"/>
      <c r="G45" s="343"/>
      <c r="H45" s="343"/>
      <c r="I45" s="343"/>
      <c r="J45" s="343"/>
      <c r="K45" s="345"/>
      <c r="L45" s="343"/>
      <c r="M45" s="343"/>
      <c r="N45" s="343"/>
      <c r="O45" s="343"/>
      <c r="P45" s="343"/>
      <c r="Q45" s="346"/>
      <c r="R45" s="345"/>
      <c r="S45" s="282"/>
      <c r="T45" s="283"/>
    </row>
    <row r="46" spans="1:20" ht="21.95" customHeight="1">
      <c r="A46" s="341"/>
      <c r="B46" s="342"/>
      <c r="C46" s="343"/>
      <c r="D46" s="343"/>
      <c r="E46" s="343"/>
      <c r="F46" s="344"/>
      <c r="G46" s="343"/>
      <c r="H46" s="343"/>
      <c r="I46" s="343"/>
      <c r="J46" s="343"/>
      <c r="K46" s="345"/>
      <c r="L46" s="343"/>
      <c r="M46" s="343"/>
      <c r="N46" s="343"/>
      <c r="O46" s="343"/>
      <c r="P46" s="343"/>
      <c r="Q46" s="346"/>
      <c r="R46" s="345"/>
      <c r="S46" s="282"/>
      <c r="T46" s="283"/>
    </row>
    <row r="47" spans="1:20" ht="21.95" customHeight="1">
      <c r="A47" s="341"/>
      <c r="B47" s="342"/>
      <c r="C47" s="343"/>
      <c r="D47" s="343"/>
      <c r="E47" s="343"/>
      <c r="F47" s="344"/>
      <c r="G47" s="343"/>
      <c r="H47" s="343"/>
      <c r="I47" s="343"/>
      <c r="J47" s="343"/>
      <c r="K47" s="345"/>
      <c r="L47" s="343"/>
      <c r="M47" s="343"/>
      <c r="N47" s="343"/>
      <c r="O47" s="343"/>
      <c r="P47" s="343"/>
      <c r="Q47" s="346"/>
      <c r="R47" s="345"/>
      <c r="S47" s="282"/>
      <c r="T47" s="283"/>
    </row>
    <row r="48" spans="1:20" ht="21.95" customHeight="1">
      <c r="A48" s="341"/>
      <c r="B48" s="342"/>
      <c r="C48" s="343"/>
      <c r="D48" s="343"/>
      <c r="E48" s="343"/>
      <c r="F48" s="344"/>
      <c r="G48" s="343"/>
      <c r="H48" s="343"/>
      <c r="I48" s="343"/>
      <c r="J48" s="343"/>
      <c r="K48" s="345"/>
      <c r="L48" s="343"/>
      <c r="M48" s="343"/>
      <c r="N48" s="343"/>
      <c r="O48" s="343"/>
      <c r="P48" s="343"/>
      <c r="Q48" s="346"/>
      <c r="R48" s="345"/>
      <c r="S48" s="282"/>
      <c r="T48" s="283"/>
    </row>
    <row r="49" spans="1:20" ht="21.95" customHeight="1">
      <c r="A49" s="341"/>
      <c r="B49" s="342"/>
      <c r="C49" s="343"/>
      <c r="D49" s="343"/>
      <c r="E49" s="343"/>
      <c r="F49" s="344"/>
      <c r="G49" s="343"/>
      <c r="H49" s="343"/>
      <c r="I49" s="343"/>
      <c r="J49" s="343"/>
      <c r="K49" s="345"/>
      <c r="L49" s="343"/>
      <c r="M49" s="343"/>
      <c r="N49" s="343"/>
      <c r="O49" s="343"/>
      <c r="P49" s="343"/>
      <c r="Q49" s="346"/>
      <c r="R49" s="345"/>
      <c r="S49" s="282"/>
      <c r="T49" s="283"/>
    </row>
    <row r="50" spans="1:20" ht="21.95" customHeight="1">
      <c r="A50" s="341"/>
      <c r="B50" s="342"/>
      <c r="C50" s="343"/>
      <c r="D50" s="343"/>
      <c r="E50" s="343"/>
      <c r="F50" s="344"/>
      <c r="G50" s="343"/>
      <c r="H50" s="343"/>
      <c r="I50" s="343"/>
      <c r="J50" s="343"/>
      <c r="K50" s="345"/>
      <c r="L50" s="343"/>
      <c r="M50" s="343"/>
      <c r="N50" s="343"/>
      <c r="O50" s="343"/>
      <c r="P50" s="343"/>
      <c r="Q50" s="346"/>
      <c r="R50" s="345"/>
      <c r="S50" s="282"/>
      <c r="T50" s="283"/>
    </row>
    <row r="51" spans="1:20" ht="21.95" customHeight="1">
      <c r="A51" s="341"/>
      <c r="B51" s="342"/>
      <c r="C51" s="343"/>
      <c r="D51" s="343"/>
      <c r="E51" s="343"/>
      <c r="F51" s="344"/>
      <c r="G51" s="343"/>
      <c r="H51" s="343"/>
      <c r="I51" s="343"/>
      <c r="J51" s="343"/>
      <c r="K51" s="345"/>
      <c r="L51" s="343"/>
      <c r="M51" s="343"/>
      <c r="N51" s="343"/>
      <c r="O51" s="343"/>
      <c r="P51" s="343"/>
      <c r="Q51" s="346"/>
      <c r="R51" s="345"/>
      <c r="S51" s="282"/>
      <c r="T51" s="283"/>
    </row>
    <row r="52" spans="1:20" ht="21.95" customHeight="1">
      <c r="A52" s="341"/>
      <c r="B52" s="342"/>
      <c r="C52" s="343"/>
      <c r="D52" s="343"/>
      <c r="E52" s="343"/>
      <c r="F52" s="344"/>
      <c r="G52" s="343"/>
      <c r="H52" s="343"/>
      <c r="I52" s="343"/>
      <c r="J52" s="343"/>
      <c r="K52" s="345"/>
      <c r="L52" s="343"/>
      <c r="M52" s="343"/>
      <c r="N52" s="343"/>
      <c r="O52" s="343"/>
      <c r="P52" s="343"/>
      <c r="Q52" s="346"/>
      <c r="R52" s="345"/>
      <c r="S52" s="282"/>
      <c r="T52" s="283"/>
    </row>
    <row r="53" spans="1:20" ht="21.95" customHeight="1">
      <c r="A53" s="341"/>
      <c r="B53" s="342"/>
      <c r="C53" s="343"/>
      <c r="D53" s="343"/>
      <c r="E53" s="343"/>
      <c r="F53" s="344"/>
      <c r="G53" s="343"/>
      <c r="H53" s="343"/>
      <c r="I53" s="343"/>
      <c r="J53" s="343"/>
      <c r="K53" s="345"/>
      <c r="L53" s="343"/>
      <c r="M53" s="343"/>
      <c r="N53" s="343"/>
      <c r="O53" s="343"/>
      <c r="P53" s="343"/>
      <c r="Q53" s="346"/>
      <c r="R53" s="345"/>
      <c r="S53" s="282"/>
      <c r="T53" s="283"/>
    </row>
    <row r="54" spans="1:20" ht="21.95" customHeight="1">
      <c r="A54" s="341"/>
      <c r="B54" s="342"/>
      <c r="C54" s="343"/>
      <c r="D54" s="343"/>
      <c r="E54" s="343"/>
      <c r="F54" s="344"/>
      <c r="G54" s="343"/>
      <c r="H54" s="343"/>
      <c r="I54" s="343"/>
      <c r="J54" s="343"/>
      <c r="K54" s="345"/>
      <c r="L54" s="343"/>
      <c r="M54" s="343"/>
      <c r="N54" s="343"/>
      <c r="O54" s="343"/>
      <c r="P54" s="343"/>
      <c r="Q54" s="346"/>
      <c r="R54" s="345"/>
      <c r="S54" s="282"/>
      <c r="T54" s="283"/>
    </row>
    <row r="55" spans="1:20" ht="21.95" customHeight="1">
      <c r="A55" s="341"/>
      <c r="B55" s="342"/>
      <c r="C55" s="343"/>
      <c r="D55" s="343"/>
      <c r="E55" s="343"/>
      <c r="F55" s="344"/>
      <c r="G55" s="343"/>
      <c r="H55" s="343"/>
      <c r="I55" s="343"/>
      <c r="J55" s="343"/>
      <c r="K55" s="345"/>
      <c r="L55" s="343"/>
      <c r="M55" s="343"/>
      <c r="N55" s="343"/>
      <c r="O55" s="343"/>
      <c r="P55" s="343"/>
      <c r="Q55" s="346"/>
      <c r="R55" s="345"/>
      <c r="S55" s="282"/>
      <c r="T55" s="283"/>
    </row>
    <row r="56" spans="1:20" ht="21.95" customHeight="1">
      <c r="A56" s="341"/>
      <c r="B56" s="342"/>
      <c r="C56" s="343"/>
      <c r="D56" s="343"/>
      <c r="E56" s="343"/>
      <c r="F56" s="344"/>
      <c r="G56" s="343"/>
      <c r="H56" s="343"/>
      <c r="I56" s="343"/>
      <c r="J56" s="343"/>
      <c r="K56" s="345"/>
      <c r="L56" s="343"/>
      <c r="M56" s="343"/>
      <c r="N56" s="343"/>
      <c r="O56" s="343"/>
      <c r="P56" s="343"/>
      <c r="Q56" s="346"/>
      <c r="R56" s="345"/>
      <c r="S56" s="282"/>
      <c r="T56" s="283"/>
    </row>
    <row r="57" spans="1:20" ht="21.95" customHeight="1">
      <c r="A57" s="341"/>
      <c r="B57" s="342"/>
      <c r="C57" s="343"/>
      <c r="D57" s="343"/>
      <c r="E57" s="343"/>
      <c r="F57" s="344"/>
      <c r="G57" s="343"/>
      <c r="H57" s="343"/>
      <c r="I57" s="343"/>
      <c r="J57" s="343"/>
      <c r="K57" s="345"/>
      <c r="L57" s="343"/>
      <c r="M57" s="343"/>
      <c r="N57" s="343"/>
      <c r="O57" s="343"/>
      <c r="P57" s="343"/>
      <c r="Q57" s="346"/>
      <c r="R57" s="345"/>
      <c r="S57" s="282"/>
      <c r="T57" s="283"/>
    </row>
    <row r="58" spans="1:18" ht="21.95" customHeight="1">
      <c r="A58" s="293"/>
      <c r="B58" s="286"/>
      <c r="C58" s="284"/>
      <c r="D58" s="284"/>
      <c r="E58" s="284"/>
      <c r="F58" s="303"/>
      <c r="G58" s="284"/>
      <c r="H58" s="284"/>
      <c r="I58" s="284"/>
      <c r="J58" s="284"/>
      <c r="K58" s="285"/>
      <c r="L58" s="284"/>
      <c r="M58" s="284"/>
      <c r="N58" s="284"/>
      <c r="O58" s="284"/>
      <c r="P58" s="284"/>
      <c r="Q58" s="309"/>
      <c r="R58" s="285"/>
    </row>
    <row r="59" spans="1:18" ht="21.95" customHeight="1">
      <c r="A59" s="293"/>
      <c r="B59" s="286"/>
      <c r="C59" s="284"/>
      <c r="D59" s="284"/>
      <c r="E59" s="284"/>
      <c r="F59" s="303"/>
      <c r="G59" s="284"/>
      <c r="H59" s="284"/>
      <c r="I59" s="284"/>
      <c r="J59" s="284"/>
      <c r="K59" s="285"/>
      <c r="L59" s="284"/>
      <c r="M59" s="284"/>
      <c r="N59" s="284"/>
      <c r="O59" s="284"/>
      <c r="P59" s="284"/>
      <c r="Q59" s="309"/>
      <c r="R59" s="285"/>
    </row>
    <row r="60" spans="1:18" ht="21.95" customHeight="1">
      <c r="A60" s="293"/>
      <c r="B60" s="286"/>
      <c r="C60" s="284"/>
      <c r="D60" s="284"/>
      <c r="E60" s="284"/>
      <c r="F60" s="303"/>
      <c r="G60" s="284"/>
      <c r="H60" s="284"/>
      <c r="I60" s="284"/>
      <c r="J60" s="284"/>
      <c r="K60" s="285"/>
      <c r="L60" s="284"/>
      <c r="M60" s="284"/>
      <c r="N60" s="284"/>
      <c r="O60" s="284"/>
      <c r="P60" s="284"/>
      <c r="Q60" s="309"/>
      <c r="R60" s="285"/>
    </row>
    <row r="61" spans="1:18" ht="21.95" customHeight="1">
      <c r="A61" s="293"/>
      <c r="B61" s="286"/>
      <c r="C61" s="284"/>
      <c r="D61" s="284"/>
      <c r="E61" s="284"/>
      <c r="F61" s="303"/>
      <c r="G61" s="284"/>
      <c r="H61" s="284"/>
      <c r="I61" s="284"/>
      <c r="J61" s="284"/>
      <c r="K61" s="285"/>
      <c r="L61" s="284"/>
      <c r="M61" s="284"/>
      <c r="N61" s="284"/>
      <c r="O61" s="284"/>
      <c r="P61" s="284"/>
      <c r="Q61" s="309"/>
      <c r="R61" s="285"/>
    </row>
    <row r="62" spans="1:18" ht="21.95" customHeight="1">
      <c r="A62" s="293"/>
      <c r="B62" s="286"/>
      <c r="C62" s="284"/>
      <c r="D62" s="284"/>
      <c r="E62" s="284"/>
      <c r="F62" s="303"/>
      <c r="G62" s="284"/>
      <c r="H62" s="284"/>
      <c r="I62" s="284"/>
      <c r="J62" s="284"/>
      <c r="K62" s="285"/>
      <c r="L62" s="284"/>
      <c r="M62" s="284"/>
      <c r="N62" s="284"/>
      <c r="O62" s="284"/>
      <c r="P62" s="284"/>
      <c r="Q62" s="309"/>
      <c r="R62" s="285"/>
    </row>
    <row r="63" spans="1:18" ht="21.95" customHeight="1">
      <c r="A63" s="293"/>
      <c r="B63" s="286"/>
      <c r="C63" s="284"/>
      <c r="D63" s="284"/>
      <c r="E63" s="284"/>
      <c r="F63" s="303"/>
      <c r="G63" s="284"/>
      <c r="H63" s="284"/>
      <c r="I63" s="284"/>
      <c r="J63" s="284"/>
      <c r="K63" s="285"/>
      <c r="L63" s="284"/>
      <c r="M63" s="284"/>
      <c r="N63" s="284"/>
      <c r="O63" s="284"/>
      <c r="P63" s="284"/>
      <c r="Q63" s="309"/>
      <c r="R63" s="285"/>
    </row>
    <row r="64" spans="1:18" ht="21.95" customHeight="1">
      <c r="A64" s="293"/>
      <c r="B64" s="286"/>
      <c r="C64" s="284"/>
      <c r="D64" s="284"/>
      <c r="E64" s="284"/>
      <c r="F64" s="303"/>
      <c r="G64" s="284"/>
      <c r="H64" s="284"/>
      <c r="I64" s="284"/>
      <c r="J64" s="284"/>
      <c r="K64" s="285"/>
      <c r="L64" s="284"/>
      <c r="M64" s="284"/>
      <c r="N64" s="284"/>
      <c r="O64" s="284"/>
      <c r="P64" s="284"/>
      <c r="Q64" s="309"/>
      <c r="R64" s="285"/>
    </row>
    <row r="65" spans="1:18" ht="21.95" customHeight="1">
      <c r="A65" s="293"/>
      <c r="B65" s="286"/>
      <c r="C65" s="284"/>
      <c r="D65" s="284"/>
      <c r="E65" s="284"/>
      <c r="F65" s="303"/>
      <c r="G65" s="284"/>
      <c r="H65" s="284"/>
      <c r="I65" s="284"/>
      <c r="J65" s="284"/>
      <c r="K65" s="285"/>
      <c r="L65" s="284"/>
      <c r="M65" s="284"/>
      <c r="N65" s="284"/>
      <c r="O65" s="284"/>
      <c r="P65" s="284"/>
      <c r="Q65" s="309"/>
      <c r="R65" s="285"/>
    </row>
    <row r="66" spans="1:18" ht="21.95" customHeight="1">
      <c r="A66" s="293"/>
      <c r="B66" s="286"/>
      <c r="C66" s="284"/>
      <c r="D66" s="284"/>
      <c r="E66" s="284"/>
      <c r="F66" s="303"/>
      <c r="G66" s="284"/>
      <c r="H66" s="284"/>
      <c r="I66" s="284"/>
      <c r="J66" s="284"/>
      <c r="K66" s="285"/>
      <c r="L66" s="284"/>
      <c r="M66" s="284"/>
      <c r="N66" s="284"/>
      <c r="O66" s="284"/>
      <c r="P66" s="284"/>
      <c r="Q66" s="309"/>
      <c r="R66" s="285"/>
    </row>
    <row r="67" spans="1:18" ht="21.95" customHeight="1">
      <c r="A67" s="293"/>
      <c r="B67" s="286"/>
      <c r="C67" s="284"/>
      <c r="D67" s="284"/>
      <c r="E67" s="284"/>
      <c r="F67" s="303"/>
      <c r="G67" s="284"/>
      <c r="H67" s="284"/>
      <c r="I67" s="284"/>
      <c r="J67" s="284"/>
      <c r="K67" s="285"/>
      <c r="L67" s="284"/>
      <c r="M67" s="284"/>
      <c r="N67" s="284"/>
      <c r="O67" s="284"/>
      <c r="P67" s="284"/>
      <c r="Q67" s="309"/>
      <c r="R67" s="285"/>
    </row>
    <row r="68" spans="1:18" ht="21.95" customHeight="1">
      <c r="A68" s="293"/>
      <c r="B68" s="286"/>
      <c r="C68" s="284"/>
      <c r="D68" s="284"/>
      <c r="E68" s="284"/>
      <c r="F68" s="303"/>
      <c r="G68" s="284"/>
      <c r="H68" s="284"/>
      <c r="I68" s="284"/>
      <c r="J68" s="284"/>
      <c r="K68" s="285"/>
      <c r="L68" s="284"/>
      <c r="M68" s="284"/>
      <c r="N68" s="284"/>
      <c r="O68" s="284"/>
      <c r="P68" s="284"/>
      <c r="Q68" s="309"/>
      <c r="R68" s="285"/>
    </row>
    <row r="69" spans="1:18" ht="21.95" customHeight="1">
      <c r="A69" s="293"/>
      <c r="B69" s="286"/>
      <c r="C69" s="284"/>
      <c r="D69" s="284"/>
      <c r="E69" s="284"/>
      <c r="F69" s="303"/>
      <c r="G69" s="284"/>
      <c r="H69" s="284"/>
      <c r="I69" s="284"/>
      <c r="J69" s="284"/>
      <c r="K69" s="285"/>
      <c r="L69" s="284"/>
      <c r="M69" s="284"/>
      <c r="N69" s="284"/>
      <c r="O69" s="284"/>
      <c r="P69" s="284"/>
      <c r="Q69" s="309"/>
      <c r="R69" s="285"/>
    </row>
    <row r="70" spans="1:18" ht="21.95" customHeight="1">
      <c r="A70" s="293"/>
      <c r="B70" s="286"/>
      <c r="C70" s="284"/>
      <c r="D70" s="284"/>
      <c r="E70" s="284"/>
      <c r="F70" s="303"/>
      <c r="G70" s="284"/>
      <c r="H70" s="284"/>
      <c r="I70" s="284"/>
      <c r="J70" s="284"/>
      <c r="K70" s="285"/>
      <c r="L70" s="284"/>
      <c r="M70" s="284"/>
      <c r="N70" s="284"/>
      <c r="O70" s="284"/>
      <c r="P70" s="284"/>
      <c r="Q70" s="309"/>
      <c r="R70" s="285"/>
    </row>
    <row r="71" spans="1:18" ht="21.95" customHeight="1">
      <c r="A71" s="293"/>
      <c r="B71" s="286"/>
      <c r="C71" s="284"/>
      <c r="D71" s="284"/>
      <c r="E71" s="284"/>
      <c r="F71" s="303"/>
      <c r="G71" s="284"/>
      <c r="H71" s="284"/>
      <c r="I71" s="284"/>
      <c r="J71" s="284"/>
      <c r="K71" s="285"/>
      <c r="L71" s="284"/>
      <c r="M71" s="284"/>
      <c r="N71" s="284"/>
      <c r="O71" s="284"/>
      <c r="P71" s="284"/>
      <c r="Q71" s="309"/>
      <c r="R71" s="285"/>
    </row>
    <row r="72" spans="1:18" ht="21.95" customHeight="1">
      <c r="A72" s="293"/>
      <c r="B72" s="286"/>
      <c r="C72" s="284"/>
      <c r="D72" s="284"/>
      <c r="E72" s="284"/>
      <c r="F72" s="303"/>
      <c r="G72" s="284"/>
      <c r="H72" s="284"/>
      <c r="I72" s="284"/>
      <c r="J72" s="284"/>
      <c r="K72" s="285"/>
      <c r="L72" s="284"/>
      <c r="M72" s="284"/>
      <c r="N72" s="284"/>
      <c r="O72" s="284"/>
      <c r="P72" s="284"/>
      <c r="Q72" s="309"/>
      <c r="R72" s="285"/>
    </row>
    <row r="73" spans="1:18" ht="21.95" customHeight="1">
      <c r="A73" s="293"/>
      <c r="B73" s="286"/>
      <c r="C73" s="284"/>
      <c r="D73" s="284"/>
      <c r="E73" s="284"/>
      <c r="F73" s="303"/>
      <c r="G73" s="284"/>
      <c r="H73" s="284"/>
      <c r="I73" s="284"/>
      <c r="J73" s="284"/>
      <c r="K73" s="285"/>
      <c r="L73" s="284"/>
      <c r="M73" s="284"/>
      <c r="N73" s="284"/>
      <c r="O73" s="284"/>
      <c r="P73" s="284"/>
      <c r="Q73" s="309"/>
      <c r="R73" s="285"/>
    </row>
    <row r="74" spans="1:18" ht="21.95" customHeight="1">
      <c r="A74" s="293"/>
      <c r="B74" s="286"/>
      <c r="C74" s="284"/>
      <c r="D74" s="284"/>
      <c r="E74" s="284"/>
      <c r="F74" s="303"/>
      <c r="G74" s="284"/>
      <c r="H74" s="284"/>
      <c r="I74" s="284"/>
      <c r="J74" s="284"/>
      <c r="K74" s="285"/>
      <c r="L74" s="284"/>
      <c r="M74" s="284"/>
      <c r="N74" s="284"/>
      <c r="O74" s="284"/>
      <c r="P74" s="284"/>
      <c r="Q74" s="309"/>
      <c r="R74" s="285"/>
    </row>
    <row r="75" spans="1:18" ht="21.95" customHeight="1">
      <c r="A75" s="293"/>
      <c r="B75" s="286"/>
      <c r="C75" s="284"/>
      <c r="D75" s="284"/>
      <c r="E75" s="284"/>
      <c r="F75" s="303"/>
      <c r="G75" s="284"/>
      <c r="H75" s="284"/>
      <c r="I75" s="284"/>
      <c r="J75" s="284"/>
      <c r="K75" s="285"/>
      <c r="L75" s="284"/>
      <c r="M75" s="284"/>
      <c r="N75" s="284"/>
      <c r="O75" s="284"/>
      <c r="P75" s="284"/>
      <c r="Q75" s="309"/>
      <c r="R75" s="285"/>
    </row>
    <row r="76" spans="1:18" ht="21.95" customHeight="1">
      <c r="A76" s="293"/>
      <c r="B76" s="286"/>
      <c r="C76" s="284"/>
      <c r="D76" s="284"/>
      <c r="E76" s="284"/>
      <c r="F76" s="303"/>
      <c r="G76" s="284"/>
      <c r="H76" s="284"/>
      <c r="I76" s="284"/>
      <c r="J76" s="284"/>
      <c r="K76" s="285"/>
      <c r="L76" s="284"/>
      <c r="M76" s="284"/>
      <c r="N76" s="284"/>
      <c r="O76" s="284"/>
      <c r="P76" s="284"/>
      <c r="Q76" s="309"/>
      <c r="R76" s="285"/>
    </row>
    <row r="77" spans="1:18" ht="21.95" customHeight="1">
      <c r="A77" s="293"/>
      <c r="B77" s="286"/>
      <c r="C77" s="284"/>
      <c r="D77" s="284"/>
      <c r="E77" s="284"/>
      <c r="F77" s="303"/>
      <c r="G77" s="284"/>
      <c r="H77" s="284"/>
      <c r="I77" s="284"/>
      <c r="J77" s="284"/>
      <c r="K77" s="285"/>
      <c r="L77" s="284"/>
      <c r="M77" s="284"/>
      <c r="N77" s="284"/>
      <c r="O77" s="284"/>
      <c r="P77" s="284"/>
      <c r="Q77" s="309"/>
      <c r="R77" s="285"/>
    </row>
    <row r="78" spans="1:18" ht="21.95" customHeight="1">
      <c r="A78" s="293"/>
      <c r="B78" s="286"/>
      <c r="C78" s="284"/>
      <c r="D78" s="284"/>
      <c r="E78" s="284"/>
      <c r="F78" s="303"/>
      <c r="G78" s="284"/>
      <c r="H78" s="284"/>
      <c r="I78" s="284"/>
      <c r="J78" s="284"/>
      <c r="K78" s="285"/>
      <c r="L78" s="284"/>
      <c r="M78" s="284"/>
      <c r="N78" s="284"/>
      <c r="O78" s="284"/>
      <c r="P78" s="284"/>
      <c r="Q78" s="309"/>
      <c r="R78" s="285"/>
    </row>
    <row r="79" spans="1:18" ht="21.95" customHeight="1">
      <c r="A79" s="293"/>
      <c r="B79" s="286"/>
      <c r="C79" s="284"/>
      <c r="D79" s="284"/>
      <c r="E79" s="284"/>
      <c r="F79" s="303"/>
      <c r="G79" s="284"/>
      <c r="H79" s="284"/>
      <c r="I79" s="284"/>
      <c r="J79" s="284"/>
      <c r="K79" s="285"/>
      <c r="L79" s="284"/>
      <c r="M79" s="284"/>
      <c r="N79" s="284"/>
      <c r="O79" s="284"/>
      <c r="P79" s="284"/>
      <c r="Q79" s="309"/>
      <c r="R79" s="285"/>
    </row>
    <row r="80" spans="1:18" ht="21.95" customHeight="1">
      <c r="A80" s="293"/>
      <c r="B80" s="286"/>
      <c r="C80" s="284"/>
      <c r="D80" s="284"/>
      <c r="E80" s="284"/>
      <c r="F80" s="303"/>
      <c r="G80" s="284"/>
      <c r="H80" s="284"/>
      <c r="I80" s="284"/>
      <c r="J80" s="284"/>
      <c r="K80" s="285"/>
      <c r="L80" s="284"/>
      <c r="M80" s="284"/>
      <c r="N80" s="284"/>
      <c r="O80" s="284"/>
      <c r="P80" s="284"/>
      <c r="Q80" s="309"/>
      <c r="R80" s="285"/>
    </row>
    <row r="81" spans="1:18" ht="21.95" customHeight="1">
      <c r="A81" s="293"/>
      <c r="B81" s="286"/>
      <c r="C81" s="284"/>
      <c r="D81" s="284"/>
      <c r="E81" s="284"/>
      <c r="F81" s="303"/>
      <c r="G81" s="284"/>
      <c r="H81" s="284"/>
      <c r="I81" s="284"/>
      <c r="J81" s="284"/>
      <c r="K81" s="285"/>
      <c r="L81" s="284"/>
      <c r="M81" s="284"/>
      <c r="N81" s="284"/>
      <c r="O81" s="284"/>
      <c r="P81" s="284"/>
      <c r="Q81" s="309"/>
      <c r="R81" s="285"/>
    </row>
    <row r="82" spans="1:18" ht="21.95" customHeight="1">
      <c r="A82" s="293"/>
      <c r="B82" s="286"/>
      <c r="C82" s="284"/>
      <c r="D82" s="284"/>
      <c r="E82" s="284"/>
      <c r="F82" s="284"/>
      <c r="G82" s="284"/>
      <c r="H82" s="284"/>
      <c r="I82" s="284"/>
      <c r="J82" s="284"/>
      <c r="K82" s="285"/>
      <c r="L82" s="284"/>
      <c r="M82" s="284"/>
      <c r="N82" s="284"/>
      <c r="O82" s="284"/>
      <c r="P82" s="284"/>
      <c r="Q82" s="309"/>
      <c r="R82" s="285"/>
    </row>
    <row r="83" spans="1:18" ht="21.95" customHeight="1" thickBot="1">
      <c r="A83" s="293"/>
      <c r="B83" s="286"/>
      <c r="C83" s="284"/>
      <c r="D83" s="284"/>
      <c r="E83" s="284"/>
      <c r="F83" s="284"/>
      <c r="G83" s="284"/>
      <c r="H83" s="284"/>
      <c r="I83" s="284"/>
      <c r="J83" s="284"/>
      <c r="K83" s="285"/>
      <c r="L83" s="284"/>
      <c r="M83" s="284"/>
      <c r="N83" s="284"/>
      <c r="O83" s="284"/>
      <c r="P83" s="284"/>
      <c r="Q83" s="309"/>
      <c r="R83" s="285"/>
    </row>
  </sheetData>
  <mergeCells count="1">
    <mergeCell ref="D1:H1"/>
  </mergeCells>
  <pageMargins left="0.7" right="0.7" top="0.787401575" bottom="0.787401575" header="0.3" footer="0.3"/>
  <pageSetup fitToHeight="0" orientation="landscape" paperSize="9" scale="62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83"/>
  <sheetViews>
    <sheetView showGridLines="0" zoomScale="80" zoomScaleNormal="80" workbookViewId="0" topLeftCell="A1">
      <pane ySplit="4" topLeftCell="A5" activePane="bottomLeft" state="frozen"/>
      <selection pane="topLeft" activeCell="K21" sqref="K21"/>
      <selection pane="bottomLeft" activeCell="J23" sqref="J23"/>
    </sheetView>
  </sheetViews>
  <sheetFormatPr defaultColWidth="9.140625" defaultRowHeight="21.95" customHeight="1"/>
  <cols>
    <col min="1" max="1" width="18.8571428571429" style="294" bestFit="1" customWidth="1"/>
    <col min="2" max="2" width="14.7142857142857" style="292" bestFit="1" customWidth="1"/>
    <col min="3" max="3" width="13.7142857142857" style="287" bestFit="1" customWidth="1"/>
    <col min="4" max="4" width="19.1428571428571" style="287" bestFit="1" customWidth="1"/>
    <col min="5" max="5" width="13.7142857142857" style="288" bestFit="1" customWidth="1"/>
    <col min="6" max="6" width="12.7142857142857" style="288" bestFit="1" customWidth="1"/>
    <col min="7" max="7" width="13.4285714285714" style="288" bestFit="1" customWidth="1"/>
    <col min="8" max="8" width="14" style="288" bestFit="1" customWidth="1"/>
    <col min="9" max="9" width="14.2857142857143" style="288" bestFit="1" customWidth="1"/>
    <col min="10" max="10" width="13.8571428571429" style="288" bestFit="1" customWidth="1"/>
    <col min="11" max="11" width="14.5714285714286" style="289" bestFit="1" customWidth="1"/>
    <col min="12" max="12" width="14.2857142857143" style="288" bestFit="1" customWidth="1"/>
    <col min="13" max="14" width="14.4285714285714" style="288" bestFit="1" customWidth="1"/>
    <col min="15" max="15" width="13.4285714285714" style="288" bestFit="1" customWidth="1"/>
    <col min="16" max="16" width="14" style="290" bestFit="1" customWidth="1"/>
    <col min="17" max="17" width="11" style="291" bestFit="1" customWidth="1"/>
    <col min="18" max="18" width="13.1428571428571" style="289" bestFit="1" customWidth="1"/>
    <col min="19" max="19" width="15.2857142857143" style="40" customWidth="1"/>
    <col min="20" max="20" width="13" style="40" bestFit="1" customWidth="1"/>
    <col min="21" max="21" width="32.1428571428571" style="40" bestFit="1" customWidth="1"/>
    <col min="22" max="23" width="40.7142857142857" style="40" bestFit="1" customWidth="1"/>
    <col min="24" max="24" width="53.5714285714286" style="40" bestFit="1" customWidth="1"/>
    <col min="25" max="25" width="33.7142857142857" style="40" bestFit="1" customWidth="1"/>
    <col min="26" max="26" width="47.5714285714286" style="40" bestFit="1" customWidth="1"/>
    <col min="27" max="27" width="38.8571428571429" style="40" bestFit="1" customWidth="1"/>
    <col min="28" max="28" width="51.2857142857143" style="40" bestFit="1" customWidth="1"/>
    <col min="29" max="29" width="31.4285714285714" style="40" bestFit="1" customWidth="1"/>
    <col min="30" max="30" width="60.5714285714286" style="40" bestFit="1" customWidth="1"/>
    <col min="31" max="31" width="75.8571428571429" style="40" bestFit="1" customWidth="1"/>
    <col min="32" max="32" width="60.5714285714286" style="40" bestFit="1" customWidth="1"/>
    <col min="33" max="33" width="39.1428571428571" style="40" bestFit="1" customWidth="1"/>
    <col min="34" max="34" width="50.4285714285714" style="40" bestFit="1" customWidth="1"/>
    <col min="35" max="35" width="32.1428571428571" style="40" bestFit="1" customWidth="1"/>
    <col min="36" max="37" width="40.7142857142857" style="40" bestFit="1" customWidth="1"/>
    <col min="38" max="38" width="53.5714285714286" style="40" bestFit="1" customWidth="1"/>
    <col min="39" max="39" width="33.7142857142857" style="40" bestFit="1" customWidth="1"/>
    <col min="40" max="40" width="47.5714285714286" style="40" bestFit="1" customWidth="1"/>
    <col min="41" max="41" width="38.8571428571429" style="40" bestFit="1" customWidth="1"/>
    <col min="42" max="42" width="51.2857142857143" style="40" bestFit="1" customWidth="1"/>
    <col min="43" max="43" width="31.4285714285714" style="40" bestFit="1" customWidth="1"/>
    <col min="44" max="16384" width="9.14285714285714" style="40"/>
  </cols>
  <sheetData>
    <row r="1" spans="1:8" ht="21.95" customHeight="1">
      <c r="A1"/>
      <c r="B1"/>
      <c r="D1" s="364" t="s">
        <v>279</v>
      </c>
      <c r="E1" s="364"/>
      <c r="F1" s="364"/>
      <c r="G1" s="364"/>
      <c r="H1" s="364"/>
    </row>
    <row r="2" spans="1:2" ht="21.95" customHeight="1" thickBot="1">
      <c r="A2" s="313" t="s">
        <v>60</v>
      </c>
      <c r="B2" s="314">
        <v>0</v>
      </c>
    </row>
    <row r="3" spans="1:43" s="271" customFormat="1" ht="30" customHeight="1" thickBot="1">
      <c r="A3" s="304" t="s">
        <v>906</v>
      </c>
      <c r="B3" s="305">
        <v>1</v>
      </c>
      <c r="C3" s="271">
        <v>2</v>
      </c>
      <c r="D3" s="271">
        <v>3</v>
      </c>
      <c r="E3" s="271">
        <v>4</v>
      </c>
      <c r="F3" s="271" t="s">
        <v>909</v>
      </c>
      <c r="G3" s="271">
        <v>5</v>
      </c>
      <c r="H3" s="271">
        <v>6</v>
      </c>
      <c r="I3" s="271">
        <v>7</v>
      </c>
      <c r="J3" s="271" t="s">
        <v>901</v>
      </c>
      <c r="K3" s="271">
        <v>8</v>
      </c>
      <c r="L3" s="306">
        <v>9</v>
      </c>
      <c r="M3" s="271">
        <v>10</v>
      </c>
      <c r="N3" s="271" t="s">
        <v>902</v>
      </c>
      <c r="O3" s="271" t="s">
        <v>903</v>
      </c>
      <c r="P3" s="271" t="s">
        <v>927</v>
      </c>
      <c r="Q3" s="271" t="s">
        <v>904</v>
      </c>
      <c r="R3" s="310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</row>
    <row r="4" spans="1:43" ht="100.5" customHeight="1" thickBot="1">
      <c r="A4" s="347" t="s">
        <v>61</v>
      </c>
      <c r="B4" s="301" t="s">
        <v>900</v>
      </c>
      <c r="C4" s="295" t="s">
        <v>63</v>
      </c>
      <c r="D4" s="296" t="s">
        <v>64</v>
      </c>
      <c r="E4" s="296" t="s">
        <v>65</v>
      </c>
      <c r="F4" s="315" t="s">
        <v>910</v>
      </c>
      <c r="G4" s="297" t="s">
        <v>66</v>
      </c>
      <c r="H4" s="297" t="s">
        <v>67</v>
      </c>
      <c r="I4" s="297" t="s">
        <v>68</v>
      </c>
      <c r="J4" s="297" t="s">
        <v>69</v>
      </c>
      <c r="K4" s="316" t="s">
        <v>923</v>
      </c>
      <c r="L4" s="307" t="s">
        <v>924</v>
      </c>
      <c r="M4" s="307" t="s">
        <v>922</v>
      </c>
      <c r="N4" s="307" t="s">
        <v>70</v>
      </c>
      <c r="O4" s="298" t="s">
        <v>71</v>
      </c>
      <c r="P4" s="355" t="s">
        <v>928</v>
      </c>
      <c r="Q4" s="298" t="s">
        <v>72</v>
      </c>
      <c r="R4" s="352" t="s">
        <v>926</v>
      </c>
      <c r="S4" s="351" t="s">
        <v>925</v>
      </c>
      <c r="T4" s="317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</row>
    <row r="5" spans="1:43" s="281" customFormat="1" ht="21.95" customHeight="1">
      <c r="A5" s="348" t="s">
        <v>884</v>
      </c>
      <c r="B5" s="318">
        <v>0</v>
      </c>
      <c r="C5" s="319">
        <v>0</v>
      </c>
      <c r="D5" s="320">
        <v>0</v>
      </c>
      <c r="E5" s="321">
        <v>0</v>
      </c>
      <c r="F5" s="322">
        <v>0</v>
      </c>
      <c r="G5" s="323">
        <v>0</v>
      </c>
      <c r="H5" s="323">
        <v>0</v>
      </c>
      <c r="I5" s="323">
        <v>0</v>
      </c>
      <c r="J5" s="323">
        <v>0</v>
      </c>
      <c r="K5" s="311">
        <v>0</v>
      </c>
      <c r="L5" s="311">
        <v>0</v>
      </c>
      <c r="M5" s="311">
        <v>0</v>
      </c>
      <c r="N5" s="324">
        <v>0</v>
      </c>
      <c r="O5" s="325">
        <v>0</v>
      </c>
      <c r="P5" s="353">
        <v>0</v>
      </c>
      <c r="Q5" s="325">
        <v>0</v>
      </c>
      <c r="R5" s="291"/>
      <c r="S5" s="325"/>
      <c r="T5" s="317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</row>
    <row r="6" spans="1:43" s="281" customFormat="1" ht="21.95" customHeight="1">
      <c r="A6" s="349">
        <v>0</v>
      </c>
      <c r="B6" s="318">
        <v>0</v>
      </c>
      <c r="C6" s="319">
        <v>0</v>
      </c>
      <c r="D6" s="320">
        <v>0</v>
      </c>
      <c r="E6" s="321">
        <v>0</v>
      </c>
      <c r="F6" s="322">
        <v>0</v>
      </c>
      <c r="G6" s="323">
        <v>0</v>
      </c>
      <c r="H6" s="323">
        <v>0</v>
      </c>
      <c r="I6" s="323">
        <v>0</v>
      </c>
      <c r="J6" s="323">
        <v>0</v>
      </c>
      <c r="K6" s="311">
        <v>0</v>
      </c>
      <c r="L6" s="311">
        <v>0</v>
      </c>
      <c r="M6" s="311">
        <v>0</v>
      </c>
      <c r="N6" s="324">
        <v>0</v>
      </c>
      <c r="O6" s="325">
        <v>0</v>
      </c>
      <c r="P6" s="353">
        <v>0</v>
      </c>
      <c r="Q6" s="325">
        <v>0</v>
      </c>
      <c r="R6" s="291"/>
      <c r="S6" s="325"/>
      <c r="T6" s="317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</row>
    <row r="7" spans="1:43" ht="21.95" customHeight="1">
      <c r="A7" s="350"/>
      <c r="B7" s="318">
        <v>0</v>
      </c>
      <c r="C7" s="319">
        <v>0</v>
      </c>
      <c r="D7" s="320">
        <v>0</v>
      </c>
      <c r="E7" s="321">
        <v>0</v>
      </c>
      <c r="F7" s="322">
        <v>0</v>
      </c>
      <c r="G7" s="323">
        <v>0</v>
      </c>
      <c r="H7" s="323">
        <v>0</v>
      </c>
      <c r="I7" s="323">
        <v>0</v>
      </c>
      <c r="J7" s="323">
        <v>0</v>
      </c>
      <c r="K7" s="311">
        <v>0</v>
      </c>
      <c r="L7" s="311">
        <v>0</v>
      </c>
      <c r="M7" s="311">
        <v>0</v>
      </c>
      <c r="N7" s="324">
        <v>0</v>
      </c>
      <c r="O7" s="325">
        <v>0</v>
      </c>
      <c r="P7" s="353">
        <v>0</v>
      </c>
      <c r="Q7" s="325">
        <v>0</v>
      </c>
      <c r="R7" s="291"/>
      <c r="S7" s="325"/>
      <c r="T7" s="317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</row>
    <row r="8" spans="1:43" ht="21.95" customHeight="1" thickBot="1">
      <c r="A8" s="308" t="s">
        <v>62</v>
      </c>
      <c r="B8" s="329">
        <v>0</v>
      </c>
      <c r="C8" s="330">
        <v>0</v>
      </c>
      <c r="D8" s="331">
        <v>0</v>
      </c>
      <c r="E8" s="332">
        <v>0</v>
      </c>
      <c r="F8" s="333">
        <v>0</v>
      </c>
      <c r="G8" s="334">
        <v>0</v>
      </c>
      <c r="H8" s="334">
        <v>0</v>
      </c>
      <c r="I8" s="334">
        <v>0</v>
      </c>
      <c r="J8" s="334">
        <v>0</v>
      </c>
      <c r="K8" s="312">
        <v>0</v>
      </c>
      <c r="L8" s="312">
        <v>0</v>
      </c>
      <c r="M8" s="312">
        <v>0</v>
      </c>
      <c r="N8" s="335">
        <v>0</v>
      </c>
      <c r="O8" s="336">
        <v>0</v>
      </c>
      <c r="P8" s="354">
        <v>0</v>
      </c>
      <c r="Q8" s="336">
        <v>0</v>
      </c>
      <c r="R8" s="337"/>
      <c r="S8" s="336"/>
      <c r="T8" s="317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</row>
    <row r="9" spans="1:43" ht="21.9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 s="317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</row>
    <row r="10" spans="1:43" ht="21.9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 s="317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</row>
    <row r="11" spans="1:43" ht="21.9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338"/>
      <c r="R11" s="339"/>
      <c r="S11" s="41"/>
      <c r="T11" s="317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</row>
    <row r="12" spans="1:20" ht="21.95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338"/>
      <c r="R12" s="339"/>
      <c r="S12" s="41"/>
      <c r="T12" s="317"/>
    </row>
    <row r="13" spans="1:20" ht="21.95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338"/>
      <c r="R13" s="339"/>
      <c r="S13" s="41"/>
      <c r="T13" s="317"/>
    </row>
    <row r="14" spans="1:20" ht="21.95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338"/>
      <c r="R14" s="339"/>
      <c r="S14" s="41"/>
      <c r="T14" s="317"/>
    </row>
    <row r="15" spans="1:20" ht="21.9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338"/>
      <c r="R15" s="339"/>
      <c r="S15" s="41"/>
      <c r="T15" s="317"/>
    </row>
    <row r="16" spans="1:20" ht="21.95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338"/>
      <c r="R16" s="339"/>
      <c r="S16" s="41"/>
      <c r="T16" s="317"/>
    </row>
    <row r="17" spans="1:20" ht="21.9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338"/>
      <c r="R17" s="339"/>
      <c r="S17" s="41"/>
      <c r="T17" s="317"/>
    </row>
    <row r="18" spans="1:20" ht="21.95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338"/>
      <c r="R18" s="339"/>
      <c r="S18" s="41"/>
      <c r="T18" s="317"/>
    </row>
    <row r="19" spans="1:20" ht="21.9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38"/>
      <c r="R19" s="339"/>
      <c r="S19" s="41"/>
      <c r="T19" s="317"/>
    </row>
    <row r="20" spans="1:20" ht="21.9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338"/>
      <c r="R20" s="339"/>
      <c r="S20" s="41"/>
      <c r="T20" s="317"/>
    </row>
    <row r="21" spans="1:20" ht="21.9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338"/>
      <c r="R21" s="339"/>
      <c r="S21" s="41"/>
      <c r="T21" s="317"/>
    </row>
    <row r="22" spans="1:20" ht="21.9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338"/>
      <c r="R22" s="339"/>
      <c r="S22" s="41"/>
      <c r="T22" s="317"/>
    </row>
    <row r="23" spans="1:20" ht="21.9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338"/>
      <c r="R23" s="339"/>
      <c r="S23" s="41"/>
      <c r="T23" s="317"/>
    </row>
    <row r="24" spans="1:20" ht="21.9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338"/>
      <c r="R24" s="339"/>
      <c r="S24" s="41"/>
      <c r="T24" s="283"/>
    </row>
    <row r="25" spans="1:20" ht="21.9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338"/>
      <c r="R25" s="339"/>
      <c r="S25" s="41"/>
      <c r="T25" s="283"/>
    </row>
    <row r="26" spans="1:20" ht="21.9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338"/>
      <c r="R26" s="339"/>
      <c r="S26" s="41"/>
      <c r="T26" s="283"/>
    </row>
    <row r="27" spans="1:20" ht="21.95" customHeight="1">
      <c r="A27" s="41"/>
      <c r="B27" s="41"/>
      <c r="C27" s="41"/>
      <c r="D27" s="41"/>
      <c r="E27" s="41"/>
      <c r="F27" s="3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338"/>
      <c r="R27" s="339"/>
      <c r="S27" s="41"/>
      <c r="T27" s="283"/>
    </row>
    <row r="28" spans="1:20" ht="21.95" customHeight="1">
      <c r="A28" s="41"/>
      <c r="B28" s="41"/>
      <c r="C28" s="41"/>
      <c r="D28" s="41"/>
      <c r="E28" s="41"/>
      <c r="F28" s="3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338"/>
      <c r="R28" s="339"/>
      <c r="S28" s="282"/>
      <c r="T28" s="283"/>
    </row>
    <row r="29" spans="1:20" ht="21.95" customHeight="1">
      <c r="A29" s="41"/>
      <c r="B29" s="41"/>
      <c r="C29" s="41"/>
      <c r="D29" s="41"/>
      <c r="E29" s="41"/>
      <c r="F29" s="3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338"/>
      <c r="R29" s="339"/>
      <c r="S29" s="282"/>
      <c r="T29" s="283"/>
    </row>
    <row r="30" spans="1:20" ht="21.95" customHeight="1">
      <c r="A30" s="341"/>
      <c r="B30" s="342"/>
      <c r="C30" s="343"/>
      <c r="D30" s="343"/>
      <c r="E30" s="343"/>
      <c r="F30" s="344"/>
      <c r="G30" s="343"/>
      <c r="H30" s="343"/>
      <c r="I30" s="343"/>
      <c r="J30" s="343"/>
      <c r="K30" s="345"/>
      <c r="L30" s="343"/>
      <c r="M30" s="343"/>
      <c r="N30" s="343"/>
      <c r="O30" s="343"/>
      <c r="P30" s="343"/>
      <c r="Q30" s="346"/>
      <c r="R30" s="345"/>
      <c r="S30" s="282"/>
      <c r="T30" s="283"/>
    </row>
    <row r="31" spans="1:20" ht="21.95" customHeight="1">
      <c r="A31" s="341"/>
      <c r="B31" s="342"/>
      <c r="C31" s="343"/>
      <c r="D31" s="343"/>
      <c r="E31" s="343"/>
      <c r="F31" s="344"/>
      <c r="G31" s="343"/>
      <c r="H31" s="343"/>
      <c r="I31" s="343"/>
      <c r="J31" s="343"/>
      <c r="K31" s="345"/>
      <c r="L31" s="343"/>
      <c r="M31" s="343"/>
      <c r="N31" s="343"/>
      <c r="O31" s="343"/>
      <c r="P31" s="343"/>
      <c r="Q31" s="346"/>
      <c r="R31" s="345"/>
      <c r="S31" s="282"/>
      <c r="T31" s="283"/>
    </row>
    <row r="32" spans="1:20" ht="21.95" customHeight="1">
      <c r="A32" s="341"/>
      <c r="B32" s="342"/>
      <c r="C32" s="343"/>
      <c r="D32" s="343"/>
      <c r="E32" s="343"/>
      <c r="F32" s="344"/>
      <c r="G32" s="343"/>
      <c r="H32" s="343"/>
      <c r="I32" s="343"/>
      <c r="J32" s="343"/>
      <c r="K32" s="345"/>
      <c r="L32" s="343"/>
      <c r="M32" s="343"/>
      <c r="N32" s="343"/>
      <c r="O32" s="343"/>
      <c r="P32" s="343"/>
      <c r="Q32" s="346"/>
      <c r="R32" s="345"/>
      <c r="S32" s="282"/>
      <c r="T32" s="283"/>
    </row>
    <row r="33" spans="1:20" ht="21.95" customHeight="1">
      <c r="A33" s="341"/>
      <c r="B33" s="342"/>
      <c r="C33" s="343"/>
      <c r="D33" s="343"/>
      <c r="E33" s="343"/>
      <c r="F33" s="344"/>
      <c r="G33" s="343"/>
      <c r="H33" s="343"/>
      <c r="I33" s="343"/>
      <c r="J33" s="343"/>
      <c r="K33" s="345"/>
      <c r="L33" s="343"/>
      <c r="M33" s="343"/>
      <c r="N33" s="343"/>
      <c r="O33" s="343"/>
      <c r="P33" s="343"/>
      <c r="Q33" s="346"/>
      <c r="R33" s="345"/>
      <c r="S33" s="282"/>
      <c r="T33" s="283"/>
    </row>
    <row r="34" spans="1:20" ht="21.95" customHeight="1">
      <c r="A34" s="341"/>
      <c r="B34" s="342"/>
      <c r="C34" s="343"/>
      <c r="D34" s="343"/>
      <c r="E34" s="343"/>
      <c r="F34" s="344"/>
      <c r="G34" s="343"/>
      <c r="H34" s="343"/>
      <c r="I34" s="343"/>
      <c r="J34" s="343"/>
      <c r="K34" s="345"/>
      <c r="L34" s="343"/>
      <c r="M34" s="343"/>
      <c r="N34" s="343"/>
      <c r="O34" s="343"/>
      <c r="P34" s="343"/>
      <c r="Q34" s="346"/>
      <c r="R34" s="345"/>
      <c r="S34" s="282"/>
      <c r="T34" s="283"/>
    </row>
    <row r="35" spans="1:20" ht="21.95" customHeight="1">
      <c r="A35" s="341"/>
      <c r="B35" s="342"/>
      <c r="C35" s="343"/>
      <c r="D35" s="343"/>
      <c r="E35" s="343"/>
      <c r="F35" s="344"/>
      <c r="G35" s="343"/>
      <c r="H35" s="343"/>
      <c r="I35" s="343"/>
      <c r="J35" s="343"/>
      <c r="K35" s="345"/>
      <c r="L35" s="343"/>
      <c r="M35" s="343"/>
      <c r="N35" s="343"/>
      <c r="O35" s="343"/>
      <c r="P35" s="343"/>
      <c r="Q35" s="346"/>
      <c r="R35" s="345"/>
      <c r="S35" s="282"/>
      <c r="T35" s="283"/>
    </row>
    <row r="36" spans="1:20" ht="21.95" customHeight="1">
      <c r="A36" s="341"/>
      <c r="B36" s="342"/>
      <c r="C36" s="343"/>
      <c r="D36" s="343"/>
      <c r="E36" s="343"/>
      <c r="F36" s="344"/>
      <c r="G36" s="343"/>
      <c r="H36" s="343"/>
      <c r="I36" s="343"/>
      <c r="J36" s="343"/>
      <c r="K36" s="345"/>
      <c r="L36" s="343"/>
      <c r="M36" s="343"/>
      <c r="N36" s="343"/>
      <c r="O36" s="343"/>
      <c r="P36" s="343"/>
      <c r="Q36" s="346"/>
      <c r="R36" s="345"/>
      <c r="S36" s="282"/>
      <c r="T36" s="283"/>
    </row>
    <row r="37" spans="1:20" ht="21.95" customHeight="1">
      <c r="A37" s="341"/>
      <c r="B37" s="342"/>
      <c r="C37" s="343"/>
      <c r="D37" s="343"/>
      <c r="E37" s="343"/>
      <c r="F37" s="344"/>
      <c r="G37" s="343"/>
      <c r="H37" s="343"/>
      <c r="I37" s="343"/>
      <c r="J37" s="343"/>
      <c r="K37" s="345"/>
      <c r="L37" s="343"/>
      <c r="M37" s="343"/>
      <c r="N37" s="343"/>
      <c r="O37" s="343"/>
      <c r="P37" s="343"/>
      <c r="Q37" s="346"/>
      <c r="R37" s="345"/>
      <c r="S37" s="282"/>
      <c r="T37" s="283"/>
    </row>
    <row r="38" spans="1:20" ht="21.95" customHeight="1">
      <c r="A38" s="341"/>
      <c r="B38" s="342"/>
      <c r="C38" s="343"/>
      <c r="D38" s="343"/>
      <c r="E38" s="343"/>
      <c r="F38" s="344"/>
      <c r="G38" s="343"/>
      <c r="H38" s="343"/>
      <c r="I38" s="343"/>
      <c r="J38" s="343"/>
      <c r="K38" s="345"/>
      <c r="L38" s="343"/>
      <c r="M38" s="343"/>
      <c r="N38" s="343"/>
      <c r="O38" s="343"/>
      <c r="P38" s="343"/>
      <c r="Q38" s="346"/>
      <c r="R38" s="345"/>
      <c r="S38" s="282"/>
      <c r="T38" s="283"/>
    </row>
    <row r="39" spans="1:20" ht="21.95" customHeight="1">
      <c r="A39" s="341"/>
      <c r="B39" s="342"/>
      <c r="C39" s="343"/>
      <c r="D39" s="343"/>
      <c r="E39" s="343"/>
      <c r="F39" s="344"/>
      <c r="G39" s="343"/>
      <c r="H39" s="343"/>
      <c r="I39" s="343"/>
      <c r="J39" s="343"/>
      <c r="K39" s="345"/>
      <c r="L39" s="343"/>
      <c r="M39" s="343"/>
      <c r="N39" s="343"/>
      <c r="O39" s="343"/>
      <c r="P39" s="343"/>
      <c r="Q39" s="346"/>
      <c r="R39" s="345"/>
      <c r="S39" s="282"/>
      <c r="T39" s="283"/>
    </row>
    <row r="40" spans="1:20" ht="21.95" customHeight="1">
      <c r="A40" s="341"/>
      <c r="B40" s="342"/>
      <c r="C40" s="343"/>
      <c r="D40" s="343"/>
      <c r="E40" s="343"/>
      <c r="F40" s="344"/>
      <c r="G40" s="343"/>
      <c r="H40" s="343"/>
      <c r="I40" s="343"/>
      <c r="J40" s="343"/>
      <c r="K40" s="345"/>
      <c r="L40" s="343"/>
      <c r="M40" s="343"/>
      <c r="N40" s="343"/>
      <c r="O40" s="343"/>
      <c r="P40" s="343"/>
      <c r="Q40" s="346"/>
      <c r="R40" s="345"/>
      <c r="S40" s="282"/>
      <c r="T40" s="283"/>
    </row>
    <row r="41" spans="1:20" ht="21.95" customHeight="1">
      <c r="A41" s="341"/>
      <c r="B41" s="342"/>
      <c r="C41" s="343"/>
      <c r="D41" s="343"/>
      <c r="E41" s="343"/>
      <c r="F41" s="344"/>
      <c r="G41" s="343"/>
      <c r="H41" s="343"/>
      <c r="I41" s="343"/>
      <c r="J41" s="343"/>
      <c r="K41" s="345"/>
      <c r="L41" s="343"/>
      <c r="M41" s="343"/>
      <c r="N41" s="343"/>
      <c r="O41" s="343"/>
      <c r="P41" s="343"/>
      <c r="Q41" s="346"/>
      <c r="R41" s="345"/>
      <c r="S41" s="282"/>
      <c r="T41" s="283"/>
    </row>
    <row r="42" spans="1:20" ht="21.95" customHeight="1">
      <c r="A42" s="341"/>
      <c r="B42" s="342"/>
      <c r="C42" s="343"/>
      <c r="D42" s="343"/>
      <c r="E42" s="343"/>
      <c r="F42" s="344"/>
      <c r="G42" s="343"/>
      <c r="H42" s="343"/>
      <c r="I42" s="343"/>
      <c r="J42" s="343"/>
      <c r="K42" s="345"/>
      <c r="L42" s="343"/>
      <c r="M42" s="343"/>
      <c r="N42" s="343"/>
      <c r="O42" s="343"/>
      <c r="P42" s="343"/>
      <c r="Q42" s="346"/>
      <c r="R42" s="345"/>
      <c r="S42" s="282"/>
      <c r="T42" s="283"/>
    </row>
    <row r="43" spans="1:20" ht="21.95" customHeight="1">
      <c r="A43" s="341"/>
      <c r="B43" s="342"/>
      <c r="C43" s="343"/>
      <c r="D43" s="343"/>
      <c r="E43" s="343"/>
      <c r="F43" s="344"/>
      <c r="G43" s="343"/>
      <c r="H43" s="343"/>
      <c r="I43" s="343"/>
      <c r="J43" s="343"/>
      <c r="K43" s="345"/>
      <c r="L43" s="343"/>
      <c r="M43" s="343"/>
      <c r="N43" s="343"/>
      <c r="O43" s="343"/>
      <c r="P43" s="343"/>
      <c r="Q43" s="346"/>
      <c r="R43" s="345"/>
      <c r="S43" s="282"/>
      <c r="T43" s="283"/>
    </row>
    <row r="44" spans="1:20" ht="21.95" customHeight="1">
      <c r="A44" s="341"/>
      <c r="B44" s="342"/>
      <c r="C44" s="343"/>
      <c r="D44" s="343"/>
      <c r="E44" s="343"/>
      <c r="F44" s="344"/>
      <c r="G44" s="343"/>
      <c r="H44" s="343"/>
      <c r="I44" s="343"/>
      <c r="J44" s="343"/>
      <c r="K44" s="345"/>
      <c r="L44" s="343"/>
      <c r="M44" s="343"/>
      <c r="N44" s="343"/>
      <c r="O44" s="343"/>
      <c r="P44" s="343"/>
      <c r="Q44" s="346"/>
      <c r="R44" s="345"/>
      <c r="S44" s="282"/>
      <c r="T44" s="283"/>
    </row>
    <row r="45" spans="1:20" ht="21.95" customHeight="1">
      <c r="A45" s="341"/>
      <c r="B45" s="342"/>
      <c r="C45" s="343"/>
      <c r="D45" s="343"/>
      <c r="E45" s="343"/>
      <c r="F45" s="344"/>
      <c r="G45" s="343"/>
      <c r="H45" s="343"/>
      <c r="I45" s="343"/>
      <c r="J45" s="343"/>
      <c r="K45" s="345"/>
      <c r="L45" s="343"/>
      <c r="M45" s="343"/>
      <c r="N45" s="343"/>
      <c r="O45" s="343"/>
      <c r="P45" s="343"/>
      <c r="Q45" s="346"/>
      <c r="R45" s="345"/>
      <c r="S45" s="282"/>
      <c r="T45" s="283"/>
    </row>
    <row r="46" spans="1:20" ht="21.95" customHeight="1">
      <c r="A46" s="341"/>
      <c r="B46" s="342"/>
      <c r="C46" s="343"/>
      <c r="D46" s="343"/>
      <c r="E46" s="343"/>
      <c r="F46" s="344"/>
      <c r="G46" s="343"/>
      <c r="H46" s="343"/>
      <c r="I46" s="343"/>
      <c r="J46" s="343"/>
      <c r="K46" s="345"/>
      <c r="L46" s="343"/>
      <c r="M46" s="343"/>
      <c r="N46" s="343"/>
      <c r="O46" s="343"/>
      <c r="P46" s="343"/>
      <c r="Q46" s="346"/>
      <c r="R46" s="345"/>
      <c r="S46" s="282"/>
      <c r="T46" s="283"/>
    </row>
    <row r="47" spans="1:20" ht="21.95" customHeight="1">
      <c r="A47" s="341"/>
      <c r="B47" s="342"/>
      <c r="C47" s="343"/>
      <c r="D47" s="343"/>
      <c r="E47" s="343"/>
      <c r="F47" s="344"/>
      <c r="G47" s="343"/>
      <c r="H47" s="343"/>
      <c r="I47" s="343"/>
      <c r="J47" s="343"/>
      <c r="K47" s="345"/>
      <c r="L47" s="343"/>
      <c r="M47" s="343"/>
      <c r="N47" s="343"/>
      <c r="O47" s="343"/>
      <c r="P47" s="343"/>
      <c r="Q47" s="346"/>
      <c r="R47" s="345"/>
      <c r="S47" s="282"/>
      <c r="T47" s="283"/>
    </row>
    <row r="48" spans="1:20" ht="21.95" customHeight="1">
      <c r="A48" s="341"/>
      <c r="B48" s="342"/>
      <c r="C48" s="343"/>
      <c r="D48" s="343"/>
      <c r="E48" s="343"/>
      <c r="F48" s="344"/>
      <c r="G48" s="343"/>
      <c r="H48" s="343"/>
      <c r="I48" s="343"/>
      <c r="J48" s="343"/>
      <c r="K48" s="345"/>
      <c r="L48" s="343"/>
      <c r="M48" s="343"/>
      <c r="N48" s="343"/>
      <c r="O48" s="343"/>
      <c r="P48" s="343"/>
      <c r="Q48" s="346"/>
      <c r="R48" s="345"/>
      <c r="S48" s="282"/>
      <c r="T48" s="283"/>
    </row>
    <row r="49" spans="1:20" ht="21.95" customHeight="1">
      <c r="A49" s="341"/>
      <c r="B49" s="342"/>
      <c r="C49" s="343"/>
      <c r="D49" s="343"/>
      <c r="E49" s="343"/>
      <c r="F49" s="344"/>
      <c r="G49" s="343"/>
      <c r="H49" s="343"/>
      <c r="I49" s="343"/>
      <c r="J49" s="343"/>
      <c r="K49" s="345"/>
      <c r="L49" s="343"/>
      <c r="M49" s="343"/>
      <c r="N49" s="343"/>
      <c r="O49" s="343"/>
      <c r="P49" s="343"/>
      <c r="Q49" s="346"/>
      <c r="R49" s="345"/>
      <c r="S49" s="282"/>
      <c r="T49" s="283"/>
    </row>
    <row r="50" spans="1:20" ht="21.95" customHeight="1">
      <c r="A50" s="341"/>
      <c r="B50" s="342"/>
      <c r="C50" s="343"/>
      <c r="D50" s="343"/>
      <c r="E50" s="343"/>
      <c r="F50" s="344"/>
      <c r="G50" s="343"/>
      <c r="H50" s="343"/>
      <c r="I50" s="343"/>
      <c r="J50" s="343"/>
      <c r="K50" s="345"/>
      <c r="L50" s="343"/>
      <c r="M50" s="343"/>
      <c r="N50" s="343"/>
      <c r="O50" s="343"/>
      <c r="P50" s="343"/>
      <c r="Q50" s="346"/>
      <c r="R50" s="345"/>
      <c r="S50" s="282"/>
      <c r="T50" s="283"/>
    </row>
    <row r="51" spans="1:20" ht="21.95" customHeight="1">
      <c r="A51" s="341"/>
      <c r="B51" s="342"/>
      <c r="C51" s="343"/>
      <c r="D51" s="343"/>
      <c r="E51" s="343"/>
      <c r="F51" s="344"/>
      <c r="G51" s="343"/>
      <c r="H51" s="343"/>
      <c r="I51" s="343"/>
      <c r="J51" s="343"/>
      <c r="K51" s="345"/>
      <c r="L51" s="343"/>
      <c r="M51" s="343"/>
      <c r="N51" s="343"/>
      <c r="O51" s="343"/>
      <c r="P51" s="343"/>
      <c r="Q51" s="346"/>
      <c r="R51" s="345"/>
      <c r="S51" s="282"/>
      <c r="T51" s="283"/>
    </row>
    <row r="52" spans="1:20" ht="21.95" customHeight="1">
      <c r="A52" s="341"/>
      <c r="B52" s="342"/>
      <c r="C52" s="343"/>
      <c r="D52" s="343"/>
      <c r="E52" s="343"/>
      <c r="F52" s="344"/>
      <c r="G52" s="343"/>
      <c r="H52" s="343"/>
      <c r="I52" s="343"/>
      <c r="J52" s="343"/>
      <c r="K52" s="345"/>
      <c r="L52" s="343"/>
      <c r="M52" s="343"/>
      <c r="N52" s="343"/>
      <c r="O52" s="343"/>
      <c r="P52" s="343"/>
      <c r="Q52" s="346"/>
      <c r="R52" s="345"/>
      <c r="S52" s="282"/>
      <c r="T52" s="283"/>
    </row>
    <row r="53" spans="1:20" ht="21.95" customHeight="1">
      <c r="A53" s="341"/>
      <c r="B53" s="342"/>
      <c r="C53" s="343"/>
      <c r="D53" s="343"/>
      <c r="E53" s="343"/>
      <c r="F53" s="344"/>
      <c r="G53" s="343"/>
      <c r="H53" s="343"/>
      <c r="I53" s="343"/>
      <c r="J53" s="343"/>
      <c r="K53" s="345"/>
      <c r="L53" s="343"/>
      <c r="M53" s="343"/>
      <c r="N53" s="343"/>
      <c r="O53" s="343"/>
      <c r="P53" s="343"/>
      <c r="Q53" s="346"/>
      <c r="R53" s="345"/>
      <c r="S53" s="282"/>
      <c r="T53" s="283"/>
    </row>
    <row r="54" spans="1:20" ht="21.95" customHeight="1">
      <c r="A54" s="341"/>
      <c r="B54" s="342"/>
      <c r="C54" s="343"/>
      <c r="D54" s="343"/>
      <c r="E54" s="343"/>
      <c r="F54" s="344"/>
      <c r="G54" s="343"/>
      <c r="H54" s="343"/>
      <c r="I54" s="343"/>
      <c r="J54" s="343"/>
      <c r="K54" s="345"/>
      <c r="L54" s="343"/>
      <c r="M54" s="343"/>
      <c r="N54" s="343"/>
      <c r="O54" s="343"/>
      <c r="P54" s="343"/>
      <c r="Q54" s="346"/>
      <c r="R54" s="345"/>
      <c r="S54" s="282"/>
      <c r="T54" s="283"/>
    </row>
    <row r="55" spans="1:20" ht="21.95" customHeight="1">
      <c r="A55" s="341"/>
      <c r="B55" s="342"/>
      <c r="C55" s="343"/>
      <c r="D55" s="343"/>
      <c r="E55" s="343"/>
      <c r="F55" s="344"/>
      <c r="G55" s="343"/>
      <c r="H55" s="343"/>
      <c r="I55" s="343"/>
      <c r="J55" s="343"/>
      <c r="K55" s="345"/>
      <c r="L55" s="343"/>
      <c r="M55" s="343"/>
      <c r="N55" s="343"/>
      <c r="O55" s="343"/>
      <c r="P55" s="343"/>
      <c r="Q55" s="346"/>
      <c r="R55" s="345"/>
      <c r="S55" s="282"/>
      <c r="T55" s="283"/>
    </row>
    <row r="56" spans="1:20" ht="21.95" customHeight="1">
      <c r="A56" s="341"/>
      <c r="B56" s="342"/>
      <c r="C56" s="343"/>
      <c r="D56" s="343"/>
      <c r="E56" s="343"/>
      <c r="F56" s="344"/>
      <c r="G56" s="343"/>
      <c r="H56" s="343"/>
      <c r="I56" s="343"/>
      <c r="J56" s="343"/>
      <c r="K56" s="345"/>
      <c r="L56" s="343"/>
      <c r="M56" s="343"/>
      <c r="N56" s="343"/>
      <c r="O56" s="343"/>
      <c r="P56" s="343"/>
      <c r="Q56" s="346"/>
      <c r="R56" s="345"/>
      <c r="S56" s="282"/>
      <c r="T56" s="283"/>
    </row>
    <row r="57" spans="1:20" ht="21.95" customHeight="1">
      <c r="A57" s="341"/>
      <c r="B57" s="342"/>
      <c r="C57" s="343"/>
      <c r="D57" s="343"/>
      <c r="E57" s="343"/>
      <c r="F57" s="344"/>
      <c r="G57" s="343"/>
      <c r="H57" s="343"/>
      <c r="I57" s="343"/>
      <c r="J57" s="343"/>
      <c r="K57" s="345"/>
      <c r="L57" s="343"/>
      <c r="M57" s="343"/>
      <c r="N57" s="343"/>
      <c r="O57" s="343"/>
      <c r="P57" s="343"/>
      <c r="Q57" s="346"/>
      <c r="R57" s="345"/>
      <c r="S57" s="282"/>
      <c r="T57" s="283"/>
    </row>
    <row r="58" spans="1:18" ht="21.95" customHeight="1">
      <c r="A58" s="293"/>
      <c r="B58" s="286"/>
      <c r="C58" s="284"/>
      <c r="D58" s="284"/>
      <c r="E58" s="284"/>
      <c r="F58" s="303"/>
      <c r="G58" s="284"/>
      <c r="H58" s="284"/>
      <c r="I58" s="284"/>
      <c r="J58" s="284"/>
      <c r="K58" s="285"/>
      <c r="L58" s="284"/>
      <c r="M58" s="284"/>
      <c r="N58" s="284"/>
      <c r="O58" s="284"/>
      <c r="P58" s="284"/>
      <c r="Q58" s="309"/>
      <c r="R58" s="285"/>
    </row>
    <row r="59" spans="1:18" ht="21.95" customHeight="1">
      <c r="A59" s="293"/>
      <c r="B59" s="286"/>
      <c r="C59" s="284"/>
      <c r="D59" s="284"/>
      <c r="E59" s="284"/>
      <c r="F59" s="303"/>
      <c r="G59" s="284"/>
      <c r="H59" s="284"/>
      <c r="I59" s="284"/>
      <c r="J59" s="284"/>
      <c r="K59" s="285"/>
      <c r="L59" s="284"/>
      <c r="M59" s="284"/>
      <c r="N59" s="284"/>
      <c r="O59" s="284"/>
      <c r="P59" s="284"/>
      <c r="Q59" s="309"/>
      <c r="R59" s="285"/>
    </row>
    <row r="60" spans="1:18" ht="21.95" customHeight="1">
      <c r="A60" s="293"/>
      <c r="B60" s="286"/>
      <c r="C60" s="284"/>
      <c r="D60" s="284"/>
      <c r="E60" s="284"/>
      <c r="F60" s="303"/>
      <c r="G60" s="284"/>
      <c r="H60" s="284"/>
      <c r="I60" s="284"/>
      <c r="J60" s="284"/>
      <c r="K60" s="285"/>
      <c r="L60" s="284"/>
      <c r="M60" s="284"/>
      <c r="N60" s="284"/>
      <c r="O60" s="284"/>
      <c r="P60" s="284"/>
      <c r="Q60" s="309"/>
      <c r="R60" s="285"/>
    </row>
    <row r="61" spans="1:18" ht="21.95" customHeight="1">
      <c r="A61" s="293"/>
      <c r="B61" s="286"/>
      <c r="C61" s="284"/>
      <c r="D61" s="284"/>
      <c r="E61" s="284"/>
      <c r="F61" s="303"/>
      <c r="G61" s="284"/>
      <c r="H61" s="284"/>
      <c r="I61" s="284"/>
      <c r="J61" s="284"/>
      <c r="K61" s="285"/>
      <c r="L61" s="284"/>
      <c r="M61" s="284"/>
      <c r="N61" s="284"/>
      <c r="O61" s="284"/>
      <c r="P61" s="284"/>
      <c r="Q61" s="309"/>
      <c r="R61" s="285"/>
    </row>
    <row r="62" spans="1:18" ht="21.95" customHeight="1">
      <c r="A62" s="293"/>
      <c r="B62" s="286"/>
      <c r="C62" s="284"/>
      <c r="D62" s="284"/>
      <c r="E62" s="284"/>
      <c r="F62" s="303"/>
      <c r="G62" s="284"/>
      <c r="H62" s="284"/>
      <c r="I62" s="284"/>
      <c r="J62" s="284"/>
      <c r="K62" s="285"/>
      <c r="L62" s="284"/>
      <c r="M62" s="284"/>
      <c r="N62" s="284"/>
      <c r="O62" s="284"/>
      <c r="P62" s="284"/>
      <c r="Q62" s="309"/>
      <c r="R62" s="285"/>
    </row>
    <row r="63" spans="1:18" ht="21.95" customHeight="1">
      <c r="A63" s="293"/>
      <c r="B63" s="286"/>
      <c r="C63" s="284"/>
      <c r="D63" s="284"/>
      <c r="E63" s="284"/>
      <c r="F63" s="303"/>
      <c r="G63" s="284"/>
      <c r="H63" s="284"/>
      <c r="I63" s="284"/>
      <c r="J63" s="284"/>
      <c r="K63" s="285"/>
      <c r="L63" s="284"/>
      <c r="M63" s="284"/>
      <c r="N63" s="284"/>
      <c r="O63" s="284"/>
      <c r="P63" s="284"/>
      <c r="Q63" s="309"/>
      <c r="R63" s="285"/>
    </row>
    <row r="64" spans="1:18" ht="21.95" customHeight="1">
      <c r="A64" s="293"/>
      <c r="B64" s="286"/>
      <c r="C64" s="284"/>
      <c r="D64" s="284"/>
      <c r="E64" s="284"/>
      <c r="F64" s="303"/>
      <c r="G64" s="284"/>
      <c r="H64" s="284"/>
      <c r="I64" s="284"/>
      <c r="J64" s="284"/>
      <c r="K64" s="285"/>
      <c r="L64" s="284"/>
      <c r="M64" s="284"/>
      <c r="N64" s="284"/>
      <c r="O64" s="284"/>
      <c r="P64" s="284"/>
      <c r="Q64" s="309"/>
      <c r="R64" s="285"/>
    </row>
    <row r="65" spans="1:18" ht="21.95" customHeight="1">
      <c r="A65" s="293"/>
      <c r="B65" s="286"/>
      <c r="C65" s="284"/>
      <c r="D65" s="284"/>
      <c r="E65" s="284"/>
      <c r="F65" s="303"/>
      <c r="G65" s="284"/>
      <c r="H65" s="284"/>
      <c r="I65" s="284"/>
      <c r="J65" s="284"/>
      <c r="K65" s="285"/>
      <c r="L65" s="284"/>
      <c r="M65" s="284"/>
      <c r="N65" s="284"/>
      <c r="O65" s="284"/>
      <c r="P65" s="284"/>
      <c r="Q65" s="309"/>
      <c r="R65" s="285"/>
    </row>
    <row r="66" spans="1:18" ht="21.95" customHeight="1">
      <c r="A66" s="293"/>
      <c r="B66" s="286"/>
      <c r="C66" s="284"/>
      <c r="D66" s="284"/>
      <c r="E66" s="284"/>
      <c r="F66" s="303"/>
      <c r="G66" s="284"/>
      <c r="H66" s="284"/>
      <c r="I66" s="284"/>
      <c r="J66" s="284"/>
      <c r="K66" s="285"/>
      <c r="L66" s="284"/>
      <c r="M66" s="284"/>
      <c r="N66" s="284"/>
      <c r="O66" s="284"/>
      <c r="P66" s="284"/>
      <c r="Q66" s="309"/>
      <c r="R66" s="285"/>
    </row>
    <row r="67" spans="1:18" ht="21.95" customHeight="1">
      <c r="A67" s="293"/>
      <c r="B67" s="286"/>
      <c r="C67" s="284"/>
      <c r="D67" s="284"/>
      <c r="E67" s="284"/>
      <c r="F67" s="303"/>
      <c r="G67" s="284"/>
      <c r="H67" s="284"/>
      <c r="I67" s="284"/>
      <c r="J67" s="284"/>
      <c r="K67" s="285"/>
      <c r="L67" s="284"/>
      <c r="M67" s="284"/>
      <c r="N67" s="284"/>
      <c r="O67" s="284"/>
      <c r="P67" s="284"/>
      <c r="Q67" s="309"/>
      <c r="R67" s="285"/>
    </row>
    <row r="68" spans="1:18" ht="21.95" customHeight="1">
      <c r="A68" s="293"/>
      <c r="B68" s="286"/>
      <c r="C68" s="284"/>
      <c r="D68" s="284"/>
      <c r="E68" s="284"/>
      <c r="F68" s="303"/>
      <c r="G68" s="284"/>
      <c r="H68" s="284"/>
      <c r="I68" s="284"/>
      <c r="J68" s="284"/>
      <c r="K68" s="285"/>
      <c r="L68" s="284"/>
      <c r="M68" s="284"/>
      <c r="N68" s="284"/>
      <c r="O68" s="284"/>
      <c r="P68" s="284"/>
      <c r="Q68" s="309"/>
      <c r="R68" s="285"/>
    </row>
    <row r="69" spans="1:18" ht="21.95" customHeight="1">
      <c r="A69" s="293"/>
      <c r="B69" s="286"/>
      <c r="C69" s="284"/>
      <c r="D69" s="284"/>
      <c r="E69" s="284"/>
      <c r="F69" s="303"/>
      <c r="G69" s="284"/>
      <c r="H69" s="284"/>
      <c r="I69" s="284"/>
      <c r="J69" s="284"/>
      <c r="K69" s="285"/>
      <c r="L69" s="284"/>
      <c r="M69" s="284"/>
      <c r="N69" s="284"/>
      <c r="O69" s="284"/>
      <c r="P69" s="284"/>
      <c r="Q69" s="309"/>
      <c r="R69" s="285"/>
    </row>
    <row r="70" spans="1:18" ht="21.95" customHeight="1">
      <c r="A70" s="293"/>
      <c r="B70" s="286"/>
      <c r="C70" s="284"/>
      <c r="D70" s="284"/>
      <c r="E70" s="284"/>
      <c r="F70" s="303"/>
      <c r="G70" s="284"/>
      <c r="H70" s="284"/>
      <c r="I70" s="284"/>
      <c r="J70" s="284"/>
      <c r="K70" s="285"/>
      <c r="L70" s="284"/>
      <c r="M70" s="284"/>
      <c r="N70" s="284"/>
      <c r="O70" s="284"/>
      <c r="P70" s="284"/>
      <c r="Q70" s="309"/>
      <c r="R70" s="285"/>
    </row>
    <row r="71" spans="1:18" ht="21.95" customHeight="1">
      <c r="A71" s="293"/>
      <c r="B71" s="286"/>
      <c r="C71" s="284"/>
      <c r="D71" s="284"/>
      <c r="E71" s="284"/>
      <c r="F71" s="303"/>
      <c r="G71" s="284"/>
      <c r="H71" s="284"/>
      <c r="I71" s="284"/>
      <c r="J71" s="284"/>
      <c r="K71" s="285"/>
      <c r="L71" s="284"/>
      <c r="M71" s="284"/>
      <c r="N71" s="284"/>
      <c r="O71" s="284"/>
      <c r="P71" s="284"/>
      <c r="Q71" s="309"/>
      <c r="R71" s="285"/>
    </row>
    <row r="72" spans="1:18" ht="21.95" customHeight="1">
      <c r="A72" s="293"/>
      <c r="B72" s="286"/>
      <c r="C72" s="284"/>
      <c r="D72" s="284"/>
      <c r="E72" s="284"/>
      <c r="F72" s="303"/>
      <c r="G72" s="284"/>
      <c r="H72" s="284"/>
      <c r="I72" s="284"/>
      <c r="J72" s="284"/>
      <c r="K72" s="285"/>
      <c r="L72" s="284"/>
      <c r="M72" s="284"/>
      <c r="N72" s="284"/>
      <c r="O72" s="284"/>
      <c r="P72" s="284"/>
      <c r="Q72" s="309"/>
      <c r="R72" s="285"/>
    </row>
    <row r="73" spans="1:18" ht="21.95" customHeight="1">
      <c r="A73" s="293"/>
      <c r="B73" s="286"/>
      <c r="C73" s="284"/>
      <c r="D73" s="284"/>
      <c r="E73" s="284"/>
      <c r="F73" s="303"/>
      <c r="G73" s="284"/>
      <c r="H73" s="284"/>
      <c r="I73" s="284"/>
      <c r="J73" s="284"/>
      <c r="K73" s="285"/>
      <c r="L73" s="284"/>
      <c r="M73" s="284"/>
      <c r="N73" s="284"/>
      <c r="O73" s="284"/>
      <c r="P73" s="284"/>
      <c r="Q73" s="309"/>
      <c r="R73" s="285"/>
    </row>
    <row r="74" spans="1:18" ht="21.95" customHeight="1">
      <c r="A74" s="293"/>
      <c r="B74" s="286"/>
      <c r="C74" s="284"/>
      <c r="D74" s="284"/>
      <c r="E74" s="284"/>
      <c r="F74" s="303"/>
      <c r="G74" s="284"/>
      <c r="H74" s="284"/>
      <c r="I74" s="284"/>
      <c r="J74" s="284"/>
      <c r="K74" s="285"/>
      <c r="L74" s="284"/>
      <c r="M74" s="284"/>
      <c r="N74" s="284"/>
      <c r="O74" s="284"/>
      <c r="P74" s="284"/>
      <c r="Q74" s="309"/>
      <c r="R74" s="285"/>
    </row>
    <row r="75" spans="1:18" ht="21.95" customHeight="1">
      <c r="A75" s="293"/>
      <c r="B75" s="286"/>
      <c r="C75" s="284"/>
      <c r="D75" s="284"/>
      <c r="E75" s="284"/>
      <c r="F75" s="303"/>
      <c r="G75" s="284"/>
      <c r="H75" s="284"/>
      <c r="I75" s="284"/>
      <c r="J75" s="284"/>
      <c r="K75" s="285"/>
      <c r="L75" s="284"/>
      <c r="M75" s="284"/>
      <c r="N75" s="284"/>
      <c r="O75" s="284"/>
      <c r="P75" s="284"/>
      <c r="Q75" s="309"/>
      <c r="R75" s="285"/>
    </row>
    <row r="76" spans="1:18" ht="21.95" customHeight="1">
      <c r="A76" s="293"/>
      <c r="B76" s="286"/>
      <c r="C76" s="284"/>
      <c r="D76" s="284"/>
      <c r="E76" s="284"/>
      <c r="F76" s="303"/>
      <c r="G76" s="284"/>
      <c r="H76" s="284"/>
      <c r="I76" s="284"/>
      <c r="J76" s="284"/>
      <c r="K76" s="285"/>
      <c r="L76" s="284"/>
      <c r="M76" s="284"/>
      <c r="N76" s="284"/>
      <c r="O76" s="284"/>
      <c r="P76" s="284"/>
      <c r="Q76" s="309"/>
      <c r="R76" s="285"/>
    </row>
    <row r="77" spans="1:18" ht="21.95" customHeight="1">
      <c r="A77" s="293"/>
      <c r="B77" s="286"/>
      <c r="C77" s="284"/>
      <c r="D77" s="284"/>
      <c r="E77" s="284"/>
      <c r="F77" s="303"/>
      <c r="G77" s="284"/>
      <c r="H77" s="284"/>
      <c r="I77" s="284"/>
      <c r="J77" s="284"/>
      <c r="K77" s="285"/>
      <c r="L77" s="284"/>
      <c r="M77" s="284"/>
      <c r="N77" s="284"/>
      <c r="O77" s="284"/>
      <c r="P77" s="284"/>
      <c r="Q77" s="309"/>
      <c r="R77" s="285"/>
    </row>
    <row r="78" spans="1:18" ht="21.95" customHeight="1">
      <c r="A78" s="293"/>
      <c r="B78" s="286"/>
      <c r="C78" s="284"/>
      <c r="D78" s="284"/>
      <c r="E78" s="284"/>
      <c r="F78" s="303"/>
      <c r="G78" s="284"/>
      <c r="H78" s="284"/>
      <c r="I78" s="284"/>
      <c r="J78" s="284"/>
      <c r="K78" s="285"/>
      <c r="L78" s="284"/>
      <c r="M78" s="284"/>
      <c r="N78" s="284"/>
      <c r="O78" s="284"/>
      <c r="P78" s="284"/>
      <c r="Q78" s="309"/>
      <c r="R78" s="285"/>
    </row>
    <row r="79" spans="1:18" ht="21.95" customHeight="1">
      <c r="A79" s="293"/>
      <c r="B79" s="286"/>
      <c r="C79" s="284"/>
      <c r="D79" s="284"/>
      <c r="E79" s="284"/>
      <c r="F79" s="303"/>
      <c r="G79" s="284"/>
      <c r="H79" s="284"/>
      <c r="I79" s="284"/>
      <c r="J79" s="284"/>
      <c r="K79" s="285"/>
      <c r="L79" s="284"/>
      <c r="M79" s="284"/>
      <c r="N79" s="284"/>
      <c r="O79" s="284"/>
      <c r="P79" s="284"/>
      <c r="Q79" s="309"/>
      <c r="R79" s="285"/>
    </row>
    <row r="80" spans="1:18" ht="21.95" customHeight="1">
      <c r="A80" s="293"/>
      <c r="B80" s="286"/>
      <c r="C80" s="284"/>
      <c r="D80" s="284"/>
      <c r="E80" s="284"/>
      <c r="F80" s="303"/>
      <c r="G80" s="284"/>
      <c r="H80" s="284"/>
      <c r="I80" s="284"/>
      <c r="J80" s="284"/>
      <c r="K80" s="285"/>
      <c r="L80" s="284"/>
      <c r="M80" s="284"/>
      <c r="N80" s="284"/>
      <c r="O80" s="284"/>
      <c r="P80" s="284"/>
      <c r="Q80" s="309"/>
      <c r="R80" s="285"/>
    </row>
    <row r="81" spans="1:18" ht="21.95" customHeight="1">
      <c r="A81" s="293"/>
      <c r="B81" s="286"/>
      <c r="C81" s="284"/>
      <c r="D81" s="284"/>
      <c r="E81" s="284"/>
      <c r="F81" s="303"/>
      <c r="G81" s="284"/>
      <c r="H81" s="284"/>
      <c r="I81" s="284"/>
      <c r="J81" s="284"/>
      <c r="K81" s="285"/>
      <c r="L81" s="284"/>
      <c r="M81" s="284"/>
      <c r="N81" s="284"/>
      <c r="O81" s="284"/>
      <c r="P81" s="284"/>
      <c r="Q81" s="309"/>
      <c r="R81" s="285"/>
    </row>
    <row r="82" spans="1:18" ht="21.95" customHeight="1">
      <c r="A82" s="293"/>
      <c r="B82" s="286"/>
      <c r="C82" s="284"/>
      <c r="D82" s="284"/>
      <c r="E82" s="284"/>
      <c r="F82" s="284"/>
      <c r="G82" s="284"/>
      <c r="H82" s="284"/>
      <c r="I82" s="284"/>
      <c r="J82" s="284"/>
      <c r="K82" s="285"/>
      <c r="L82" s="284"/>
      <c r="M82" s="284"/>
      <c r="N82" s="284"/>
      <c r="O82" s="284"/>
      <c r="P82" s="284"/>
      <c r="Q82" s="309"/>
      <c r="R82" s="285"/>
    </row>
    <row r="83" spans="1:18" ht="21.95" customHeight="1">
      <c r="A83" s="293"/>
      <c r="B83" s="286"/>
      <c r="C83" s="284"/>
      <c r="D83" s="284"/>
      <c r="E83" s="284"/>
      <c r="F83" s="284"/>
      <c r="G83" s="284"/>
      <c r="H83" s="284"/>
      <c r="I83" s="284"/>
      <c r="J83" s="284"/>
      <c r="K83" s="285"/>
      <c r="L83" s="284"/>
      <c r="M83" s="284"/>
      <c r="N83" s="284"/>
      <c r="O83" s="284"/>
      <c r="P83" s="284"/>
      <c r="Q83" s="309"/>
      <c r="R83" s="285"/>
    </row>
  </sheetData>
  <mergeCells count="1">
    <mergeCell ref="D1:H1"/>
  </mergeCells>
  <pageMargins left="0.7" right="0.7" top="0.787401575" bottom="0.787401575" header="0.3" footer="0.3"/>
  <pageSetup fitToHeight="0" orientation="landscape" paperSize="9" scale="6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/>
  <dimension ref="A1:B176"/>
  <sheetViews>
    <sheetView workbookViewId="0" topLeftCell="A151">
      <selection pane="topLeft" activeCell="A3" sqref="A3"/>
    </sheetView>
  </sheetViews>
  <sheetFormatPr defaultRowHeight="15"/>
  <cols>
    <col min="1" max="1" width="67.7142857142857" bestFit="1" customWidth="1"/>
    <col min="2" max="2" width="20.5714285714286" bestFit="1" customWidth="1"/>
  </cols>
  <sheetData>
    <row r="1" spans="1:2" ht="15">
      <c r="A1" s="24" t="s">
        <v>260</v>
      </c>
      <c r="B1" s="24" t="s">
        <v>261</v>
      </c>
    </row>
    <row r="2" spans="1:2" ht="15">
      <c r="A2" s="20" t="s">
        <v>169</v>
      </c>
      <c r="B2" s="20" t="s">
        <v>252</v>
      </c>
    </row>
    <row r="3" spans="1:2" ht="15">
      <c r="A3" s="20" t="s">
        <v>185</v>
      </c>
      <c r="B3" s="20" t="s">
        <v>249</v>
      </c>
    </row>
    <row r="4" spans="1:2" ht="15">
      <c r="A4" s="20" t="s">
        <v>231</v>
      </c>
      <c r="B4" s="20" t="s">
        <v>248</v>
      </c>
    </row>
    <row r="5" spans="1:2" ht="15">
      <c r="A5" s="20" t="s">
        <v>137</v>
      </c>
      <c r="B5" s="20" t="s">
        <v>248</v>
      </c>
    </row>
    <row r="6" spans="1:2" ht="15">
      <c r="A6" s="20" t="s">
        <v>45</v>
      </c>
      <c r="B6" s="20" t="s">
        <v>248</v>
      </c>
    </row>
    <row r="7" spans="1:2" ht="15">
      <c r="A7" s="20" t="s">
        <v>246</v>
      </c>
      <c r="B7" s="20" t="s">
        <v>249</v>
      </c>
    </row>
    <row r="8" spans="1:2" ht="15">
      <c r="A8" s="20" t="s">
        <v>245</v>
      </c>
      <c r="B8" s="20" t="s">
        <v>252</v>
      </c>
    </row>
    <row r="9" spans="1:2" ht="15">
      <c r="A9" s="20" t="s">
        <v>132</v>
      </c>
      <c r="B9" s="20" t="s">
        <v>248</v>
      </c>
    </row>
    <row r="10" spans="1:2" ht="15">
      <c r="A10" s="20" t="s">
        <v>143</v>
      </c>
      <c r="B10" s="20" t="s">
        <v>249</v>
      </c>
    </row>
    <row r="11" spans="1:2" ht="15">
      <c r="A11" s="20" t="s">
        <v>141</v>
      </c>
      <c r="B11" s="20" t="s">
        <v>249</v>
      </c>
    </row>
    <row r="12" spans="1:2" ht="15">
      <c r="A12" s="20" t="s">
        <v>176</v>
      </c>
      <c r="B12" s="20" t="s">
        <v>249</v>
      </c>
    </row>
    <row r="13" spans="1:2" ht="15">
      <c r="A13" s="20" t="s">
        <v>153</v>
      </c>
      <c r="B13" s="20" t="s">
        <v>249</v>
      </c>
    </row>
    <row r="14" spans="1:2" ht="15">
      <c r="A14" s="20" t="s">
        <v>154</v>
      </c>
      <c r="B14" s="20" t="s">
        <v>249</v>
      </c>
    </row>
    <row r="15" spans="1:2" ht="15">
      <c r="A15" s="20" t="s">
        <v>253</v>
      </c>
      <c r="B15" s="20" t="s">
        <v>249</v>
      </c>
    </row>
    <row r="16" spans="1:2" ht="15">
      <c r="A16" s="20" t="s">
        <v>217</v>
      </c>
      <c r="B16" s="20" t="s">
        <v>249</v>
      </c>
    </row>
    <row r="17" spans="1:2" ht="15">
      <c r="A17" s="20" t="s">
        <v>195</v>
      </c>
      <c r="B17" s="20" t="s">
        <v>249</v>
      </c>
    </row>
    <row r="18" spans="1:2" ht="15">
      <c r="A18" s="20" t="s">
        <v>157</v>
      </c>
      <c r="B18" s="20" t="s">
        <v>249</v>
      </c>
    </row>
    <row r="19" spans="1:2" ht="15">
      <c r="A19" s="20" t="s">
        <v>156</v>
      </c>
      <c r="B19" s="20" t="s">
        <v>249</v>
      </c>
    </row>
    <row r="20" spans="1:2" ht="15">
      <c r="A20" s="20" t="s">
        <v>155</v>
      </c>
      <c r="B20" s="20" t="s">
        <v>249</v>
      </c>
    </row>
    <row r="21" spans="1:2" ht="15">
      <c r="A21" s="20" t="s">
        <v>187</v>
      </c>
      <c r="B21" s="20" t="s">
        <v>249</v>
      </c>
    </row>
    <row r="22" spans="1:2" ht="15">
      <c r="A22" s="20" t="s">
        <v>184</v>
      </c>
      <c r="B22" s="20" t="s">
        <v>249</v>
      </c>
    </row>
    <row r="23" spans="1:2" ht="15">
      <c r="A23" s="20" t="s">
        <v>205</v>
      </c>
      <c r="B23" s="20" t="s">
        <v>249</v>
      </c>
    </row>
    <row r="24" spans="1:2" ht="15">
      <c r="A24" s="20" t="s">
        <v>124</v>
      </c>
      <c r="B24" s="20" t="s">
        <v>249</v>
      </c>
    </row>
    <row r="25" spans="1:2" ht="15">
      <c r="A25" s="20" t="s">
        <v>177</v>
      </c>
      <c r="B25" s="20" t="s">
        <v>249</v>
      </c>
    </row>
    <row r="26" spans="1:2" ht="15">
      <c r="A26" s="20" t="s">
        <v>171</v>
      </c>
      <c r="B26" s="20" t="s">
        <v>249</v>
      </c>
    </row>
    <row r="27" spans="1:2" ht="15">
      <c r="A27" s="20" t="s">
        <v>168</v>
      </c>
      <c r="B27" s="20" t="s">
        <v>252</v>
      </c>
    </row>
    <row r="28" spans="1:2" ht="15">
      <c r="A28" s="20" t="s">
        <v>179</v>
      </c>
      <c r="B28" s="20" t="s">
        <v>252</v>
      </c>
    </row>
    <row r="29" spans="1:2" ht="15">
      <c r="A29" s="20" t="s">
        <v>199</v>
      </c>
      <c r="B29" s="20" t="s">
        <v>252</v>
      </c>
    </row>
    <row r="30" spans="1:2" ht="15">
      <c r="A30" s="20" t="s">
        <v>150</v>
      </c>
      <c r="B30" s="20" t="s">
        <v>252</v>
      </c>
    </row>
    <row r="31" spans="1:2" ht="15">
      <c r="A31" s="20" t="s">
        <v>210</v>
      </c>
      <c r="B31" s="20" t="s">
        <v>252</v>
      </c>
    </row>
    <row r="32" spans="1:2" ht="15">
      <c r="A32" s="20" t="s">
        <v>39</v>
      </c>
      <c r="B32" s="20" t="s">
        <v>250</v>
      </c>
    </row>
    <row r="33" spans="1:2" ht="15">
      <c r="A33" s="20" t="s">
        <v>170</v>
      </c>
      <c r="B33" s="20" t="s">
        <v>249</v>
      </c>
    </row>
    <row r="34" spans="1:2" ht="15">
      <c r="A34" s="20" t="s">
        <v>37</v>
      </c>
      <c r="B34" s="20" t="s">
        <v>250</v>
      </c>
    </row>
    <row r="35" spans="1:2" ht="15">
      <c r="A35" s="20" t="s">
        <v>29</v>
      </c>
      <c r="B35" s="20" t="s">
        <v>250</v>
      </c>
    </row>
    <row r="36" spans="1:2" ht="15">
      <c r="A36" s="20" t="s">
        <v>182</v>
      </c>
      <c r="B36" s="20" t="s">
        <v>252</v>
      </c>
    </row>
    <row r="37" spans="1:2" ht="15">
      <c r="A37" s="20" t="s">
        <v>38</v>
      </c>
      <c r="B37" s="20" t="s">
        <v>250</v>
      </c>
    </row>
    <row r="38" spans="1:2" ht="15">
      <c r="A38" s="20" t="s">
        <v>123</v>
      </c>
      <c r="B38" s="20" t="s">
        <v>248</v>
      </c>
    </row>
    <row r="39" spans="1:2" ht="15">
      <c r="A39" s="20" t="s">
        <v>259</v>
      </c>
      <c r="B39" s="20" t="s">
        <v>250</v>
      </c>
    </row>
    <row r="40" spans="1:2" ht="15">
      <c r="A40" s="20" t="s">
        <v>125</v>
      </c>
      <c r="B40" s="20" t="s">
        <v>249</v>
      </c>
    </row>
    <row r="41" spans="1:2" ht="15">
      <c r="A41" s="20" t="s">
        <v>193</v>
      </c>
      <c r="B41" s="20" t="s">
        <v>252</v>
      </c>
    </row>
    <row r="42" spans="1:2" ht="15">
      <c r="A42" s="20" t="s">
        <v>191</v>
      </c>
      <c r="B42" s="20" t="s">
        <v>252</v>
      </c>
    </row>
    <row r="43" spans="1:2" ht="15">
      <c r="A43" s="20" t="s">
        <v>190</v>
      </c>
      <c r="B43" s="20" t="s">
        <v>252</v>
      </c>
    </row>
    <row r="44" spans="1:2" ht="15">
      <c r="A44" s="20" t="s">
        <v>213</v>
      </c>
      <c r="B44" s="20" t="s">
        <v>249</v>
      </c>
    </row>
    <row r="45" spans="1:2" ht="15">
      <c r="A45" s="20" t="s">
        <v>40</v>
      </c>
      <c r="B45" s="20" t="s">
        <v>250</v>
      </c>
    </row>
    <row r="46" spans="1:2" ht="15">
      <c r="A46" s="20" t="s">
        <v>144</v>
      </c>
      <c r="B46" s="20" t="s">
        <v>252</v>
      </c>
    </row>
    <row r="47" spans="1:2" ht="15">
      <c r="A47" s="20" t="s">
        <v>145</v>
      </c>
      <c r="B47" s="20" t="s">
        <v>252</v>
      </c>
    </row>
    <row r="48" spans="1:2" ht="15">
      <c r="A48" s="20" t="s">
        <v>53</v>
      </c>
      <c r="B48" s="20" t="s">
        <v>248</v>
      </c>
    </row>
    <row r="49" spans="1:2" ht="15">
      <c r="A49" s="20" t="s">
        <v>146</v>
      </c>
      <c r="B49" s="20" t="s">
        <v>251</v>
      </c>
    </row>
    <row r="50" spans="1:2" ht="15">
      <c r="A50" s="20" t="s">
        <v>159</v>
      </c>
      <c r="B50" s="20" t="s">
        <v>250</v>
      </c>
    </row>
    <row r="51" spans="1:2" ht="15">
      <c r="A51" s="20" t="s">
        <v>126</v>
      </c>
      <c r="B51" s="20" t="s">
        <v>250</v>
      </c>
    </row>
    <row r="52" spans="1:2" ht="15">
      <c r="A52" s="20" t="s">
        <v>254</v>
      </c>
      <c r="B52" s="20" t="s">
        <v>248</v>
      </c>
    </row>
    <row r="53" spans="1:2" ht="15">
      <c r="A53" s="20" t="s">
        <v>142</v>
      </c>
      <c r="B53" s="20" t="s">
        <v>249</v>
      </c>
    </row>
    <row r="54" spans="1:2" ht="15">
      <c r="A54" s="20" t="s">
        <v>165</v>
      </c>
      <c r="B54" s="20" t="s">
        <v>248</v>
      </c>
    </row>
    <row r="55" spans="1:2" ht="15">
      <c r="A55" s="20" t="s">
        <v>162</v>
      </c>
      <c r="B55" s="20" t="s">
        <v>251</v>
      </c>
    </row>
    <row r="56" spans="1:2" ht="15">
      <c r="A56" s="20" t="s">
        <v>135</v>
      </c>
      <c r="B56" s="20" t="s">
        <v>248</v>
      </c>
    </row>
    <row r="57" spans="1:2" ht="15">
      <c r="A57" s="20" t="s">
        <v>237</v>
      </c>
      <c r="B57" s="20" t="s">
        <v>248</v>
      </c>
    </row>
    <row r="58" spans="1:2" ht="15">
      <c r="A58" s="20" t="s">
        <v>167</v>
      </c>
      <c r="B58" s="20" t="s">
        <v>249</v>
      </c>
    </row>
    <row r="59" spans="1:2" ht="15">
      <c r="A59" s="20" t="s">
        <v>77</v>
      </c>
      <c r="B59" s="20" t="s">
        <v>248</v>
      </c>
    </row>
    <row r="60" spans="1:2" ht="15">
      <c r="A60" s="20" t="s">
        <v>148</v>
      </c>
      <c r="B60" s="20" t="s">
        <v>248</v>
      </c>
    </row>
    <row r="61" spans="1:2" ht="15">
      <c r="A61" s="20" t="s">
        <v>12</v>
      </c>
      <c r="B61" s="20" t="s">
        <v>248</v>
      </c>
    </row>
    <row r="62" spans="1:2" ht="15">
      <c r="A62" s="20" t="s">
        <v>20</v>
      </c>
      <c r="B62" s="20" t="s">
        <v>248</v>
      </c>
    </row>
    <row r="63" spans="1:2" ht="15">
      <c r="A63" s="20" t="s">
        <v>242</v>
      </c>
      <c r="B63" s="20" t="s">
        <v>252</v>
      </c>
    </row>
    <row r="64" spans="1:2" ht="15">
      <c r="A64" s="20" t="s">
        <v>232</v>
      </c>
      <c r="B64" s="20" t="s">
        <v>248</v>
      </c>
    </row>
    <row r="65" spans="1:2" ht="15">
      <c r="A65" s="20" t="s">
        <v>127</v>
      </c>
      <c r="B65" s="20" t="s">
        <v>251</v>
      </c>
    </row>
    <row r="66" spans="1:2" ht="15">
      <c r="A66" s="20" t="s">
        <v>228</v>
      </c>
      <c r="B66" s="20" t="s">
        <v>252</v>
      </c>
    </row>
    <row r="67" spans="1:2" ht="15">
      <c r="A67" s="20" t="s">
        <v>204</v>
      </c>
      <c r="B67" s="20" t="s">
        <v>249</v>
      </c>
    </row>
    <row r="68" spans="1:2" ht="15">
      <c r="A68" s="20" t="s">
        <v>28</v>
      </c>
      <c r="B68" s="20" t="s">
        <v>250</v>
      </c>
    </row>
    <row r="69" spans="1:2" ht="15">
      <c r="A69" s="20" t="s">
        <v>21</v>
      </c>
      <c r="B69" s="20" t="s">
        <v>250</v>
      </c>
    </row>
    <row r="70" spans="1:2" ht="15">
      <c r="A70" s="20" t="s">
        <v>32</v>
      </c>
      <c r="B70" s="20" t="s">
        <v>250</v>
      </c>
    </row>
    <row r="71" spans="1:2" ht="15">
      <c r="A71" s="20" t="s">
        <v>18</v>
      </c>
      <c r="B71" s="20" t="s">
        <v>250</v>
      </c>
    </row>
    <row r="72" spans="1:2" ht="15">
      <c r="A72" s="20" t="s">
        <v>22</v>
      </c>
      <c r="B72" s="20" t="s">
        <v>250</v>
      </c>
    </row>
    <row r="73" spans="1:2" ht="15">
      <c r="A73" s="20" t="s">
        <v>25</v>
      </c>
      <c r="B73" s="20" t="s">
        <v>250</v>
      </c>
    </row>
    <row r="74" spans="1:2" ht="15">
      <c r="A74" s="20" t="s">
        <v>27</v>
      </c>
      <c r="B74" s="20" t="s">
        <v>250</v>
      </c>
    </row>
    <row r="75" spans="1:2" ht="15">
      <c r="A75" s="20" t="s">
        <v>34</v>
      </c>
      <c r="B75" s="20" t="s">
        <v>250</v>
      </c>
    </row>
    <row r="76" spans="1:2" ht="15">
      <c r="A76" s="20" t="s">
        <v>31</v>
      </c>
      <c r="B76" s="20" t="s">
        <v>250</v>
      </c>
    </row>
    <row r="77" spans="1:2" ht="15">
      <c r="A77" s="20" t="s">
        <v>23</v>
      </c>
      <c r="B77" s="20" t="s">
        <v>250</v>
      </c>
    </row>
    <row r="78" spans="1:2" ht="15">
      <c r="A78" s="20" t="s">
        <v>163</v>
      </c>
      <c r="B78" s="20" t="s">
        <v>248</v>
      </c>
    </row>
    <row r="79" spans="1:2" ht="15">
      <c r="A79" s="20" t="s">
        <v>17</v>
      </c>
      <c r="B79" s="20" t="s">
        <v>250</v>
      </c>
    </row>
    <row r="80" spans="1:2" ht="15">
      <c r="A80" s="20" t="s">
        <v>33</v>
      </c>
      <c r="B80" s="20" t="s">
        <v>250</v>
      </c>
    </row>
    <row r="81" spans="1:2" ht="15">
      <c r="A81" s="20" t="s">
        <v>30</v>
      </c>
      <c r="B81" s="20" t="s">
        <v>250</v>
      </c>
    </row>
    <row r="82" spans="1:2" ht="15">
      <c r="A82" s="20" t="s">
        <v>24</v>
      </c>
      <c r="B82" s="20" t="s">
        <v>250</v>
      </c>
    </row>
    <row r="83" spans="1:2" ht="15">
      <c r="A83" s="20" t="s">
        <v>224</v>
      </c>
      <c r="B83" s="20" t="s">
        <v>256</v>
      </c>
    </row>
    <row r="84" spans="1:2" ht="15">
      <c r="A84" s="20" t="s">
        <v>223</v>
      </c>
      <c r="B84" s="20" t="s">
        <v>256</v>
      </c>
    </row>
    <row r="85" spans="1:2" ht="15">
      <c r="A85" s="20" t="s">
        <v>19</v>
      </c>
      <c r="B85" s="20" t="s">
        <v>250</v>
      </c>
    </row>
    <row r="86" spans="1:2" ht="15">
      <c r="A86" s="20" t="s">
        <v>208</v>
      </c>
      <c r="B86" s="20" t="s">
        <v>249</v>
      </c>
    </row>
    <row r="87" spans="1:2" ht="15">
      <c r="A87" s="20" t="s">
        <v>229</v>
      </c>
      <c r="B87" s="20" t="s">
        <v>248</v>
      </c>
    </row>
    <row r="88" spans="1:2" ht="15">
      <c r="A88" s="20" t="s">
        <v>215</v>
      </c>
      <c r="B88" s="20" t="s">
        <v>249</v>
      </c>
    </row>
    <row r="89" spans="1:2" ht="15">
      <c r="A89" s="20" t="s">
        <v>212</v>
      </c>
      <c r="B89" s="20" t="s">
        <v>249</v>
      </c>
    </row>
    <row r="90" spans="1:2" ht="15">
      <c r="A90" s="20" t="s">
        <v>46</v>
      </c>
      <c r="B90" s="20" t="s">
        <v>250</v>
      </c>
    </row>
    <row r="91" spans="1:2" ht="15">
      <c r="A91" s="20" t="s">
        <v>214</v>
      </c>
      <c r="B91" s="20" t="s">
        <v>249</v>
      </c>
    </row>
    <row r="92" spans="1:2" ht="15">
      <c r="A92" s="20" t="s">
        <v>55</v>
      </c>
      <c r="B92" s="20" t="s">
        <v>250</v>
      </c>
    </row>
    <row r="93" spans="1:2" ht="15">
      <c r="A93" s="20" t="s">
        <v>209</v>
      </c>
      <c r="B93" s="20" t="s">
        <v>249</v>
      </c>
    </row>
    <row r="94" spans="1:2" ht="15">
      <c r="A94" s="20" t="s">
        <v>56</v>
      </c>
      <c r="B94" s="20" t="s">
        <v>248</v>
      </c>
    </row>
    <row r="95" spans="1:2" ht="15">
      <c r="A95" s="20" t="s">
        <v>216</v>
      </c>
      <c r="B95" s="20" t="s">
        <v>249</v>
      </c>
    </row>
    <row r="96" spans="1:2" ht="15">
      <c r="A96" s="20" t="s">
        <v>158</v>
      </c>
      <c r="B96" s="20" t="s">
        <v>250</v>
      </c>
    </row>
    <row r="97" spans="1:2" ht="15">
      <c r="A97" s="20" t="s">
        <v>164</v>
      </c>
      <c r="B97" s="20" t="s">
        <v>248</v>
      </c>
    </row>
    <row r="98" spans="1:2" ht="15">
      <c r="A98" s="20" t="s">
        <v>161</v>
      </c>
      <c r="B98" s="20" t="s">
        <v>251</v>
      </c>
    </row>
    <row r="99" spans="1:2" ht="15">
      <c r="A99" s="20" t="s">
        <v>13</v>
      </c>
      <c r="B99" s="20" t="s">
        <v>248</v>
      </c>
    </row>
    <row r="100" spans="1:2" ht="15">
      <c r="A100" s="20" t="s">
        <v>76</v>
      </c>
      <c r="B100" s="20" t="s">
        <v>248</v>
      </c>
    </row>
    <row r="101" spans="1:2" ht="15">
      <c r="A101" s="20" t="s">
        <v>178</v>
      </c>
      <c r="B101" s="20" t="s">
        <v>252</v>
      </c>
    </row>
    <row r="102" spans="1:2" ht="15">
      <c r="A102" s="20" t="s">
        <v>49</v>
      </c>
      <c r="B102" s="20" t="s">
        <v>250</v>
      </c>
    </row>
    <row r="103" spans="1:2" ht="15">
      <c r="A103" s="20" t="s">
        <v>225</v>
      </c>
      <c r="B103" s="20" t="s">
        <v>257</v>
      </c>
    </row>
    <row r="104" spans="1:2" ht="15">
      <c r="A104" s="20" t="s">
        <v>222</v>
      </c>
      <c r="B104" s="20" t="s">
        <v>256</v>
      </c>
    </row>
    <row r="105" spans="1:2" ht="15">
      <c r="A105" s="20" t="s">
        <v>221</v>
      </c>
      <c r="B105" s="20" t="s">
        <v>257</v>
      </c>
    </row>
    <row r="106" spans="1:2" ht="15">
      <c r="A106" s="20" t="s">
        <v>218</v>
      </c>
      <c r="B106" s="20" t="s">
        <v>256</v>
      </c>
    </row>
    <row r="107" spans="1:2" ht="15">
      <c r="A107" s="20" t="s">
        <v>236</v>
      </c>
      <c r="B107" s="20" t="s">
        <v>248</v>
      </c>
    </row>
    <row r="108" spans="1:2" ht="15">
      <c r="A108" s="20" t="s">
        <v>194</v>
      </c>
      <c r="B108" s="20" t="s">
        <v>248</v>
      </c>
    </row>
    <row r="109" spans="1:2" ht="15">
      <c r="A109" s="20" t="s">
        <v>14</v>
      </c>
      <c r="B109" s="20" t="s">
        <v>248</v>
      </c>
    </row>
    <row r="110" spans="1:2" ht="15">
      <c r="A110" s="20" t="s">
        <v>121</v>
      </c>
      <c r="B110" s="20" t="s">
        <v>251</v>
      </c>
    </row>
    <row r="111" spans="1:2" ht="15">
      <c r="A111" s="20" t="s">
        <v>226</v>
      </c>
      <c r="B111" s="20" t="s">
        <v>249</v>
      </c>
    </row>
    <row r="112" spans="1:2" ht="15">
      <c r="A112" s="20" t="s">
        <v>136</v>
      </c>
      <c r="B112" s="20" t="s">
        <v>248</v>
      </c>
    </row>
    <row r="113" spans="1:2" ht="15">
      <c r="A113" s="20" t="s">
        <v>172</v>
      </c>
      <c r="B113" s="20" t="s">
        <v>249</v>
      </c>
    </row>
    <row r="114" spans="1:2" ht="15">
      <c r="A114" s="20" t="s">
        <v>173</v>
      </c>
      <c r="B114" s="20" t="s">
        <v>249</v>
      </c>
    </row>
    <row r="115" spans="1:2" ht="15">
      <c r="A115" s="20" t="s">
        <v>175</v>
      </c>
      <c r="B115" s="20" t="s">
        <v>249</v>
      </c>
    </row>
    <row r="116" spans="1:2" ht="15">
      <c r="A116" s="20" t="s">
        <v>174</v>
      </c>
      <c r="B116" s="20" t="s">
        <v>249</v>
      </c>
    </row>
    <row r="117" spans="1:2" ht="15">
      <c r="A117" s="20" t="s">
        <v>122</v>
      </c>
      <c r="B117" s="20" t="s">
        <v>249</v>
      </c>
    </row>
    <row r="118" spans="1:2" ht="15">
      <c r="A118" s="20" t="s">
        <v>186</v>
      </c>
      <c r="B118" s="20" t="s">
        <v>249</v>
      </c>
    </row>
    <row r="119" spans="1:2" ht="15">
      <c r="A119" s="20" t="s">
        <v>51</v>
      </c>
      <c r="B119" s="20" t="s">
        <v>250</v>
      </c>
    </row>
    <row r="120" spans="1:2" ht="15">
      <c r="A120" s="20" t="s">
        <v>247</v>
      </c>
      <c r="B120" s="20" t="s">
        <v>249</v>
      </c>
    </row>
    <row r="121" spans="1:2" ht="15">
      <c r="A121" s="20" t="s">
        <v>183</v>
      </c>
      <c r="B121" s="20" t="s">
        <v>248</v>
      </c>
    </row>
    <row r="122" spans="1:2" ht="15">
      <c r="A122" s="20" t="s">
        <v>160</v>
      </c>
      <c r="B122" s="20" t="s">
        <v>252</v>
      </c>
    </row>
    <row r="123" spans="1:2" ht="15">
      <c r="A123" s="20" t="s">
        <v>181</v>
      </c>
      <c r="B123" s="20" t="s">
        <v>252</v>
      </c>
    </row>
    <row r="124" spans="1:2" ht="15">
      <c r="A124" s="20" t="s">
        <v>189</v>
      </c>
      <c r="B124" s="20" t="s">
        <v>252</v>
      </c>
    </row>
    <row r="125" spans="1:2" ht="15">
      <c r="A125" s="20" t="s">
        <v>200</v>
      </c>
      <c r="B125" s="20" t="s">
        <v>252</v>
      </c>
    </row>
    <row r="126" spans="1:2" ht="15">
      <c r="A126" s="20" t="s">
        <v>152</v>
      </c>
      <c r="B126" s="20" t="s">
        <v>252</v>
      </c>
    </row>
    <row r="127" spans="1:2" ht="15">
      <c r="A127" s="20" t="s">
        <v>52</v>
      </c>
      <c r="B127" s="20" t="s">
        <v>250</v>
      </c>
    </row>
    <row r="128" spans="1:2" ht="15">
      <c r="A128" s="20" t="s">
        <v>227</v>
      </c>
      <c r="B128" s="20" t="s">
        <v>252</v>
      </c>
    </row>
    <row r="129" spans="1:2" ht="15">
      <c r="A129" s="20" t="s">
        <v>196</v>
      </c>
      <c r="B129" s="20" t="s">
        <v>252</v>
      </c>
    </row>
    <row r="130" spans="1:2" ht="15">
      <c r="A130" s="20" t="s">
        <v>234</v>
      </c>
      <c r="B130" s="20" t="s">
        <v>251</v>
      </c>
    </row>
    <row r="131" spans="1:2" ht="15">
      <c r="A131" s="20" t="s">
        <v>233</v>
      </c>
      <c r="B131" s="20" t="s">
        <v>249</v>
      </c>
    </row>
    <row r="132" spans="1:2" ht="15">
      <c r="A132" s="20" t="s">
        <v>201</v>
      </c>
      <c r="B132" s="20" t="s">
        <v>252</v>
      </c>
    </row>
    <row r="133" spans="1:2" ht="15">
      <c r="A133" s="20" t="s">
        <v>133</v>
      </c>
      <c r="B133" s="20" t="s">
        <v>248</v>
      </c>
    </row>
    <row r="134" spans="1:2" ht="15">
      <c r="A134" s="20" t="s">
        <v>54</v>
      </c>
      <c r="B134" s="20" t="s">
        <v>248</v>
      </c>
    </row>
    <row r="135" spans="1:2" ht="15">
      <c r="A135" s="20" t="s">
        <v>258</v>
      </c>
      <c r="B135" s="20" t="s">
        <v>248</v>
      </c>
    </row>
    <row r="136" spans="1:2" ht="15">
      <c r="A136" s="20" t="s">
        <v>149</v>
      </c>
      <c r="B136" s="20" t="s">
        <v>252</v>
      </c>
    </row>
    <row r="137" spans="1:2" ht="15">
      <c r="A137" s="20" t="s">
        <v>188</v>
      </c>
      <c r="B137" s="20" t="s">
        <v>252</v>
      </c>
    </row>
    <row r="138" spans="1:2" ht="15">
      <c r="A138" s="20" t="s">
        <v>48</v>
      </c>
      <c r="B138" s="20" t="s">
        <v>250</v>
      </c>
    </row>
    <row r="139" spans="1:2" ht="15">
      <c r="A139" s="20" t="s">
        <v>151</v>
      </c>
      <c r="B139" s="20" t="s">
        <v>252</v>
      </c>
    </row>
    <row r="140" spans="1:2" ht="15">
      <c r="A140" s="20" t="s">
        <v>128</v>
      </c>
      <c r="B140" s="20" t="s">
        <v>251</v>
      </c>
    </row>
    <row r="141" spans="1:2" ht="15">
      <c r="A141" s="20" t="s">
        <v>41</v>
      </c>
      <c r="B141" s="20" t="s">
        <v>250</v>
      </c>
    </row>
    <row r="142" spans="1:2" ht="15">
      <c r="A142" s="20" t="s">
        <v>35</v>
      </c>
      <c r="B142" s="20" t="s">
        <v>250</v>
      </c>
    </row>
    <row r="143" spans="1:2" ht="15">
      <c r="A143" s="20" t="s">
        <v>180</v>
      </c>
      <c r="B143" s="20" t="s">
        <v>252</v>
      </c>
    </row>
    <row r="144" spans="1:2" ht="15">
      <c r="A144" s="20" t="s">
        <v>147</v>
      </c>
      <c r="B144" s="20" t="s">
        <v>248</v>
      </c>
    </row>
    <row r="145" spans="1:2" ht="15">
      <c r="A145" s="20" t="s">
        <v>36</v>
      </c>
      <c r="B145" s="20" t="s">
        <v>250</v>
      </c>
    </row>
    <row r="146" spans="1:2" ht="15">
      <c r="A146" s="20" t="s">
        <v>15</v>
      </c>
      <c r="B146" s="20" t="s">
        <v>250</v>
      </c>
    </row>
    <row r="147" spans="1:2" ht="15">
      <c r="A147" s="20" t="s">
        <v>220</v>
      </c>
      <c r="B147" s="20" t="s">
        <v>256</v>
      </c>
    </row>
    <row r="148" spans="1:2" ht="15">
      <c r="A148" s="20" t="s">
        <v>219</v>
      </c>
      <c r="B148" s="20" t="s">
        <v>256</v>
      </c>
    </row>
    <row r="149" spans="1:2" ht="15">
      <c r="A149" s="20" t="s">
        <v>202</v>
      </c>
      <c r="B149" s="20" t="s">
        <v>248</v>
      </c>
    </row>
    <row r="150" spans="1:2" ht="15">
      <c r="A150" s="20" t="s">
        <v>192</v>
      </c>
      <c r="B150" s="20" t="s">
        <v>252</v>
      </c>
    </row>
    <row r="151" spans="1:2" ht="15">
      <c r="A151" s="20" t="s">
        <v>197</v>
      </c>
      <c r="B151" s="20" t="s">
        <v>252</v>
      </c>
    </row>
    <row r="152" spans="1:2" ht="15">
      <c r="A152" s="20" t="s">
        <v>42</v>
      </c>
      <c r="B152" s="20" t="s">
        <v>248</v>
      </c>
    </row>
    <row r="153" spans="1:2" ht="15">
      <c r="A153" s="20" t="s">
        <v>75</v>
      </c>
      <c r="B153" s="20" t="s">
        <v>248</v>
      </c>
    </row>
    <row r="154" spans="1:2" ht="15">
      <c r="A154" s="20" t="s">
        <v>230</v>
      </c>
      <c r="B154" s="20" t="s">
        <v>248</v>
      </c>
    </row>
    <row r="155" spans="1:2" ht="15">
      <c r="A155" s="20" t="s">
        <v>203</v>
      </c>
      <c r="B155" s="20" t="s">
        <v>249</v>
      </c>
    </row>
    <row r="156" spans="1:2" ht="15">
      <c r="A156" s="20" t="s">
        <v>43</v>
      </c>
      <c r="B156" s="20" t="s">
        <v>248</v>
      </c>
    </row>
    <row r="157" spans="1:2" ht="15">
      <c r="A157" s="20" t="s">
        <v>198</v>
      </c>
      <c r="B157" s="20" t="s">
        <v>252</v>
      </c>
    </row>
    <row r="158" spans="1:2" ht="15">
      <c r="A158" s="20" t="s">
        <v>235</v>
      </c>
      <c r="B158" s="20" t="s">
        <v>251</v>
      </c>
    </row>
    <row r="159" spans="1:2" ht="15">
      <c r="A159" s="20" t="s">
        <v>139</v>
      </c>
      <c r="B159" s="20" t="s">
        <v>249</v>
      </c>
    </row>
    <row r="160" spans="1:2" ht="15">
      <c r="A160" s="20" t="s">
        <v>134</v>
      </c>
      <c r="B160" s="20" t="s">
        <v>248</v>
      </c>
    </row>
    <row r="161" spans="1:2" ht="15">
      <c r="A161" s="20" t="s">
        <v>131</v>
      </c>
      <c r="B161" s="20" t="s">
        <v>251</v>
      </c>
    </row>
    <row r="162" spans="1:2" ht="15">
      <c r="A162" s="20" t="s">
        <v>138</v>
      </c>
      <c r="B162" s="20" t="s">
        <v>248</v>
      </c>
    </row>
    <row r="163" spans="1:2" ht="15">
      <c r="A163" s="20" t="s">
        <v>140</v>
      </c>
      <c r="B163" s="20" t="s">
        <v>249</v>
      </c>
    </row>
    <row r="164" spans="1:2" ht="15">
      <c r="A164" s="20" t="s">
        <v>130</v>
      </c>
      <c r="B164" s="20" t="s">
        <v>251</v>
      </c>
    </row>
    <row r="165" spans="1:2" ht="15">
      <c r="A165" s="20" t="s">
        <v>129</v>
      </c>
      <c r="B165" s="20" t="s">
        <v>251</v>
      </c>
    </row>
    <row r="166" spans="1:2" ht="15">
      <c r="A166" s="20" t="s">
        <v>211</v>
      </c>
      <c r="B166" s="20" t="s">
        <v>248</v>
      </c>
    </row>
    <row r="167" spans="1:2" ht="15">
      <c r="A167" s="20" t="s">
        <v>206</v>
      </c>
      <c r="B167" s="20" t="s">
        <v>249</v>
      </c>
    </row>
    <row r="168" spans="1:2" ht="15">
      <c r="A168" s="20" t="s">
        <v>166</v>
      </c>
      <c r="B168" s="20" t="s">
        <v>249</v>
      </c>
    </row>
    <row r="169" spans="1:2" ht="15">
      <c r="A169" s="20" t="s">
        <v>241</v>
      </c>
      <c r="B169" s="20" t="s">
        <v>249</v>
      </c>
    </row>
    <row r="170" spans="1:2" ht="15">
      <c r="A170" s="20" t="s">
        <v>243</v>
      </c>
      <c r="B170" s="20" t="s">
        <v>252</v>
      </c>
    </row>
    <row r="171" spans="1:2" ht="15">
      <c r="A171" s="20" t="s">
        <v>244</v>
      </c>
      <c r="B171" s="20" t="s">
        <v>252</v>
      </c>
    </row>
    <row r="172" spans="1:2" ht="15">
      <c r="A172" s="20" t="s">
        <v>207</v>
      </c>
      <c r="B172" s="20" t="s">
        <v>249</v>
      </c>
    </row>
    <row r="173" spans="1:2" ht="15">
      <c r="A173" s="20" t="s">
        <v>255</v>
      </c>
      <c r="B173" s="20" t="s">
        <v>249</v>
      </c>
    </row>
    <row r="174" spans="1:2" ht="15">
      <c r="A174" s="20" t="s">
        <v>240</v>
      </c>
      <c r="B174" s="20" t="s">
        <v>249</v>
      </c>
    </row>
    <row r="175" spans="1:2" ht="15">
      <c r="A175" s="20" t="s">
        <v>238</v>
      </c>
      <c r="B175" s="20" t="s">
        <v>249</v>
      </c>
    </row>
    <row r="176" spans="1:2" ht="15">
      <c r="A176" s="20" t="s">
        <v>239</v>
      </c>
      <c r="B176" s="20" t="s">
        <v>249</v>
      </c>
    </row>
  </sheetData>
  <autoFilter ref="A1:B1">
    <sortState ref="A2:B176">
      <sortCondition sortBy="value" ref="A2:A176"/>
    </sortState>
  </autoFilter>
  <conditionalFormatting sqref="A2:B176">
    <cfRule type="expression" priority="1" dxfId="0">
      <formula>$C2="Celkem"</formula>
    </cfRule>
  </conditionalFormatting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2024-10-10T08:29:07Z</dcterms:created>
  <cp:category/>
  <cp:contentType/>
  <cp:contentStatus/>
</cp:coreProperties>
</file>