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hidePivotFieldList="1" defaultThemeVersion="164011"/>
  <bookViews>
    <workbookView xWindow="0" yWindow="0" windowWidth="28800" windowHeight="12300" tabRatio="684" activeTab="0"/>
  </bookViews>
  <sheets>
    <sheet name="Ukrajina-souhrn" sheetId="12" r:id="rId2"/>
    <sheet name="Ukrajina-dopady na výdaje SR" sheetId="1" state="hidden" r:id="rId3"/>
    <sheet name="Ukrajina-dopady SR kapitoly" sheetId="10" r:id="rId4"/>
    <sheet name="Ukrajina-dopady SR atributy " sheetId="11" r:id="rId5"/>
    <sheet name="Ukrajina-dopady na majetek SR" sheetId="3" r:id="rId6"/>
    <sheet name="Ukrajina-dopady na výdaje ÚSC" sheetId="13" r:id="rId7"/>
    <sheet name="Ukrajina-ÚSC dle krajů" sheetId="14" r:id="rId8"/>
    <sheet name="seznamy" sheetId="6" state="hidden" r:id="rId9"/>
    <sheet name="příklad podkladu" sheetId="2" state="hidden" r:id="rId10"/>
  </sheets>
  <definedNames>
    <definedName name="_xlnm.Print_Titles" localSheetId="3">'Ukrajina-dopady SR atributy '!$2:$2</definedName>
    <definedName name="_xlnm.Print_Titles" localSheetId="2">'Ukrajina-dopady SR kapitoly'!$2:$2</definedName>
    <definedName name="_xlnm.Print_Area" localSheetId="8">'příklad podkladu'!$B$1:$U$9</definedName>
    <definedName name="_xlnm.Print_Area" localSheetId="4">'Ukrajina-dopady na majetek SR'!$B$1:$R$34</definedName>
    <definedName name="_xlnm.Print_Area" localSheetId="1">'Ukrajina-dopady na výdaje SR'!$B$1:$T$167</definedName>
    <definedName name="_xlnm.Print_Area" localSheetId="5">'Ukrajina-dopady na výdaje ÚSC'!$B:$J</definedName>
    <definedName name="_xlnm.Print_Area" localSheetId="3">'Ukrajina-dopady SR atributy '!$B:$R</definedName>
    <definedName name="_xlnm.Print_Area" localSheetId="2">'Ukrajina-dopady SR kapitoly'!$B:$R</definedName>
    <definedName name="_xlnm.Print_Area" localSheetId="0">'Ukrajina-souhrn'!$B$1:$Q$27</definedName>
    <definedName name="_xlnm.Print_Area" localSheetId="6">'Ukrajina-ÚSC dle krajů'!$B:$J</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<sst xmlns="http://schemas.openxmlformats.org/spreadsheetml/2006/main" count="3945" uniqueCount="670">
  <si>
    <t>301</t>
  </si>
  <si>
    <t>302</t>
  </si>
  <si>
    <t>303</t>
  </si>
  <si>
    <t>304</t>
  </si>
  <si>
    <t>305</t>
  </si>
  <si>
    <t>306</t>
  </si>
  <si>
    <t>307</t>
  </si>
  <si>
    <t>308</t>
  </si>
  <si>
    <t>309</t>
  </si>
  <si>
    <t>312</t>
  </si>
  <si>
    <t>313</t>
  </si>
  <si>
    <t>314</t>
  </si>
  <si>
    <t>315</t>
  </si>
  <si>
    <t>317</t>
  </si>
  <si>
    <t>321</t>
  </si>
  <si>
    <t>322</t>
  </si>
  <si>
    <t>327</t>
  </si>
  <si>
    <t>328</t>
  </si>
  <si>
    <t>329</t>
  </si>
  <si>
    <t>333</t>
  </si>
  <si>
    <t>334</t>
  </si>
  <si>
    <t>335</t>
  </si>
  <si>
    <t>336</t>
  </si>
  <si>
    <t>343</t>
  </si>
  <si>
    <t>344</t>
  </si>
  <si>
    <t>345</t>
  </si>
  <si>
    <t>346</t>
  </si>
  <si>
    <t>348</t>
  </si>
  <si>
    <t>349</t>
  </si>
  <si>
    <t>353</t>
  </si>
  <si>
    <t>355</t>
  </si>
  <si>
    <t>358</t>
  </si>
  <si>
    <t>359</t>
  </si>
  <si>
    <t>361</t>
  </si>
  <si>
    <t>371</t>
  </si>
  <si>
    <t>372</t>
  </si>
  <si>
    <t>373</t>
  </si>
  <si>
    <t>374</t>
  </si>
  <si>
    <t>375</t>
  </si>
  <si>
    <t>376</t>
  </si>
  <si>
    <t>377</t>
  </si>
  <si>
    <t>378</t>
  </si>
  <si>
    <t>381</t>
  </si>
  <si>
    <t>396</t>
  </si>
  <si>
    <t>397</t>
  </si>
  <si>
    <t>398</t>
  </si>
  <si>
    <t>Celkový výsledek</t>
  </si>
  <si>
    <t>MZV</t>
  </si>
  <si>
    <t>MV</t>
  </si>
  <si>
    <t>Celkem</t>
  </si>
  <si>
    <t>Kapitola</t>
  </si>
  <si>
    <t>Účel kód</t>
  </si>
  <si>
    <t>Leden</t>
  </si>
  <si>
    <t>Únor</t>
  </si>
  <si>
    <t>Březen</t>
  </si>
  <si>
    <t>Duben</t>
  </si>
  <si>
    <t>Květen</t>
  </si>
  <si>
    <t>Červen</t>
  </si>
  <si>
    <t>Červenec</t>
  </si>
  <si>
    <t>Srpen</t>
  </si>
  <si>
    <t>Září</t>
  </si>
  <si>
    <t>Říjen</t>
  </si>
  <si>
    <t>Listopad</t>
  </si>
  <si>
    <t>Prosinec</t>
  </si>
  <si>
    <r>
      <t>Alokace dle</t>
    </r>
    <r>
      <rPr>
        <sz val="7"/>
        <color theme="1"/>
        <rFont val="Calibri"/>
        <family val="2"/>
        <charset val="238"/>
        <scheme val="minor"/>
      </rPr>
      <t xml:space="preserve"> UV či jiného rozhodnutí</t>
    </r>
  </si>
  <si>
    <r>
      <t>Legislativa</t>
    </r>
    <r>
      <rPr>
        <sz val="7"/>
        <color theme="1"/>
        <rFont val="Calibri"/>
        <family val="2"/>
        <charset val="238"/>
        <scheme val="minor"/>
      </rPr>
      <t xml:space="preserve"> uveďte UV či jiný právní předpis</t>
    </r>
  </si>
  <si>
    <r>
      <rPr>
        <b/>
        <sz val="8"/>
        <color theme="1"/>
        <rFont val="Calibri"/>
        <family val="2"/>
        <charset val="238"/>
        <scheme val="minor"/>
      </rPr>
      <t>Zdroj</t>
    </r>
    <r>
      <rPr>
        <sz val="8"/>
        <color theme="1"/>
        <rFont val="Calibri"/>
        <family val="2"/>
        <charset val="238"/>
        <scheme val="minor"/>
      </rPr>
      <t xml:space="preserve">                            </t>
    </r>
    <r>
      <rPr>
        <sz val="7"/>
        <color theme="1"/>
        <rFont val="Calibri"/>
        <family val="2"/>
        <charset val="238"/>
        <scheme val="minor"/>
      </rPr>
      <t xml:space="preserve"> VRR, rozpočet kapitoly</t>
    </r>
  </si>
  <si>
    <t>Účel název / pokud není přidělen účel, uveďte věcnou náplň opatření</t>
  </si>
  <si>
    <t>UV č. 129</t>
  </si>
  <si>
    <t>rozpočet kapitoly</t>
  </si>
  <si>
    <t>bez účelu</t>
  </si>
  <si>
    <t>Poskytnutím pomoci občanům Ukrajiny, kteří jsou v kontextu bezpečnostní situace v ohrožení a přicestovali na území ČR (Program pomoci občanům Ukrajiny)</t>
  </si>
  <si>
    <t>Humanitární a migrační pomoc pro obyvatelstvo Ukrajiny</t>
  </si>
  <si>
    <t>UV č. 131</t>
  </si>
  <si>
    <r>
      <t xml:space="preserve">Účel kód </t>
    </r>
    <r>
      <rPr>
        <sz val="7"/>
        <color theme="1"/>
        <rFont val="Calibri"/>
        <family val="2"/>
        <charset val="238"/>
        <scheme val="minor"/>
      </rPr>
      <t>případně "bez účelu"</t>
    </r>
  </si>
  <si>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 xml:space="preserve">na výdaje státního rozpočtu </t>
    </r>
    <r>
      <rPr>
        <b/>
        <sz val="12"/>
        <color theme="1"/>
        <rFont val="Calibri"/>
        <family val="2"/>
        <charset val="238"/>
        <scheme val="minor"/>
      </rPr>
      <t>v roce 2022 (mil. Kč)</t>
    </r>
  </si>
  <si>
    <t>Ubytování</t>
  </si>
  <si>
    <r>
      <t>Atribut</t>
    </r>
    <r>
      <rPr>
        <sz val="8"/>
        <color theme="1"/>
        <rFont val="Calibri"/>
        <family val="2"/>
        <charset val="238"/>
        <scheme val="minor"/>
      </rPr>
      <t xml:space="preserve">                    </t>
    </r>
    <r>
      <rPr>
        <sz val="7"/>
        <color theme="1"/>
        <rFont val="Calibri"/>
        <family val="2"/>
        <charset val="238"/>
        <scheme val="minor"/>
      </rPr>
      <t>vyberte z rozevíracího seznamu</t>
    </r>
  </si>
  <si>
    <t>Školství</t>
  </si>
  <si>
    <t>Pomoc do zahraničí</t>
  </si>
  <si>
    <t>Sociální dávky</t>
  </si>
  <si>
    <t>Zdravotnictví</t>
  </si>
  <si>
    <t>Materiální pomoc</t>
  </si>
  <si>
    <t>Služby</t>
  </si>
  <si>
    <t>Ostatní</t>
  </si>
  <si>
    <t>301 KPR</t>
  </si>
  <si>
    <t>302 PSP</t>
  </si>
  <si>
    <t>303 SP</t>
  </si>
  <si>
    <t>304 ÚVČR</t>
  </si>
  <si>
    <t>305 BIS</t>
  </si>
  <si>
    <t>306 MZV</t>
  </si>
  <si>
    <t>307 MO</t>
  </si>
  <si>
    <t>308 NBÚ</t>
  </si>
  <si>
    <t>309 KVOP</t>
  </si>
  <si>
    <t>312 MF</t>
  </si>
  <si>
    <t>313 MPSV</t>
  </si>
  <si>
    <t>314 MV</t>
  </si>
  <si>
    <t>315 MŽP</t>
  </si>
  <si>
    <t>317 MMR</t>
  </si>
  <si>
    <t>321 GAČR</t>
  </si>
  <si>
    <t>322 MPO</t>
  </si>
  <si>
    <t>327 MD</t>
  </si>
  <si>
    <t>328 ČTÚ</t>
  </si>
  <si>
    <t>329 MZe</t>
  </si>
  <si>
    <t>333 MŠMT</t>
  </si>
  <si>
    <t>334 MK</t>
  </si>
  <si>
    <t>335 MZd</t>
  </si>
  <si>
    <t>336 MS</t>
  </si>
  <si>
    <t>343 ÚOOÚ</t>
  </si>
  <si>
    <t>344 ÚPV</t>
  </si>
  <si>
    <t>345 ČSÚ</t>
  </si>
  <si>
    <t>346 ČÚZK</t>
  </si>
  <si>
    <t>348 ČBÚ</t>
  </si>
  <si>
    <t>349 ERÚ</t>
  </si>
  <si>
    <t>353 ÚOHS</t>
  </si>
  <si>
    <t>355 ÚSTR</t>
  </si>
  <si>
    <t>358 ÚS</t>
  </si>
  <si>
    <t>359 ÚNRR</t>
  </si>
  <si>
    <t>361 AVČR</t>
  </si>
  <si>
    <t>362 NSA</t>
  </si>
  <si>
    <t>371 ÚDHPSPH</t>
  </si>
  <si>
    <t>372 RRTV</t>
  </si>
  <si>
    <t>373 ÚPDI</t>
  </si>
  <si>
    <t>374 SSHR</t>
  </si>
  <si>
    <t>375 SÚJB</t>
  </si>
  <si>
    <t>376 GIBS</t>
  </si>
  <si>
    <t>377 TAČR</t>
  </si>
  <si>
    <t>378 NÚKIB</t>
  </si>
  <si>
    <t>381 NKÚ</t>
  </si>
  <si>
    <t>396 SD</t>
  </si>
  <si>
    <t>397 OSFA</t>
  </si>
  <si>
    <t>398 VPS</t>
  </si>
  <si>
    <r>
      <t xml:space="preserve">Kapitola                        </t>
    </r>
    <r>
      <rPr>
        <sz val="7"/>
        <color theme="1"/>
        <rFont val="Calibri"/>
        <family val="2"/>
        <charset val="238"/>
        <scheme val="minor"/>
      </rPr>
      <t xml:space="preserve">vyberte z rozevíracího seznamu </t>
    </r>
  </si>
  <si>
    <t>Nápověda:</t>
  </si>
  <si>
    <t>sloupec Kapitola: Správce kapitoly/OSS vybere ke každému vyplněnému řádku z rozevíracího seznamu svou kapitolu</t>
  </si>
  <si>
    <t>sloupec Účel kód: Správce kapitoly/OSS doplní přidělěný kód účelu dle IISSP (např. 223980001). V případě, že výdaj není identifikován účelem, pak uvede "bez účelu"</t>
  </si>
  <si>
    <t xml:space="preserve">sloupec Atribut: Správce kapitol/OSS přidělí výdaji atribut z rozevíracího seznamu. Veškerá pomoc směřující do zahraničí bude označena jako "Pomoc do zahraničí". Ostatní atributy značí pomoc cílenou na území ČR. V případě, že pomoc má povahu odpovídající více atributům, použijte ten, který je v seznamu uvedený výše. </t>
  </si>
  <si>
    <t>sloupec Legislativa: Správce kapitoly/OSS uvede z jakého právního předpisu výdaj vyplývá (např. UV č., zákon č., zákon o SR, apod.)</t>
  </si>
  <si>
    <r>
      <t xml:space="preserve">Účel název                                                                                                                                                                                                                                                                     </t>
    </r>
    <r>
      <rPr>
        <sz val="8"/>
        <color theme="1"/>
        <rFont val="Calibri"/>
        <family val="2"/>
        <charset val="238"/>
        <scheme val="minor"/>
      </rPr>
      <t>pokud není přidělen účel, uveďte věcnou specifikaci pomoci</t>
    </r>
  </si>
  <si>
    <t>Věcná specifikace pomoci</t>
  </si>
  <si>
    <t>Stravování</t>
  </si>
  <si>
    <t>Doprava</t>
  </si>
  <si>
    <t>sloupec Účel název: Správce kapitoly/OSS uvede název účelu dle IISSP, který má vazbu na přidělený kód účelu. V případě, že není účel přidělen, bude uvedena věcná specifikace pomoci</t>
  </si>
  <si>
    <t>Platy a související</t>
  </si>
  <si>
    <t>Transfery ÚSC</t>
  </si>
  <si>
    <r>
      <t xml:space="preserve">Druh výdaje  </t>
    </r>
    <r>
      <rPr>
        <sz val="7"/>
        <color theme="1"/>
        <rFont val="Calibri"/>
        <family val="2"/>
        <charset val="238"/>
        <scheme val="minor"/>
      </rPr>
      <t>vyberte z rozevíracího seznamu</t>
    </r>
  </si>
  <si>
    <t>sloupec Druh výdaje: Správce kapitoly/OSS vybere z rozevíracího seznamu zda se jeddnalo o transfer do rozpočtů územních samosprávných celků či nikoli</t>
  </si>
  <si>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roce 2022 (tis. Kč)</t>
    </r>
  </si>
  <si>
    <t>sloupce měsíce: Správce kapitoly/OSS doplní objem prostředků, které byly na danou pomoc vynaloženy v jednotlivých měsících v tis. Kč (nekumulativně)</t>
  </si>
  <si>
    <t>UV 229/2022</t>
  </si>
  <si>
    <t>AZ - 30 IFA</t>
  </si>
  <si>
    <t>AZ - 30 CAMIVA</t>
  </si>
  <si>
    <t>AP27-S2Z</t>
  </si>
  <si>
    <t>AP27-2 T 815</t>
  </si>
  <si>
    <t>AP-27-2 T 815</t>
  </si>
  <si>
    <t>z.č.151/2010 Sb.</t>
  </si>
  <si>
    <t>poskytnutí ubytování uprchlíkům z Ukrajiny v hotelích a lázeňských domech</t>
  </si>
  <si>
    <t>poskytnutí stravování uprchlíkům z Ukrajiny v hotelích a lázeňských domech</t>
  </si>
  <si>
    <t>výdaje Zdravotnického zařízení MV, léky apod.</t>
  </si>
  <si>
    <t>přeprava - PHM</t>
  </si>
  <si>
    <t>poskytnutí hygienických potřeb, obuv, spotřební zboží, prádlo, kojenecké potřeby, potřeby pro děti, fólie, tašky</t>
  </si>
  <si>
    <t>kapesné</t>
  </si>
  <si>
    <t xml:space="preserve">mzdové a související výdaje </t>
  </si>
  <si>
    <t>konzultační služby, odpady, služby cizincům, elektronické služby</t>
  </si>
  <si>
    <t>nákup drobného majetku</t>
  </si>
  <si>
    <t>UV 131/2022</t>
  </si>
  <si>
    <t>podpora Moldavsko, humunitární pomoc Ukrajina</t>
  </si>
  <si>
    <t>Zahraniční služební cesty k přípravě základny na Slovensku</t>
  </si>
  <si>
    <t>4x pračka a 4x sušička včetně spojovacích kusů, drobná bílá technika</t>
  </si>
  <si>
    <t>Potraviny určené pro uprchlíky ubytované v objektech Celní správy ČR (Miletín, Skočice, Dolní Lomná).</t>
  </si>
  <si>
    <t>Vyslání 4 zaměstnanců Celní správy ČR z důvodu zajištění opatření vnější hranice EU, záloha na cestovné, a to na základě žádosti Finanční správy Slovenska</t>
  </si>
  <si>
    <t>Léky pro uprchlíky z Ukrajiny</t>
  </si>
  <si>
    <t>Pořízení drogistických potřeb pro uprchlíky</t>
  </si>
  <si>
    <t>Nákup spotřebního materiálu (koše, klíče, elektromateriál)</t>
  </si>
  <si>
    <t>Běžné výdaje související se zprovozněním majetku používaného k řešení Ukrajinské krize (zprovoznění objektu Hanáckých kasáren)</t>
  </si>
  <si>
    <t>Doprava humanitární pomoci pro Ukrajinu na území Polska - výdaje za naftu</t>
  </si>
  <si>
    <t>Materiální humanitární pomoc ČR pro Ukrajinu</t>
  </si>
  <si>
    <t>UV 131,/2022, UV 151/2022</t>
  </si>
  <si>
    <t>UV 203/2022</t>
  </si>
  <si>
    <t>Léky</t>
  </si>
  <si>
    <t>Spotřební materiál</t>
  </si>
  <si>
    <t>PHM a dálniční známky</t>
  </si>
  <si>
    <t>Cestovné</t>
  </si>
  <si>
    <t>Balistické vesty</t>
  </si>
  <si>
    <t>UV 190/2022</t>
  </si>
  <si>
    <t>Taktické svítilny</t>
  </si>
  <si>
    <t>§ 14 zák.219/00</t>
  </si>
  <si>
    <t>Balíčky první pomoci IFAK</t>
  </si>
  <si>
    <t>Mezinárodní železniční doprava - převoz materiálu na Ukrajinu</t>
  </si>
  <si>
    <t>munice</t>
  </si>
  <si>
    <t>UV 55/2022</t>
  </si>
  <si>
    <t>ruční zbraně + munice</t>
  </si>
  <si>
    <t>UV 136/2022</t>
  </si>
  <si>
    <t>protiletadlová munice</t>
  </si>
  <si>
    <t>UV 137/2022</t>
  </si>
  <si>
    <t>zdravotnický materiál</t>
  </si>
  <si>
    <t>UV 150/2022</t>
  </si>
  <si>
    <t>vojenský materiál od firem</t>
  </si>
  <si>
    <t>UV 160/2022</t>
  </si>
  <si>
    <t>UV 151/2022</t>
  </si>
  <si>
    <t>Navýšení ostrahy objektů Salvátorská a Velehradská</t>
  </si>
  <si>
    <t>rozhodnutí ministra</t>
  </si>
  <si>
    <t>ubytovna Velehradská 25, Praha 3 (7 pokojů - energie a služby mimo ostrahy celkem)</t>
  </si>
  <si>
    <t>byt 1. patro Salvátorská 6, Praha 1 - energie + poplatky</t>
  </si>
  <si>
    <t>byt 2. patro Salvátorská 6, Praha 1 - energie + poplatky</t>
  </si>
  <si>
    <t>byt 3. patro Salvátorská 6, Praha 1 - energie + poplatky</t>
  </si>
  <si>
    <t>byt 4. patro Salvátorská 6, Praha 1 - energie + poplatky</t>
  </si>
  <si>
    <t>Ubytování, dovybavení ubytovacích prostor, hygienické potřeby, potraviny, PHM, energie, revize, čistící prostředky a další drobný majetek</t>
  </si>
  <si>
    <t>Zákon č. 219/2000 Sb.</t>
  </si>
  <si>
    <t>UV č. 206 /2022</t>
  </si>
  <si>
    <t>bojová a další vojenská vozidla</t>
  </si>
  <si>
    <t>UV ze dne 30. 3.</t>
  </si>
  <si>
    <t>Nár.centrum hum.pomoci Olomouc - nákup nábytku a vybyvení z důvodu ubytování řidičů vozicích pomoc na Ukrajinu</t>
  </si>
  <si>
    <t>Materiální humanitární pomoc ČR pro Ukrajinu - potraviny</t>
  </si>
  <si>
    <t>Telefonní poplatky</t>
  </si>
  <si>
    <t>nákup folií se znakem humanitární pomoci</t>
  </si>
  <si>
    <t>cestovní pojištění řidičů</t>
  </si>
  <si>
    <t>cestovné, ubytování řidičů</t>
  </si>
  <si>
    <t>Energie+poplatky za ubytovnu Velehradská25, Praha3 a byty Salvatorská 6, Praha 1</t>
  </si>
  <si>
    <t>Náklady spojené s ubytováním</t>
  </si>
  <si>
    <t>plat zaměstnaného uprchlíka</t>
  </si>
  <si>
    <t>dopočet - oprava</t>
  </si>
  <si>
    <t>Oprava částky za 3/2022 - MF uvadí jiné částky a jiné názvy „Účel název“</t>
  </si>
  <si>
    <t>Převážně pojištění majetku, vybavení (pračky, sušičky), energie.</t>
  </si>
  <si>
    <t xml:space="preserve">Platy a související výdaje zaměstnanců v RZ, které byly předány k bezplatnému užívání MV. </t>
  </si>
  <si>
    <t xml:space="preserve">Pračky a sušičky včetně spojovacích kusů, ledničky, drobná bílá technika </t>
  </si>
  <si>
    <t>Personálních výdaje za březen dle proplacených výkazů práce dotčených zaměstnanců</t>
  </si>
  <si>
    <t>Vodné, stočné, el. energie</t>
  </si>
  <si>
    <t>Odvoz opadů, praní prádla</t>
  </si>
  <si>
    <t>Dělicí příčky pro SŠ Miletín - oddělení kuchyně od jídelny</t>
  </si>
  <si>
    <t>Požární hlásiče pro školicí střediska (178 ks)</t>
  </si>
  <si>
    <t>Nákup materiálu, služeb, energií a oprav nutných k zprovoznění a zajištění chodu KACPU v Olomouci</t>
  </si>
  <si>
    <t>Nákup služeb za účelem zprovoznění bytů k ubytování občanů z Ukrajiny (připojení k el. energii)</t>
  </si>
  <si>
    <t>UO MD - informační letáky</t>
  </si>
  <si>
    <t>Platové prostředky zaměstnanců a související pojistné;</t>
  </si>
  <si>
    <t>Náhrady při tuzemských služebních cestách zaměstnanců MO</t>
  </si>
  <si>
    <t>Potraviny - výcvik a zahraniční operace</t>
  </si>
  <si>
    <t>Léčiva, očkovací látky, zdravotnický materiál a zdravotnické přístroje a nástroje</t>
  </si>
  <si>
    <t>Dílenská zařízení a nářadí</t>
  </si>
  <si>
    <t>výrobky pro zpracování a uchování potravin, technické plyny, dílenské výrobky a obalový materiál</t>
  </si>
  <si>
    <t>bankovní poplatky za účet v zahraničí</t>
  </si>
  <si>
    <t>Nákup služeb k zabezpeční provozu majetku a zabezpečení osob</t>
  </si>
  <si>
    <t>PÚZ Harrachov - hotelová obuv pro ubytované osoby</t>
  </si>
  <si>
    <t>PÚZ Harrachov - léky, drogerie, hygienické potřeby</t>
  </si>
  <si>
    <t>PÚZ Harrachov - stravování ubytovaných osob</t>
  </si>
  <si>
    <t>PÚZ Harrachov - elektrická energie</t>
  </si>
  <si>
    <t>PÚZ Harrachov - výdaje na ubytování</t>
  </si>
  <si>
    <t>PÚZ Harrachov - platy zaměstnanců, vč. příslušenství (SP,ZP,FKSP)</t>
  </si>
  <si>
    <t>PÚZ Lipnice nad Sázavou - stravování ubytovanýczh osob</t>
  </si>
  <si>
    <t>PÚZ Lipnice nad Sázavou - vitamíny, hry, drogerie pro ubytované nezletilé osoby</t>
  </si>
  <si>
    <t>PÚZ Lipnice nad Sázavou - výdaje na ubytování</t>
  </si>
  <si>
    <t>PÚZ Lipnice nad Sázavou - platy zaměstnanců, vč. příslušenství (SP,ZP,FKSP)</t>
  </si>
  <si>
    <t>PÚZ Lipnice nad Sázavou - elektrická energie</t>
  </si>
  <si>
    <t>PÚZ Lipnice nad Sázavou - praní prádla</t>
  </si>
  <si>
    <t>PÚZ Lipnice nad Sázavou - hotelová obuv pro ubytované osoby, žehlící prkno, ubrusy, termosky</t>
  </si>
  <si>
    <t>Příspěvek do Evropského mírového nástroje (EPF)</t>
  </si>
  <si>
    <t>UV</t>
  </si>
  <si>
    <t>Humanitární pomoc pro Ukrajinu poskytnutá MZV</t>
  </si>
  <si>
    <t>Výdaje MZV spojené se zřízením konzulárních jednatelství ČR v Košicích, Přemyšlu a Užhorodu</t>
  </si>
  <si>
    <t>Rozhodnutí MIN</t>
  </si>
  <si>
    <t>Odpuštění nájemného Velvyslanectví Ukrajiny v Praze - dopad do výnosů SPO DS, resp. příjmu SR</t>
  </si>
  <si>
    <t>Rozhodnutí Ř DS</t>
  </si>
  <si>
    <t>Ubytování uprchlíků z Ukrajiny poskytnuté SPO Zámek Štiřín</t>
  </si>
  <si>
    <t>Ubytování uprchlíků z Ukrajiny poskytnuté SPO Česká centra</t>
  </si>
  <si>
    <t>Mimořádné odměny MS na ČC Kyjev v souvislosti s evakuací (SPO Česká centra)</t>
  </si>
  <si>
    <t>Rozhodnutí Ř ČC</t>
  </si>
  <si>
    <t>Výdace spojené s evakuací ČC Moskva v souvislosti s evakuací (SPO Česká centra)</t>
  </si>
  <si>
    <t>Strava</t>
  </si>
  <si>
    <t>Nákup materiálu a majetku do ubytovacích prostor pro ukrajinské občany (spotřební materiál, pračky, sušičky, vybavení prádelny, set-top box apod.)</t>
  </si>
  <si>
    <t>Stěhovací práce, strážní a hlídací služby budovy</t>
  </si>
  <si>
    <t>Tlumočnické a koordinační služby - DPP</t>
  </si>
  <si>
    <t>poskytnutí volných ubytovacích kapacit ŠS Přestavlky cca 60 osob -zvýšené nároky na energie a vodu</t>
  </si>
  <si>
    <t>poskytnutí volných ubytovacích kapacit ŠS Přestavlky cca 60 osob -zajištění stravování do 31.3.</t>
  </si>
  <si>
    <t>dopravní obslužnost (autobus z polských hranic, zajištění nezbytné dopravy)</t>
  </si>
  <si>
    <t>poskytnutí volných ubytovacích kapacit ŠS Přestavlky - zajištění nepřetržitého provozu</t>
  </si>
  <si>
    <t>nákup česko ukrajinských slovníků</t>
  </si>
  <si>
    <t>dovybavení poskytnutých prostorů ( pračka, žejhlička, ložní prádlo…)</t>
  </si>
  <si>
    <t>nákup úklidových, desinfekčních a hygienických prostředků</t>
  </si>
  <si>
    <t>CZVV překlady testů JPZ do ukrajinštiny</t>
  </si>
  <si>
    <t>67/2022 Sb., 561/2004 Sb.</t>
  </si>
  <si>
    <t>NPI ČR - adaptační koordinátoři, tvorba vzdělávacích materiálu</t>
  </si>
  <si>
    <t>67/2022</t>
  </si>
  <si>
    <t>PŘO - vybavení</t>
  </si>
  <si>
    <t>soukromé školy - vzdělávání a školské služby</t>
  </si>
  <si>
    <t>67/2022 Sb., 306/1999 Sb.</t>
  </si>
  <si>
    <t>Moravská galerie v Brně - zřízení centra dobrovolnické pomoci a jeho následné provozní výdaje</t>
  </si>
  <si>
    <t>Muzeum loutkářských kultur v Chrudimi - ubytování - čtyři osoby</t>
  </si>
  <si>
    <t>UV 206/2022</t>
  </si>
  <si>
    <t>Muzeum umění Olomouc - pomoc s převozem uprchlíků ze slovensko-ukrajinských hranic do ČR - náklady na pohonné hmoty a cestovné řidičů</t>
  </si>
  <si>
    <t>Národní divadlo - ušlé tržby za představení LM a worshop Činohra (tréninky), služby spojené s realizací Emergency briefing, Bdění pro Urajinu</t>
  </si>
  <si>
    <t>Národní divadlo - náklady spojené s PR, mediálními aktivitami na podporu Ukrajiny</t>
  </si>
  <si>
    <t>Národní galerie Praha - benefiční koncerty - tisk materiálů pro koncerty, zabezpečení prostor (energie, úklid, ostraha, tech. dozor), překlady z/do ukrajinštiny</t>
  </si>
  <si>
    <t>Národní galerie - odměny z DPP zaměstnaných ukrajinských uprchlíků - 2 restaurátoři</t>
  </si>
  <si>
    <t>Národní knihovna - spotřeba vody, elektrické energie, plynu, úklidové prostředky</t>
  </si>
  <si>
    <t>Národní knihovna - občerstvení (zajištění vstupních  základních potřeb při ubytování uprchlíků - trvanlivé potraviny, voda, apod.)</t>
  </si>
  <si>
    <t>Národní muzeum - ubytování - režijní náklady</t>
  </si>
  <si>
    <t>Národní technické muzeum - nepřímé výdaje na ubytování 7 osob (energie, služby)</t>
  </si>
  <si>
    <t>Památník Terezín - náklady na el. energii, vodu, vytápění, hygienické potřeby, praní prádla, potraviny</t>
  </si>
  <si>
    <t>Národní památkový ústav - Třeboň, Veltrusy - náklady rezervované kapacity na ubytování (spotřeba el. energie, voda, stočné, úklid)</t>
  </si>
  <si>
    <t>Národní památkový ústav - ušlé výnosy z tržeb ze vstupného - vstupné zdarma pro ukrajinské uprchlíky, výpadek výnosů z pronájmu ubytovacích kapacit</t>
  </si>
  <si>
    <t>ústřední orgán - proplacení přepravy humanitární pomoci - léčiva</t>
  </si>
  <si>
    <t>zákon č. 151/2010 Sb.</t>
  </si>
  <si>
    <t xml:space="preserve">poskytnutí lůžek v ubytovacím provozu NCO NZO </t>
  </si>
  <si>
    <t>poskytování celodenní stravy ubytovaným</t>
  </si>
  <si>
    <t xml:space="preserve">koordinace postupů s MMB a FNuSA (zaměstnání, školy pro děti, jazykové kurzy apod.) </t>
  </si>
  <si>
    <t>ubytování Hotel ILF, Budějovická 743/15, Praha 4</t>
  </si>
  <si>
    <t>Hotel ILF - praní prádla</t>
  </si>
  <si>
    <t>HS Praha - Doprava související s pomocí Ukrajině</t>
  </si>
  <si>
    <t>HS Praha - Platy a OON  včetně příslušných odvodů související s pomocí Ukrajině</t>
  </si>
  <si>
    <t>KHS Plzeňského kraje - ubytování uprchlíků a zajištění ochr. pom. a hyg. potřeb  (Domažlice, Školní 111)</t>
  </si>
  <si>
    <t>Mimořádná okamžitá pomoc -újma na zdraví - UA od 1. 3. - 21. 3. 2022 *)</t>
  </si>
  <si>
    <t xml:space="preserve">zák. č. 66/2022 Sb. </t>
  </si>
  <si>
    <t>Humanitární dávka od 21. 3. 2022 *)</t>
  </si>
  <si>
    <t>Příspěvek pro solidární domácnost*)</t>
  </si>
  <si>
    <t>Elektrická energie, teplo, plyn, voda, ostraha, úklid, bankovní poplatky za výběry hotovosti **)</t>
  </si>
  <si>
    <t>Kancelářský papír pro tisk a množení,  tonery, pohonné hmoty, cestovné, ochranné pomůcky, kancelářské potřeby **)</t>
  </si>
  <si>
    <t>Odměny, přesčasy, So/Ne, pracovní pohotovost a ostatní osobní výdaje včetně příslušenství</t>
  </si>
  <si>
    <t>Energie + služby pro ubytované</t>
  </si>
  <si>
    <t>zák. č.  219/2000 Sb. O majetku České republiky, Zápis o bezúplatném užívání movitých a nemovitých věcí.</t>
  </si>
  <si>
    <t>Datové služby pro ubytované</t>
  </si>
  <si>
    <t>zák. č. 219/2000 Sb. O majetku České republiky, Zápis o bezúplatném užívání movitých a nemovitých věcí.</t>
  </si>
  <si>
    <t>Výpomoc zaměstnanců ČSSZ Úřadu práce v KACPU</t>
  </si>
  <si>
    <t>zák. č. 234/2014 Sb., zák č. 262/2006 Sb.</t>
  </si>
  <si>
    <t>zák č. 262/2006 Sb.</t>
  </si>
  <si>
    <t>Drobný nákup (10 ks modem wi-fi)</t>
  </si>
  <si>
    <t>Zvýšené provozní výdaje SÚIP -  ubytování inspektorů v hotelu, kteří by byli ubytováni ve školícím středisku SÚIPu na Zukalove ul.v Opavě (nyní tam jsou ubytovaní uprchlíci z Ukrajiny)</t>
  </si>
  <si>
    <t>Nákup pro uprchlíky Ukrajiny: automat.pračka, instalace pračky, setobox DVBT2, prádlové koše, sušáky na prádlo, koše na odpadky, výroba klíčů</t>
  </si>
  <si>
    <t>Výpomoc zaměstnanců - inspektorů SÚIP v KACPU v ČR</t>
  </si>
  <si>
    <t>ubytování</t>
  </si>
  <si>
    <t>zákon 219/2000 Sb. O majetku České republiky, Smlouva s MV o využívání nepotřebného majetku.</t>
  </si>
  <si>
    <t>Ubytování (6 osob v březnu a 11 osob v dubnu) v apartmánu CPTS Zbůch</t>
  </si>
  <si>
    <t>zákon 219/2000 Sb. O majetku České republiky</t>
  </si>
  <si>
    <t>Celodenní stravování (6 osob v březnu a 11 osob v dubnu) CPTS Zbůch</t>
  </si>
  <si>
    <t>Fakultativní služba od 10. 3. 2022 - Sorokotiaha David</t>
  </si>
  <si>
    <t>Fakultativní služba od 11. 4. 2022 - Pokotylo Kyrylo</t>
  </si>
  <si>
    <t xml:space="preserve">Nákup pračky, hygienických potřeb, sušák, skleničky </t>
  </si>
  <si>
    <t>zákon 219/2000 Sb. O majetku České republiky, Smlouva o bezplatném užívání nemovitých věcí.</t>
  </si>
  <si>
    <t>stravování</t>
  </si>
  <si>
    <t>doprava</t>
  </si>
  <si>
    <t>ostatní (výdaje na dovybavení místností – např. nádobí, lednice, polštáře, přikrývky,…)</t>
  </si>
  <si>
    <t>ubytování (manželský pár)</t>
  </si>
  <si>
    <t>stravování (manželský pár)</t>
  </si>
  <si>
    <t>bez učelu</t>
  </si>
  <si>
    <t xml:space="preserve">Zvýšená platba státu veřejného zdravotního pojištění za válečné uprchlíky (odhad) </t>
  </si>
  <si>
    <t>Oprava zdravotně technických instalací za účelem obnovení funkčnosti vodovodních a vytápěcích okruhů v budově Čechova 2425/26, Plzeň ( majetek převzatý jako nepotřebný od FN Plzeň)  - budova je ve výpůjčce Plzeňskému kraji  s refundací výdajů na energie, je obsazena</t>
  </si>
  <si>
    <t>Pozn.: Údaje neobsahují informace evidované v režimu utajení Důvěrné (spis č. D38/2022, tajná spisovna MF)</t>
  </si>
  <si>
    <t>Údaje neobsahují informace evidované v režimu utajení Důvěrné (spis č. D38/2022, tajná spisovna MF)</t>
  </si>
  <si>
    <t xml:space="preserve">Kapitola       </t>
  </si>
  <si>
    <t>Specifikace pomoci</t>
  </si>
  <si>
    <r>
      <t>Atribut</t>
    </r>
    <r>
      <rPr>
        <sz val="8"/>
        <color theme="1"/>
        <rFont val="Calibri"/>
        <family val="2"/>
        <charset val="238"/>
        <scheme val="minor"/>
      </rPr>
      <t xml:space="preserve">                 </t>
    </r>
  </si>
  <si>
    <r>
      <t xml:space="preserve">Druh výdaje </t>
    </r>
    <r>
      <rPr>
        <sz val="8"/>
        <color theme="1"/>
        <rFont val="Calibri"/>
        <family val="2"/>
        <charset val="238"/>
        <scheme val="minor"/>
      </rPr>
      <t>Transfer ÚSC / Ostaní</t>
    </r>
  </si>
  <si>
    <r>
      <t xml:space="preserve">Legislativa                        </t>
    </r>
    <r>
      <rPr>
        <sz val="7"/>
        <color theme="1"/>
        <rFont val="Calibri"/>
        <family val="2"/>
        <charset val="238"/>
        <scheme val="minor"/>
      </rPr>
      <t>UV či jiný právní předpis</t>
    </r>
  </si>
  <si>
    <t xml:space="preserve">Kapitola      </t>
  </si>
  <si>
    <r>
      <t>Atribut</t>
    </r>
    <r>
      <rPr>
        <sz val="8"/>
        <color theme="1"/>
        <rFont val="Calibri"/>
        <family val="2"/>
        <charset val="238"/>
        <scheme val="minor"/>
      </rPr>
      <t xml:space="preserve">         </t>
    </r>
  </si>
  <si>
    <t>Kategorie</t>
  </si>
  <si>
    <t>Výdaje SR+ÚSC a Majetek státu</t>
  </si>
  <si>
    <t>Územní samosprávné celky</t>
  </si>
  <si>
    <t>Název položky</t>
  </si>
  <si>
    <t>Platy zam. v prac. poměru vyjma zam. na služeb. místech</t>
  </si>
  <si>
    <t>Ostatní platy</t>
  </si>
  <si>
    <t>Ostatní osobní výdaje</t>
  </si>
  <si>
    <t>Povinné poj. na soc. zabezp. a přísp. na stát. pol. zaměstn.</t>
  </si>
  <si>
    <t>Povinné pojistné na veřejné zdravotní pojištění</t>
  </si>
  <si>
    <t>Ostatní povinné pojistné placené zaměstnavatelem</t>
  </si>
  <si>
    <t>Podlimitní technické zhodnocení</t>
  </si>
  <si>
    <t>Potraviny</t>
  </si>
  <si>
    <t>Ochranné pomůcky</t>
  </si>
  <si>
    <t>Léky a zdravotnický materiál</t>
  </si>
  <si>
    <t>Prádlo, oděv a obuv s výjimkou ochranných pomůcek</t>
  </si>
  <si>
    <t>Knihy a obdobné listinné informační prostředky</t>
  </si>
  <si>
    <t>Drobný dlouhodobý hmotný majetek</t>
  </si>
  <si>
    <t>Nákup materiálu jinde nezařazený</t>
  </si>
  <si>
    <t>Úroky vlastní</t>
  </si>
  <si>
    <t>Studená voda včetně stočného a úplaty za odvod dešťových vod</t>
  </si>
  <si>
    <t>Teplo</t>
  </si>
  <si>
    <t>Plyn</t>
  </si>
  <si>
    <t>Elektrická energie</t>
  </si>
  <si>
    <t>Pevná paliva</t>
  </si>
  <si>
    <t>Pohonné hmoty a maziva</t>
  </si>
  <si>
    <t>Poštovní služby</t>
  </si>
  <si>
    <t>Služby elektronických komunikací</t>
  </si>
  <si>
    <t>Služby peněžních ústavů</t>
  </si>
  <si>
    <t>Nájemné</t>
  </si>
  <si>
    <t>Nákup ostatních služeb</t>
  </si>
  <si>
    <t>Opravy a udržování</t>
  </si>
  <si>
    <t>Podlimitní programové vybavení</t>
  </si>
  <si>
    <t>Pohoštění</t>
  </si>
  <si>
    <t>Ostatní nákupy jinde nezařazené</t>
  </si>
  <si>
    <t>Výdaje na věcné dary</t>
  </si>
  <si>
    <t>Ostatní výdaje související s neinvestičními nákupy</t>
  </si>
  <si>
    <t>Neinvest. transfery nefinančním podnikatelům # práv. osobám</t>
  </si>
  <si>
    <t>Ostatní neinvestiční transfery podnikatelům</t>
  </si>
  <si>
    <t>Neinv. transf. fundacím, ústavům a obecně prospěšným společ.</t>
  </si>
  <si>
    <t>Neinvestiční transfery spolkům</t>
  </si>
  <si>
    <t>Neinvestiční transfery církvím a náboženským společnostem</t>
  </si>
  <si>
    <t>Ostatní neinvestiční transfery neziskovým a podobným osobám</t>
  </si>
  <si>
    <t>Ostatní neinvestiční transfery rozpočtům územní úrovně</t>
  </si>
  <si>
    <t>Neinvestiční příspěvky zřízeným příspěvkovým organizacím</t>
  </si>
  <si>
    <t>Neinvestiční transfery zřízeným příspěvkovým organizacím</t>
  </si>
  <si>
    <t>Nákup kolků</t>
  </si>
  <si>
    <t>Platby daní státnímu rozpočtu</t>
  </si>
  <si>
    <t>Dary fyzickým osobám</t>
  </si>
  <si>
    <t>Účelové neinvestiční transfery fyzickým osobám</t>
  </si>
  <si>
    <t>Neinvestiční transfery fyzickým osobám nemající povahu daru</t>
  </si>
  <si>
    <t>Ostatní neinvestiční transfery fyzickým osobám</t>
  </si>
  <si>
    <t>Neinvestiční transfery mezinárodním vládním organizacím</t>
  </si>
  <si>
    <t>Neinvestiční transfery cizím státům</t>
  </si>
  <si>
    <t>Peněžní dary do zahraničí</t>
  </si>
  <si>
    <t>Ostatní neinvestiční transfery do zahraničí</t>
  </si>
  <si>
    <t>Ostatní neinvestiční výdaje jinde nezařazené</t>
  </si>
  <si>
    <t>Stavby</t>
  </si>
  <si>
    <r>
      <t xml:space="preserve">Výdaje </t>
    </r>
    <r>
      <rPr>
        <b/>
        <sz val="12"/>
        <color rgb="FFC00000"/>
        <rFont val="Calibri"/>
        <family val="2"/>
        <charset val="238"/>
        <scheme val="minor"/>
      </rPr>
      <t>krajů</t>
    </r>
    <r>
      <rPr>
        <b/>
        <sz val="12"/>
        <color theme="1"/>
        <rFont val="Calibri"/>
        <family val="2"/>
        <charset val="238"/>
        <scheme val="minor"/>
      </rPr>
      <t xml:space="preserve"> na humanitární zahraniční pomoc přímou dle položek RS (v tis. Kč)</t>
    </r>
  </si>
  <si>
    <r>
      <t xml:space="preserve">Výdaje </t>
    </r>
    <r>
      <rPr>
        <b/>
        <sz val="12"/>
        <color rgb="FFC00000"/>
        <rFont val="Calibri"/>
        <family val="2"/>
        <charset val="238"/>
        <scheme val="minor"/>
      </rPr>
      <t>obcí a krajů</t>
    </r>
    <r>
      <rPr>
        <b/>
        <sz val="12"/>
        <color theme="1"/>
        <rFont val="Calibri"/>
        <family val="2"/>
        <charset val="238"/>
        <scheme val="minor"/>
      </rPr>
      <t xml:space="preserve"> (suma) na humanitární zahraniční pomoc přímou dle položek RS (v tis. Kč)</t>
    </r>
  </si>
  <si>
    <t>Pozn.: Údaje za obce a kraje za daný měsíc jsou k dispozici po uzavření finačních výkazů, tj. cca 20. den po skončení měsíce</t>
  </si>
  <si>
    <t>Kraje</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</si>
  <si>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</si>
  <si>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</si>
  <si>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</si>
  <si>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</si>
  <si>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</si>
  <si>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</si>
  <si>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</si>
  <si>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</si>
  <si>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</si>
  <si>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</si>
  <si>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</si>
  <si>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</si>
  <si>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</si>
  <si>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Kraje celkem</t>
  </si>
  <si>
    <t>Obce v kraji</t>
  </si>
  <si>
    <t>Hlavní město Praha</t>
  </si>
  <si>
    <t>Obce celkem</t>
  </si>
  <si>
    <t>Obce a kraje celkem</t>
  </si>
  <si>
    <r>
      <rPr>
        <b/>
        <sz val="12"/>
        <color rgb="FFC00000"/>
        <rFont val="Calibri"/>
        <family val="2"/>
        <charset val="238"/>
        <scheme val="minor"/>
      </rPr>
      <t>Dopady</t>
    </r>
    <r>
      <rPr>
        <b/>
        <sz val="12"/>
        <color theme="1"/>
        <rFont val="Calibri"/>
        <family val="2"/>
        <charset val="238"/>
        <scheme val="minor"/>
      </rPr>
      <t xml:space="preserve"> válečného konfliktu na Ukrajině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roce 2022 (tis. Kč) - dle kapitol</t>
    </r>
  </si>
  <si>
    <r>
      <rPr>
        <b/>
        <sz val="12"/>
        <color rgb="FFC00000"/>
        <rFont val="Calibri"/>
        <family val="2"/>
        <charset val="238"/>
        <scheme val="minor"/>
      </rPr>
      <t>Dopady</t>
    </r>
    <r>
      <rPr>
        <b/>
        <sz val="12"/>
        <color theme="1"/>
        <rFont val="Calibri"/>
        <family val="2"/>
        <charset val="238"/>
        <scheme val="minor"/>
      </rPr>
      <t xml:space="preserve"> válečného konfliktu na Ukrajině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roce 2022 (tis. Kč) - dle atributů</t>
    </r>
  </si>
  <si>
    <r>
      <t>Výdaje související s válečným konfliktem na Ukrajině a věcná pomoc Ukrajině</t>
    </r>
    <r>
      <rPr>
        <b/>
        <sz val="12"/>
        <color theme="1"/>
        <rFont val="Calibri"/>
        <family val="2"/>
        <charset val="238"/>
        <scheme val="minor"/>
      </rPr>
      <t xml:space="preserve"> - souhrn (tis. Kč)</t>
    </r>
  </si>
  <si>
    <t>Obce</t>
  </si>
  <si>
    <t>Ostatní platby za provedenou práci jinde nezařazené</t>
  </si>
  <si>
    <t>Pojistné na poj. zaměstn. za prac. úraz a nemoc. z povol.</t>
  </si>
  <si>
    <t>Konzultační, poradenské a právní služby</t>
  </si>
  <si>
    <t>Služby školení a vzdělávání</t>
  </si>
  <si>
    <t>Zpracování dat a služby související s inf.a komunik.technol.</t>
  </si>
  <si>
    <t>Poskytnuté náhrady</t>
  </si>
  <si>
    <t>Neinvestiční transfery finančním institucím</t>
  </si>
  <si>
    <t>Neinvest. transfery nefinančním podnikatelům # fyz.osobám</t>
  </si>
  <si>
    <t>Neinvestiční transfery cizím příspěvkovým organizacím</t>
  </si>
  <si>
    <t>Stroje, přístroje a zařízení</t>
  </si>
  <si>
    <t>Nákup ostatního dlouhodobého hmotného majetku</t>
  </si>
  <si>
    <t>Neinv. transf. obecním a krajským nemocnicím - obchod. spol.</t>
  </si>
  <si>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na majetek</t>
    </r>
    <r>
      <rPr>
        <b/>
        <sz val="12"/>
        <color theme="1"/>
        <rFont val="Calibri"/>
        <family val="2"/>
        <charset val="238"/>
        <scheme val="minor"/>
      </rPr>
      <t xml:space="preserve"> </t>
    </r>
    <r>
      <rPr>
        <b/>
        <sz val="12"/>
        <color rgb="FFC00000"/>
        <rFont val="Calibri"/>
        <family val="2"/>
        <charset val="238"/>
        <scheme val="minor"/>
      </rPr>
      <t xml:space="preserve">státu (včetně státních fondů a příspěvkových organizací) </t>
    </r>
    <r>
      <rPr>
        <b/>
        <sz val="12"/>
        <color theme="1"/>
        <rFont val="Calibri"/>
        <family val="2"/>
        <charset val="238"/>
        <scheme val="minor"/>
      </rPr>
      <t>v roce 2022 (tis. Kč)</t>
    </r>
  </si>
  <si>
    <t>*</t>
  </si>
  <si>
    <t>balistické vesty a ochranné masky</t>
  </si>
  <si>
    <t>UV 252/2022</t>
  </si>
  <si>
    <t>Materiální humanitární pomoc ČR pro ukrajinu (mostní konstrukce)</t>
  </si>
  <si>
    <t>Materiální humanitární pomoc ČR pro Ukrajinu (ochranné obleky, vyšetřovací rukavice)</t>
  </si>
  <si>
    <t>PÚZ Harrachov - léky, drogerie, hygienické potřeby a další drobné výdaje</t>
  </si>
  <si>
    <t>PÚZ Harrachov - vodné</t>
  </si>
  <si>
    <t>PÚZ Lipnice nad Sázavou - vitamíny, hry, drogerie pro ubytované nezletilé osoby a další drobné výdaje</t>
  </si>
  <si>
    <t>PÚZ Harrachov - praní prádla</t>
  </si>
  <si>
    <t>Výdaje MZV spojené se zřízením konzulárních jednatelství ČR v Košicích, Přemyšlu a Užhorodu, evakuace ZÚ Kyjev, GK Lvov, Jekatěrinburg a Sankt Peterburg</t>
  </si>
  <si>
    <t>Náklady DS v souvislosti s předáním ŠaRS Harrachov do správy MV dle příslušného UV</t>
  </si>
  <si>
    <t>Ztráta příjmu DS z ubytování v ŠaRS Harrachov</t>
  </si>
  <si>
    <t>Výdaje související s ubytováním (spotřební materiál, bílá technika, služby, energie, pojištění)</t>
  </si>
  <si>
    <t>Platy a související výdaje zaměstnanců podílejících se na zabezpečení úkolů souvsejících s válečným konfliktem</t>
  </si>
  <si>
    <t>Výdaje související se zabezpečením stravování - nákup potraviny</t>
  </si>
  <si>
    <t>Výdaje související s cestovními náhradami</t>
  </si>
  <si>
    <t>Výdaje související se zajištěním zdravotnického materiálu a léků</t>
  </si>
  <si>
    <t>Výdaje související s materiální pomocí (drogistické potřeby)</t>
  </si>
  <si>
    <t>Výdaje související se zajištěním nutných oprav</t>
  </si>
  <si>
    <t>Výdaje související s výše neuvedenými potřebami (drobné úpravy a vybavení interiérů)</t>
  </si>
  <si>
    <t xml:space="preserve">Úřad práce ČR (OSS) - Mimořádná okamžitá pomoc -újma na zdraví - UA od 1.3.-20.3.2022 </t>
  </si>
  <si>
    <t xml:space="preserve">Zák. č. 66/2022 Sb. </t>
  </si>
  <si>
    <t>Úřad práce ČR (OSS) - Odměny, přesčasy, So/Ne, pracovní pohotovost a ostatní osobní výdaje včetně příslušenství</t>
  </si>
  <si>
    <t>ČSSZ - Výpomoc zaměstnanců ČSSZ Úřadu práce v KACPU</t>
  </si>
  <si>
    <t>ČSSZ - Energie + služby pro ubytované</t>
  </si>
  <si>
    <t>ČSSZ - Datové služby pro ubytované</t>
  </si>
  <si>
    <t>zákon 219/2000 Sb. O majetku České republiky, Zápis o bezúplatném užívání movitých a nemovitých věcí</t>
  </si>
  <si>
    <t>ČSSZ - drobný nákup (10 ks modem wi-fi)</t>
  </si>
  <si>
    <t>SÚIP - Zvýšené provozní výdaje SÚIP (5173) na ubytování inspektorů v hotelu, kteří by byli ubytováni ve školícím středisku SÚIPu na Zukalove ul.v Opavě (nyní tam jsou ubytovaní uprchlíci z Ukrajiny)</t>
  </si>
  <si>
    <t>SÚIP - Ubytování 23 uprchlíků z Ukrajiny ve Školícím středisku Zukalova ulice, Opava (voda+energie), zálohy plynu a el.- doplněno zpětně do 4/22,  v 5/22 jsou zálohy plynu a el. a vyúčtování za 4/22</t>
  </si>
  <si>
    <t>z. 219/2000 Sb.</t>
  </si>
  <si>
    <t xml:space="preserve">SÚIP - Nákup pro uprchlíky Ukrajiny: automat.pračka, instalace pračky, setobox DVBT2, prádlové koše, sušáky na prádlo, koše na odpadky, výroba klíčů, v 5/22:havarij.oprava sprch.koutu, mimořádný výjezd ostrahy, </t>
  </si>
  <si>
    <t>SÚIP - platová oblast za výpomoc inspektory SÚIP pro KACPU v ČR</t>
  </si>
  <si>
    <t>CPTS Zbůch - Fakultativní služba od 10. 3. 2022 - Sorokotiaha David</t>
  </si>
  <si>
    <t>CPTS Zbůch - Fakultativní služba od 11. 4. 2022 - Pokotylo Kyrylo</t>
  </si>
  <si>
    <t>PŘO - umístění dětí bez doprovodu v ZDC Praha (náklady na tlumočníka, sociální pracovnice a terapeuta)</t>
  </si>
  <si>
    <t>KHS Jihočeského kraje - Zaqjištění provozu asistenčního centra pomoci Ukrajině</t>
  </si>
  <si>
    <t>PN v Dobřanech</t>
  </si>
  <si>
    <t>PN v Kroměříži</t>
  </si>
  <si>
    <t>PN Kosmonosy</t>
  </si>
  <si>
    <t>DPN Opařany</t>
  </si>
  <si>
    <t>FNuSA</t>
  </si>
  <si>
    <t>Hamzova odborná léčebna pro děti a dospělé</t>
  </si>
  <si>
    <t>PN Bohnice</t>
  </si>
  <si>
    <t>FN Ostrava</t>
  </si>
  <si>
    <t>LLLK</t>
  </si>
  <si>
    <t>Státní léčebné lázně Janské Lázně, státní podnik</t>
  </si>
  <si>
    <t>Horské Lázně Karlova Studánka, státní podnik</t>
  </si>
  <si>
    <t>Kompenzační příspěvek na nouzové ubytování osob z Ukrajiny</t>
  </si>
  <si>
    <t>Odměny pro příslušníky VS ČR za práci přesčas v nouzovém stavu</t>
  </si>
  <si>
    <t>UV č. 207/2022</t>
  </si>
  <si>
    <t>Zákon č. 130/2002 Sb.</t>
  </si>
  <si>
    <t>velikonoce (vstupy)</t>
  </si>
  <si>
    <t>Národní divadlo - ubytování v Anenském areálu</t>
  </si>
  <si>
    <t>Národní galerie Praha -vybavení ubytovacích prostor</t>
  </si>
  <si>
    <t>Památník národního písemnictví - workshopy pro ukrajinské děti - lektorka s tlumočením</t>
  </si>
  <si>
    <t>Památník národního písemnictví - materiál na workshopy pro ukrajinské děti</t>
  </si>
  <si>
    <t>Krevní vaky</t>
  </si>
  <si>
    <t>Oděvní materiál</t>
  </si>
  <si>
    <t>Přepravní palety</t>
  </si>
  <si>
    <t>Kursové rozdíly ve výdajích</t>
  </si>
  <si>
    <t>Nájemné za nájem s právem koupě</t>
  </si>
  <si>
    <t>Neinvestiční půjčené prostředky fyzickým osobám</t>
  </si>
  <si>
    <t>Neinvestiční transfery obcím</t>
  </si>
  <si>
    <t>Výdaje na náhrady za nezpůsobenou újmu</t>
  </si>
  <si>
    <r>
      <t>Obce a kraje celkem</t>
    </r>
    <r>
      <rPr>
        <b/>
        <vertAlign val="superscript"/>
        <sz val="9"/>
        <color theme="1"/>
        <rFont val="Calibri"/>
        <family val="2"/>
        <charset val="238"/>
        <scheme val="minor"/>
      </rPr>
      <t>1</t>
    </r>
  </si>
  <si>
    <r>
      <t>Celkem ÚSC</t>
    </r>
    <r>
      <rPr>
        <b/>
        <vertAlign val="superscript"/>
        <sz val="11"/>
        <color theme="1"/>
        <rFont val="Calibri"/>
        <family val="2"/>
        <charset val="238"/>
        <scheme val="minor"/>
      </rPr>
      <t>1</t>
    </r>
  </si>
  <si>
    <t>Celkový výsledek bez transferů ÚSC</t>
  </si>
  <si>
    <t>* Dopady na majetek státu u kapitoly Ministerstvo obrany jsou od dubna vedeny v utajovaném režimu a jsou k nahlédnutí na utajovaném protokolu</t>
  </si>
  <si>
    <t>výstroj (kombinézy, košile, svetry, obuv, rukavice, opasky, termoprádlo, pracovní bundy a kalhoty, ponožky)</t>
  </si>
  <si>
    <t>AZ- 30 Mercedes</t>
  </si>
  <si>
    <t>KAROSA  C 934</t>
  </si>
  <si>
    <t>Materiální humanitární pomoc ČR pro ukrajinu (dvoupatrové dvoustěnné zesílené mostovky - 2ks)</t>
  </si>
  <si>
    <t>Usnesení vlády č. 252/2022</t>
  </si>
  <si>
    <r>
      <t>Legislativa</t>
    </r>
    <r>
      <rPr>
        <sz val="7"/>
        <color theme="1"/>
        <rFont val="Calibri"/>
        <family val="2"/>
        <charset val="238"/>
        <scheme val="minor"/>
      </rPr>
      <t xml:space="preserve">                    uveďte UV či jiný právní předpis</t>
    </r>
  </si>
  <si>
    <t>Rozhodnutí GŔ ČC</t>
  </si>
  <si>
    <t>Energie (elektrika, plyn, voda), svoz odpadu, praní prádla, internet</t>
  </si>
  <si>
    <t>67/2022 Sb.</t>
  </si>
  <si>
    <t>NV č. 199/2021 Sb.</t>
  </si>
  <si>
    <t>ČŠI - elektrická energie, plyn, voda, topení, základní služby (úklid společných prostor, odvoz odpadu, apod.)</t>
  </si>
  <si>
    <t>Prověření technické a fyzické připravenosti ubytovacích kapacit v zařízeních PŘO a OPŘO MŠMT jako dočasné nouzové přístřeší a nouzové ubytování</t>
  </si>
  <si>
    <t>UV 285/2022</t>
  </si>
  <si>
    <t>Muzeum loutkářských kultur v Chrudimi - hrubá mzda + SP + ZP</t>
  </si>
  <si>
    <t>130/2002</t>
  </si>
  <si>
    <t>UV 206/2021</t>
  </si>
  <si>
    <t xml:space="preserve">CPTS Zbůch - Nákup pračky, hygienických potřeb, sušák, skleničky </t>
  </si>
  <si>
    <t>234/2014 Sb.
262/2006 Sb.</t>
  </si>
  <si>
    <t>262/2006 Sb.</t>
  </si>
  <si>
    <t xml:space="preserve">Poskytnutí ubytování uprchlíkům z Ukrajiny v hotelích a lázeňských domech, náklady na ubytování (režie) </t>
  </si>
  <si>
    <t>Poskytnutí celodenního stravování uprchlíkům z Ukrajiny v hotelích a lázeňských domech (snídaně, obědy, večeře, svačiny)</t>
  </si>
  <si>
    <t>Kapesné</t>
  </si>
  <si>
    <t>Výdaje Zdravotnického zařízení MV, léky apod.</t>
  </si>
  <si>
    <t>Přeprava - PHM</t>
  </si>
  <si>
    <t xml:space="preserve">Mzdové a související výdaje </t>
  </si>
  <si>
    <t>Konzultační služby, odpady, služby cizincům, elektronické služby, veterinární péče</t>
  </si>
  <si>
    <t>vlečné-obsluha vlečky</t>
  </si>
  <si>
    <t>zhotovení autoplachty včetně potisku na vozidlo určené k rozvozu hum. pomoci</t>
  </si>
  <si>
    <r>
      <rPr>
        <i/>
        <vertAlign val="superscript"/>
        <sz val="9"/>
        <color theme="1"/>
        <rFont val="Calibri"/>
        <family val="2"/>
        <charset val="238"/>
        <scheme val="minor"/>
      </rPr>
      <t xml:space="preserve">1 </t>
    </r>
    <r>
      <rPr>
        <i/>
        <sz val="9"/>
        <color theme="1"/>
        <rFont val="Calibri"/>
        <family val="2"/>
        <charset val="238"/>
        <scheme val="minor"/>
      </rPr>
      <t xml:space="preserve">Hodnota na řádku "Obce a kraje celkem" není prostým součtem řádků "Obce celkem" a "Kraje celkem", kdy řádek "Obce a kraje celkem" je očištěn o transfery mezi obcemi a kraji. Tedy nejsou zde zahrnuty vzájemné platby z titulu transferů mezi obcemi a kraji, které uměle navyšují celkové výdaje ÚSC. </t>
    </r>
  </si>
  <si>
    <t>Invest. transfery nefinančním podnikatelům-právnickým osobám</t>
  </si>
  <si>
    <t>Investiční transfery zřízeným příspěvkovým organizacím</t>
  </si>
  <si>
    <t>Jiné investiční transfery zřízeným příspěvkovým organizacím</t>
  </si>
  <si>
    <t>UV č.440</t>
  </si>
  <si>
    <t>Bezúpl. převod vlastn. práva ke kovové regálové sestavě z dárce "SOA Praha" na obdarovaného "Ukrajina"</t>
  </si>
  <si>
    <t>PÚZ Harrachov - opravy</t>
  </si>
  <si>
    <t>Výdaje spojené s evakuací ČC Moskva v souvislosti s evakuací (SPO Česká centra)</t>
  </si>
  <si>
    <t>Uzavření Českého domu v Moskvě od 1. března 2022 - dopad do výnosů SPO Česká centra (na základě účetních výkazů za II. čtvrtletí roku 2022)</t>
  </si>
  <si>
    <t>Stěhovací práce, strážní a hlídací služby budovy, revize objektového řízení, oprava detekgoru plynu a poruchy na CCTV</t>
  </si>
  <si>
    <t>PŘO - tlumočení pro klienty VÚ Pšov</t>
  </si>
  <si>
    <t>Příspěvek na podporu ukrajinských studentů v roce 2022</t>
  </si>
  <si>
    <t>111/1998 Sb.</t>
  </si>
  <si>
    <t>Národní muzeum - poskytnutí materiálu k ochraně ukrajinského kulturního dědictví</t>
  </si>
  <si>
    <t>UV 287/2022</t>
  </si>
  <si>
    <t>Institut umění - Divadelní ústav - vydávání newsletteru Kulturou za Ukrajinu, webové stránky</t>
  </si>
  <si>
    <t>Institut umění - Divadelní ústav - zaměstnání ukrajinské expertky</t>
  </si>
  <si>
    <t>Platy zaměstnanců v pracovním poměru vyjma zaměstnanců na služebních místech</t>
  </si>
  <si>
    <t>Platy zaměstnanců bezpečnostních sborů a ozbrojených sil ve služebním poměru</t>
  </si>
  <si>
    <t>Kázeňské odměny poskytnuté formou peněžitých darů příslušníkům bezpečnostních sborů</t>
  </si>
  <si>
    <t>Povinné pojistné na sociální zabezpečení a příspěvek na státní politiku zaměstnanosti</t>
  </si>
  <si>
    <t>Projekty pro ÚSC a NNO na integraci držitelů dočasné ochrany, na jejichž území je či zřizují alespoň jedno nouzové ubytování, AMIF</t>
  </si>
  <si>
    <t>UV 207/2022</t>
  </si>
  <si>
    <t>Zahraniční cesty</t>
  </si>
  <si>
    <t>ÚO MD - kompenzace slev jízdného - bezplatná přeprava UA dle cenového výměru MF</t>
  </si>
  <si>
    <t>Úřad práce ČR (OSS) - Humanitární dávka vyplácena od 21. 3. 2022</t>
  </si>
  <si>
    <t>Úřad práce ČR (OSS) - Příspěvek pro solidární domácnost</t>
  </si>
  <si>
    <t xml:space="preserve">Úřad práce ČR (OSS) - Elektrická energie, teplo, plyn, voda, ostraha, úklid, bankovní poplatky za výběry hotovosti </t>
  </si>
  <si>
    <t xml:space="preserve">Úřad práce ČR (OSS) - Kancelářský papír pro tisk a množení,  tonery, pohonné hmoty, cestovné, ochranné pomůcky, kancelářské potřeby </t>
  </si>
  <si>
    <t>** Dopady na majetek státu u kapitoly MO jsou od dubna vedeny v utajovaném režimu.</t>
  </si>
  <si>
    <r>
      <t>Majetek SR</t>
    </r>
    <r>
      <rPr>
        <b/>
        <sz val="8"/>
        <color rgb="FFFF0000"/>
        <rFont val="Calibri"/>
        <family val="2"/>
        <charset val="238"/>
        <scheme val="minor"/>
      </rPr>
      <t xml:space="preserve"> **</t>
    </r>
  </si>
  <si>
    <t>Výdaj státního rozpočtu (vč. transferů ÚSC)</t>
  </si>
  <si>
    <t>Výdaj státního rozpočtu (bez transferů ÚSC)</t>
  </si>
  <si>
    <r>
      <t xml:space="preserve">Výdaj ÚSC </t>
    </r>
    <r>
      <rPr>
        <sz val="8"/>
        <color rgb="FFFF0000"/>
        <rFont val="Calibri"/>
        <family val="2"/>
        <charset val="238"/>
        <scheme val="minor"/>
      </rPr>
      <t>*</t>
    </r>
  </si>
  <si>
    <r>
      <t xml:space="preserve">Výdaj ÚSC (vč. transferů mezi ÚSC) </t>
    </r>
    <r>
      <rPr>
        <b/>
        <sz val="8"/>
        <color rgb="FFFF0000"/>
        <rFont val="Calibri"/>
        <family val="2"/>
        <charset val="238"/>
        <scheme val="minor"/>
      </rPr>
      <t>*</t>
    </r>
  </si>
  <si>
    <r>
      <t xml:space="preserve">Výdaj ÚSC (bez transferů mezi ÚSC) </t>
    </r>
    <r>
      <rPr>
        <b/>
        <sz val="8"/>
        <color rgb="FFFF0000"/>
        <rFont val="Calibri"/>
        <family val="2"/>
        <charset val="238"/>
        <scheme val="minor"/>
      </rPr>
      <t>*</t>
    </r>
  </si>
  <si>
    <t>303 PSP</t>
  </si>
  <si>
    <t>UV č. 288/2022 ze dne 6. dubna 2022</t>
  </si>
  <si>
    <t>DHDM (drobný dlouhodobý hmotný majetek)</t>
  </si>
  <si>
    <t>vyhl. Č. 412/2021 Sb.</t>
  </si>
  <si>
    <t>ostatní včeobecný materiál. Nádobí</t>
  </si>
  <si>
    <t>Pohoštění (příspěvek na stravu ukr. stážistek)</t>
  </si>
  <si>
    <t>CZVV - Překlady a revize ZD JPZ náhradní termín do ukrajinštiny (OON + příslušenství)</t>
  </si>
  <si>
    <t>Konflikt na Ukrajině (adaptační aktivity ve školství) - Výzva Jazykové kurzy, Prázdninové JK a Adaptační skupiny 2022</t>
  </si>
  <si>
    <t>regionální školství územních samosprávných celků - vzdělávání a školské služby</t>
  </si>
  <si>
    <t xml:space="preserve">DZS - Koordinace aktivit spojených s vypsáním speciální výzvy na podporu projektů Erasmus+ Mládež a solidárních projektů Evropského sboru solidarity vztažených k situaci na Ukrajině. </t>
  </si>
  <si>
    <t>Národní technické muzeum - nepřímé výdaje na ubytování osob (energie, služby)</t>
  </si>
  <si>
    <t>navýšení podpory v dotačních programech na zaměstnání ukrajinských vědeckých pracovníků</t>
  </si>
  <si>
    <t xml:space="preserve">služby externího call centra na lince 1221, provolba UA,  </t>
  </si>
  <si>
    <t>FN Plzeň</t>
  </si>
  <si>
    <t>Úřad práce ČR (OSS) - Aktivní politika zaměstnanosti - jazykové kurzy UA</t>
  </si>
  <si>
    <t>Úřad práce ČR (OSS) - Aktivní politika zaměstnanosti - veřejně prospěšné práce</t>
  </si>
  <si>
    <t>Úřad práce ČR (OSS) - Aktivní politika zaměstnanosti - společensky účelná pracovní místa</t>
  </si>
  <si>
    <t>Centrum Kociánka (PO MPSV) - ubytování</t>
  </si>
  <si>
    <t>Centrum Kociánka (PO MPSV) - strava</t>
  </si>
  <si>
    <t>Centrum Kociánka (PO MPSV) - vybavení</t>
  </si>
  <si>
    <t>Centrum sociálních služeb Hrabyně (PO MPSV) - ubytování</t>
  </si>
  <si>
    <t>Centrum sociálních služeb Hrabyně (PO MPSV) - stravování</t>
  </si>
  <si>
    <t>Centrum sociálních služeb Hrabyně (PO MPSV) - doprava</t>
  </si>
  <si>
    <t>Centrum sociálních služeb Hrabyně (PO MPSV) - ostatní</t>
  </si>
  <si>
    <t>Centrum sociálních služeb Tloskov (PO MPSV) - platy a související</t>
  </si>
  <si>
    <t>Centrum sociálních služeb Tloskov (PO MPSV) - ubytování</t>
  </si>
  <si>
    <t>Centrum sociálních služeb pro osoby se zrakovým postižením v Brně-Chrlicích (PO MPSV) - ubytování</t>
  </si>
  <si>
    <t>Centrum sociálních služeb pro osoby se zrakovým postižením v Brně-Chrlicích (PO MPSV) - stravování</t>
  </si>
  <si>
    <t>Nákup ostatních služeb zejména železniční přeprava darovaného materiálu</t>
  </si>
  <si>
    <t>Cestovné zaměstanců (všech kategorií)</t>
  </si>
  <si>
    <t>Podpora Moldavsko, humanitární pomoc Ukrajina</t>
  </si>
  <si>
    <t>UV 310/2022 Ukrajina</t>
  </si>
  <si>
    <t>Konzultační služby</t>
  </si>
  <si>
    <t>UV 560/22 Kom. Str. Ukrajina</t>
  </si>
  <si>
    <t>Plat  zaměstnaného uprchlíka</t>
  </si>
  <si>
    <t xml:space="preserve">únor </t>
  </si>
  <si>
    <t>březen</t>
  </si>
  <si>
    <t xml:space="preserve">duben </t>
  </si>
  <si>
    <t>květen</t>
  </si>
  <si>
    <t>červen</t>
  </si>
  <si>
    <t>červenec+srpen</t>
  </si>
  <si>
    <r>
      <t xml:space="preserve">Výdaje </t>
    </r>
    <r>
      <rPr>
        <b/>
        <sz val="12"/>
        <color rgb="FFC00000"/>
        <rFont val="Calibri"/>
        <family val="2"/>
        <charset val="238"/>
        <scheme val="minor"/>
      </rPr>
      <t>obcí</t>
    </r>
    <r>
      <rPr>
        <b/>
        <sz val="12"/>
        <color theme="1"/>
        <rFont val="Calibri"/>
        <family val="2"/>
        <charset val="238"/>
        <scheme val="minor"/>
      </rPr>
      <t xml:space="preserve"> na humanitární zahraniční pomoc přímou dle položek rozpočtové skladby v roce 2022 (v tis. Kč)</t>
    </r>
  </si>
  <si>
    <t>Odměny členů zastupitelstev obcí a krajů</t>
  </si>
  <si>
    <t>Učebnice a školní potřeby</t>
  </si>
  <si>
    <t>Teplá voda</t>
  </si>
  <si>
    <t>Převody vlastním fondům podnikatelské činnosti</t>
  </si>
  <si>
    <t>Náhrady mezd a příspěvky v době nemoci nebo karantény</t>
  </si>
  <si>
    <t>Neinvestiční transfery veřejným vysokým školám</t>
  </si>
  <si>
    <r>
      <t xml:space="preserve">Výdaje </t>
    </r>
    <r>
      <rPr>
        <b/>
        <sz val="12"/>
        <color rgb="FFC00000"/>
        <rFont val="Calibri"/>
        <family val="2"/>
        <charset val="238"/>
        <scheme val="minor"/>
      </rPr>
      <t>obcí a krajů</t>
    </r>
    <r>
      <rPr>
        <b/>
        <sz val="12"/>
        <color theme="1"/>
        <rFont val="Calibri"/>
        <family val="2"/>
        <charset val="238"/>
        <scheme val="minor"/>
      </rPr>
      <t xml:space="preserve"> na humanitární zahraniční pomoc přímou v roce 2022 (tis. Kč)</t>
    </r>
  </si>
  <si>
    <t>Nákup materiálu a majetku do ubytovacích prostor pro ukrajinské občany (spotřební materiál, pračky, sušičky, vybavení prádelny, set-top box. nábytek apod.)</t>
  </si>
  <si>
    <t>Úřad práce ČR (OSS) - Aktivní politika zaměstnanosti - APZ j.n. - POVEZ II</t>
  </si>
  <si>
    <t>Centrum Kociánka (PO MPSV) - odměny</t>
  </si>
  <si>
    <t>Centrum Kociánka (PO MPSV) - odměny - odvody na pojišťovny - SP a ZP</t>
  </si>
  <si>
    <t xml:space="preserve">CPTS Zbůch - Ubytování osob v apartmánu </t>
  </si>
  <si>
    <t xml:space="preserve">CPTS Zbůch - Celodenní stravování osob </t>
  </si>
  <si>
    <t>CPTS Zbůch - Fakultativní služba od 6. 6. 2022 - Allipov Nikita</t>
  </si>
  <si>
    <t>UV ČR č. 345/2022</t>
  </si>
  <si>
    <t>NPI  - DPČ/DPP (koordin. činnost v oblasti integrace cizinců, odborná, konzult. a metod. činnost v oblasti ICT, překlady, tlumočení) - OON+příslušenství+OBV</t>
  </si>
  <si>
    <t>PŘO - pracovní pozice 0,33 úvazku - Konzervatoř J. Deyla</t>
  </si>
  <si>
    <t>Dohoda o provedení práce - činnost: Zpracování přehledů a podkladů odborného charakteru, zejména ve vazbě na podporu spolupráce s ukrajinskými státními orgány, včetně zpracování analytických podkladů pro potřeby sdílení informací.</t>
  </si>
  <si>
    <t>Zákon č. 262/2006 Sb.</t>
  </si>
  <si>
    <t xml:space="preserve">Dohoda o provedení práce - činnost: Koordinátor projektu UNICEF WORKPLAN v rámci aktivit helpdesku pro Ukrajinu a metodik U-linky. 
</t>
  </si>
  <si>
    <t>PŘO - zajištění výuky Sp. Školy Praha 5, Holečkovu</t>
  </si>
  <si>
    <t>Na úhradu osobních nákladů žadatele, které jsou určeny pro zaměstnance zařazeného/ných do Programu Researchers at Risk Fellowship v roce 2022</t>
  </si>
  <si>
    <t>poskytování celodenní stravy ubytovaným NCO ZO</t>
  </si>
  <si>
    <t>336 MZd</t>
  </si>
  <si>
    <t>337 MZd</t>
  </si>
  <si>
    <t>338 MZd</t>
  </si>
  <si>
    <t>FN Hradec Králové</t>
  </si>
  <si>
    <t xml:space="preserve">Hygienické potřeby, obuv, spotřební zboží, prádlo, kojenecké potřeby, potřeby pro děti, fólie, tašky, sportovní potřeby, domácí potřeby </t>
  </si>
  <si>
    <t>Nákup drobného majetku, poskytnutí dezinfekčních prostředků, nákup hraček, mikrovlnek, žehliček, varných konvic, sušáky na prádlo, kelímky na pití, tisk (hraniční průvodky, přihlašovací tiskopis cizince, poučení pro udělení víza UK, leták UK apod.), razítka, přihlašovací lístek, datová schránka  a identita UA</t>
  </si>
  <si>
    <t>Ostatní nákupy</t>
  </si>
  <si>
    <t>UV 285/22 Integr. Ukrajina</t>
  </si>
  <si>
    <t>Nákup služeb</t>
  </si>
  <si>
    <t>MPSV - Mimořádné dotační řízení MPSV pro rok 2022 na úhradu výdajů sociálních služeb souvisejících s pomocí osobám z území Ukrajiny</t>
  </si>
  <si>
    <t>Energie+poplatky za ubytovnu Velehradská 25, Praha 3 a byty Salvatorská 6, Praha 1</t>
  </si>
  <si>
    <t>ÚO MD - informační letáky</t>
  </si>
  <si>
    <t>ÚO MD - Vypravené vlaky mezi Ukrajinou a ČR , fakturace ČD</t>
  </si>
  <si>
    <t>Ostatní  - neinvestiční transfery, transfery spolkům, obcím, krajům, dotace církvím, transfery jiné</t>
  </si>
  <si>
    <t>* V souladu s platnou legislativou jsou údaje za obce a kraje za měsíce červenec a srpen vykázány souhrnně. Měsíční údaje za obce a kraje jsou k dispozici po uzavření finačních výkazů, tj. cca 20. den po skončení měsíce.</t>
  </si>
  <si>
    <t>Výdaje SR+ÚSC (bez vzájemných převodů)</t>
  </si>
  <si>
    <t>září</t>
  </si>
  <si>
    <t>Náhrady zvýš. nákladů spojených s výkonem fce v zahraničí</t>
  </si>
  <si>
    <t>Nespecifikované rezervy</t>
  </si>
  <si>
    <t>Rezerva na krizová opatření</t>
  </si>
  <si>
    <t>Investiční transfery církvím a náboženským společnostem</t>
  </si>
  <si>
    <t>Účelové investiční transfery nepodnikajícím fyzickým osobám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</si>
</sst>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3">
    <font>
      <sz val="11"/>
      <color theme="1"/>
      <name val="Calibri"/>
      <family val="2"/>
      <charset val="238"/>
      <scheme val="minor"/>
    </font>
    <font>
      <sz val="10"/>
      <name val="Arial"/>
      <family val="2"/>
    </font>
    <font>
      <b/>
      <sz val="11"/>
      <color theme="1"/>
      <name val="Calibri"/>
      <family val="2"/>
      <charset val="238"/>
      <scheme val="minor"/>
    </font>
    <font>
      <b/>
      <sz val="12"/>
      <color theme="1"/>
      <name val="Calibri"/>
      <family val="2"/>
      <charset val="238"/>
      <scheme val="minor"/>
    </font>
    <font>
      <sz val="8"/>
      <color theme="1"/>
      <name val="Calibri"/>
      <family val="2"/>
      <charset val="238"/>
      <scheme val="minor"/>
    </font>
    <font>
      <sz val="7"/>
      <color theme="1"/>
      <name val="Calibri"/>
      <family val="2"/>
      <charset val="238"/>
      <scheme val="minor"/>
    </font>
    <font>
      <i/>
      <sz val="8"/>
      <color theme="1"/>
      <name val="Calibri"/>
      <family val="2"/>
      <charset val="238"/>
      <scheme val="minor"/>
    </font>
    <font>
      <b/>
      <sz val="8"/>
      <color theme="1"/>
      <name val="Calibri"/>
      <family val="2"/>
      <charset val="238"/>
      <scheme val="minor"/>
    </font>
    <font>
      <b/>
      <sz val="7"/>
      <color theme="1"/>
      <name val="Calibri"/>
      <family val="2"/>
      <charset val="238"/>
      <scheme val="minor"/>
    </font>
    <font>
      <b/>
      <sz val="12"/>
      <color rgb="FFC00000"/>
      <name val="Calibri"/>
      <family val="2"/>
      <charset val="238"/>
      <scheme val="minor"/>
    </font>
    <font>
      <sz val="11"/>
      <color rgb="FFC00000"/>
      <name val="Calibri"/>
      <family val="2"/>
      <charset val="238"/>
      <scheme val="minor"/>
    </font>
    <font>
      <sz val="11"/>
      <color rgb="FFFF0000"/>
      <name val="Calibri"/>
      <family val="2"/>
      <charset val="238"/>
      <scheme val="minor"/>
    </font>
    <font>
      <sz val="9"/>
      <color theme="1"/>
      <name val="Calibri"/>
      <family val="2"/>
      <charset val="238"/>
      <scheme val="minor"/>
    </font>
    <font>
      <b/>
      <sz val="10"/>
      <color theme="1"/>
      <name val="Calibri"/>
      <family val="2"/>
      <charset val="238"/>
      <scheme val="minor"/>
    </font>
    <font>
      <i/>
      <sz val="10"/>
      <color theme="1"/>
      <name val="Calibri"/>
      <family val="2"/>
      <charset val="238"/>
      <scheme val="minor"/>
    </font>
    <font>
      <b/>
      <i/>
      <sz val="9"/>
      <color rgb="FFFF0000"/>
      <name val="Calibri"/>
      <family val="2"/>
      <charset val="238"/>
      <scheme val="minor"/>
    </font>
    <font>
      <i/>
      <sz val="9"/>
      <color rgb="FFFF0000"/>
      <name val="Calibri"/>
      <family val="2"/>
      <charset val="238"/>
      <scheme val="minor"/>
    </font>
    <font>
      <sz val="8"/>
      <color rgb="FFFF0000"/>
      <name val="Calibri"/>
      <family val="2"/>
      <charset val="238"/>
      <scheme val="minor"/>
    </font>
    <font>
      <b/>
      <sz val="8"/>
      <color theme="0"/>
      <name val="Calibri"/>
      <family val="2"/>
      <charset val="238"/>
      <scheme val="minor"/>
    </font>
    <font>
      <b/>
      <sz val="13"/>
      <color rgb="FFC00000"/>
      <name val="Calibri"/>
      <family val="2"/>
      <charset val="238"/>
      <scheme val="minor"/>
    </font>
    <font>
      <i/>
      <sz val="11"/>
      <color rgb="FFFF0000"/>
      <name val="Calibri"/>
      <family val="2"/>
      <charset val="238"/>
      <scheme val="minor"/>
    </font>
    <font>
      <b/>
      <sz val="9"/>
      <color theme="1"/>
      <name val="Calibri"/>
      <family val="2"/>
      <charset val="238"/>
      <scheme val="minor"/>
    </font>
    <font>
      <i/>
      <sz val="9"/>
      <color theme="1"/>
      <name val="Calibri"/>
      <family val="2"/>
      <charset val="238"/>
      <scheme val="minor"/>
    </font>
    <font>
      <b/>
      <sz val="10"/>
      <color theme="0"/>
      <name val="Calibri"/>
      <family val="2"/>
      <charset val="238"/>
      <scheme val="minor"/>
    </font>
    <font>
      <sz val="8"/>
      <name val="Calibri"/>
      <family val="2"/>
      <charset val="238"/>
      <scheme val="minor"/>
    </font>
    <font>
      <b/>
      <sz val="8"/>
      <color rgb="FFFF0000"/>
      <name val="Calibri"/>
      <family val="2"/>
      <charset val="238"/>
      <scheme val="minor"/>
    </font>
    <font>
      <b/>
      <sz val="11"/>
      <color rgb="FFFF0000"/>
      <name val="Calibri"/>
      <family val="2"/>
      <charset val="238"/>
      <scheme val="minor"/>
    </font>
    <font>
      <sz val="9"/>
      <color rgb="FFFF0000"/>
      <name val="Calibri"/>
      <family val="2"/>
      <charset val="238"/>
      <scheme val="minor"/>
    </font>
    <font>
      <b/>
      <vertAlign val="superscript"/>
      <sz val="11"/>
      <color theme="1"/>
      <name val="Calibri"/>
      <family val="2"/>
      <charset val="238"/>
      <scheme val="minor"/>
    </font>
    <font>
      <i/>
      <sz val="11"/>
      <name val="Calibri"/>
      <family val="2"/>
      <charset val="238"/>
      <scheme val="minor"/>
    </font>
    <font>
      <i/>
      <sz val="11"/>
      <color theme="1"/>
      <name val="Calibri"/>
      <family val="2"/>
      <charset val="238"/>
      <scheme val="minor"/>
    </font>
    <font>
      <i/>
      <vertAlign val="superscript"/>
      <sz val="9"/>
      <color theme="1"/>
      <name val="Calibri"/>
      <family val="2"/>
      <charset val="238"/>
      <scheme val="minor"/>
    </font>
    <font>
      <b/>
      <vertAlign val="superscript"/>
      <sz val="9"/>
      <color theme="1"/>
      <name val="Calibri"/>
      <family val="2"/>
      <charset val="238"/>
      <scheme val="minor"/>
    </font>
    <font>
      <sz val="8"/>
      <color rgb="FFC00000"/>
      <name val="Calibri"/>
      <family val="2"/>
      <charset val="238"/>
      <scheme val="minor"/>
    </font>
    <font>
      <sz val="7"/>
      <color rgb="FFC00000"/>
      <name val="Calibri"/>
      <family val="2"/>
      <charset val="238"/>
      <scheme val="minor"/>
    </font>
    <font>
      <b/>
      <sz val="8"/>
      <color rgb="FFC00000"/>
      <name val="Calibri"/>
      <family val="2"/>
      <charset val="238"/>
      <scheme val="minor"/>
    </font>
    <font>
      <b/>
      <sz val="7"/>
      <color rgb="FFC00000"/>
      <name val="Calibri"/>
      <family val="2"/>
      <charset val="238"/>
      <scheme val="minor"/>
    </font>
    <font>
      <sz val="7"/>
      <name val="Calibri"/>
      <family val="2"/>
      <charset val="238"/>
      <scheme val="minor"/>
    </font>
    <font>
      <b/>
      <sz val="8"/>
      <name val="Calibri"/>
      <family val="2"/>
      <charset val="238"/>
      <scheme val="minor"/>
    </font>
    <font>
      <sz val="11"/>
      <color indexed="8"/>
      <name val="Calibri"/>
      <family val="2"/>
    </font>
    <font>
      <sz val="11"/>
      <color indexed="9"/>
      <name val="Calibri"/>
      <family val="2"/>
    </font>
    <font>
      <b/>
      <sz val="11"/>
      <color indexed="8"/>
      <name val="Calibri"/>
      <family val="2"/>
    </font>
    <font>
      <sz val="8"/>
      <name val="Arial"/>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name val="Calibri"/>
      <family val="2"/>
      <charset val="238"/>
      <scheme val="minor"/>
    </font>
    <font>
      <b/>
      <sz val="11"/>
      <name val="Calibri"/>
      <family val="2"/>
      <charset val="238"/>
      <scheme val="minor"/>
    </font>
  </fonts>
  <fills count="50">
    <fill>
      <patternFill/>
    </fill>
    <fill>
      <patternFill patternType="gray125"/>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45"/>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58"/>
        <bgColor indexed="64"/>
      </patternFill>
    </fill>
    <fill>
      <patternFill patternType="solid">
        <fgColor indexed="54"/>
        <bgColor indexed="64"/>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15"/>
        <bgColor indexed="64"/>
      </patternFill>
    </fill>
    <fill>
      <patternFill patternType="solid">
        <fgColor indexed="20"/>
        <bgColor indexed="64"/>
      </patternFill>
    </fill>
    <fill>
      <patternFill patternType="solid">
        <fgColor theme="0" tint="-0.0499799996614456"/>
        <bgColor indexed="64"/>
      </patternFill>
    </fill>
    <fill>
      <patternFill patternType="solid">
        <fgColor theme="9" tint="0.599990010261536"/>
        <bgColor indexed="64"/>
      </patternFill>
    </fill>
    <fill>
      <patternFill patternType="solid">
        <fgColor theme="9" tint="0.799979984760284"/>
        <bgColor indexed="64"/>
      </patternFill>
    </fill>
    <fill>
      <patternFill patternType="solid">
        <fgColor theme="9" tint="-0.249970003962517"/>
        <bgColor indexed="64"/>
      </patternFill>
    </fill>
    <fill>
      <patternFill patternType="solid">
        <fgColor theme="5" tint="0.799979984760284"/>
        <bgColor indexed="64"/>
      </patternFill>
    </fill>
    <fill>
      <patternFill patternType="solid">
        <fgColor theme="6" tint="0.799979984760284"/>
        <bgColor indexed="64"/>
      </patternFill>
    </fill>
  </fills>
  <borders count="57">
    <border>
      <left/>
      <right/>
      <top/>
      <bottom/>
      <diagonal/>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style="thin">
        <color auto="1"/>
      </left>
      <right style="thin">
        <color auto="1"/>
      </right>
      <top style="hair">
        <color auto="1"/>
      </top>
      <bottom style="hair">
        <color auto="1"/>
      </bottom>
    </border>
    <border>
      <left/>
      <right style="thin">
        <color auto="1"/>
      </right>
      <top style="hair">
        <color auto="1"/>
      </top>
      <bottom style="hair">
        <color auto="1"/>
      </bottom>
    </border>
    <border>
      <left style="thin">
        <color auto="1"/>
      </left>
      <right/>
      <top style="hair">
        <color auto="1"/>
      </top>
      <bottom style="hair">
        <color auto="1"/>
      </bottom>
    </border>
    <border>
      <left/>
      <right style="thin">
        <color auto="1"/>
      </right>
      <top style="thin">
        <color auto="1"/>
      </top>
      <bottom style="thin">
        <color auto="1"/>
      </bottom>
    </border>
    <border>
      <left/>
      <right/>
      <top style="thin">
        <color auto="1"/>
      </top>
      <bottom/>
    </border>
    <border>
      <left style="thin">
        <color auto="1"/>
      </left>
      <right style="thin">
        <color auto="1"/>
      </right>
      <top style="thin">
        <color auto="1"/>
      </top>
      <bottom style="hair">
        <color auto="1"/>
      </bottom>
    </border>
    <border>
      <left/>
      <right style="thin">
        <color auto="1"/>
      </right>
      <top style="thin">
        <color auto="1"/>
      </top>
      <bottom style="hair">
        <color auto="1"/>
      </bottom>
    </border>
    <border>
      <left style="thin">
        <color auto="1"/>
      </left>
      <right/>
      <top style="thin">
        <color auto="1"/>
      </top>
      <bottom style="hair">
        <color auto="1"/>
      </bottom>
    </border>
    <border>
      <left style="thin">
        <color auto="1"/>
      </left>
      <right/>
      <top style="hair">
        <color auto="1"/>
      </top>
      <bottom style="thin">
        <color auto="1"/>
      </bottom>
    </border>
    <border>
      <left/>
      <right style="thin">
        <color auto="1"/>
      </right>
      <top style="hair">
        <color auto="1"/>
      </top>
      <bottom style="thin">
        <color auto="1"/>
      </bottom>
    </border>
    <border>
      <left/>
      <right/>
      <top style="thin">
        <color auto="1"/>
      </top>
      <bottom style="hair">
        <color auto="1"/>
      </bottom>
    </border>
    <border>
      <left/>
      <right/>
      <top style="hair">
        <color auto="1"/>
      </top>
      <bottom style="hair">
        <color auto="1"/>
      </bottom>
    </border>
    <border>
      <left/>
      <right/>
      <top style="hair">
        <color auto="1"/>
      </top>
      <bottom style="thin">
        <color auto="1"/>
      </bottom>
    </border>
    <border>
      <left style="thin">
        <color auto="1"/>
      </left>
      <right style="thin">
        <color auto="1"/>
      </right>
      <top/>
      <bottom style="hair">
        <color auto="1"/>
      </bottom>
    </border>
    <border>
      <left/>
      <right style="thin">
        <color auto="1"/>
      </right>
      <top/>
      <bottom/>
    </border>
    <border>
      <left style="thin">
        <color auto="1"/>
      </left>
      <right style="thin">
        <color auto="1"/>
      </right>
      <top/>
      <bottom/>
    </border>
    <border>
      <left style="thin">
        <color auto="1"/>
      </left>
      <right style="thin">
        <color auto="1"/>
      </right>
      <top style="hair">
        <color auto="1"/>
      </top>
      <bottom/>
    </border>
    <border>
      <left style="thin">
        <color auto="1"/>
      </left>
      <right style="thin">
        <color auto="1"/>
      </right>
      <top/>
      <bottom style="thin">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border>
    <border>
      <left style="medium">
        <color auto="1"/>
      </left>
      <right style="medium">
        <color auto="1"/>
      </right>
      <top style="thin">
        <color auto="1"/>
      </top>
      <bottom style="medium">
        <color auto="1"/>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thin">
        <color auto="1"/>
      </right>
      <top/>
      <bottom style="thin">
        <color auto="1"/>
      </bottom>
    </border>
    <border>
      <left style="thin">
        <color auto="1"/>
      </left>
      <right style="medium">
        <color auto="1"/>
      </right>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border>
    <border>
      <left style="thin">
        <color auto="1"/>
      </left>
      <right style="medium">
        <color auto="1"/>
      </right>
      <top style="thin">
        <color auto="1"/>
      </top>
      <bottom/>
    </border>
    <border>
      <left style="medium">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top style="medium">
        <color auto="1"/>
      </top>
      <bottom style="medium">
        <color auto="1"/>
      </bottom>
    </border>
    <border>
      <left style="thin">
        <color auto="1"/>
      </left>
      <right/>
      <top/>
      <bottom style="thin">
        <color auto="1"/>
      </bottom>
    </border>
    <border>
      <left style="thin">
        <color auto="1"/>
      </left>
      <right/>
      <top/>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thin">
        <color auto="1"/>
      </right>
      <top style="hair">
        <color auto="1"/>
      </top>
      <bottom style="thin">
        <color auto="1"/>
      </bottom>
    </border>
  </borders>
  <cellStyleXfs count="8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9"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40"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40" fillId="6"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40" fillId="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40"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3" fillId="20" borderId="1" applyNumberFormat="0" applyProtection="0">
      <alignment vertical="center"/>
    </xf>
    <xf numFmtId="0" fontId="43" fillId="20" borderId="1" applyNumberFormat="0" applyProtection="0">
      <alignment vertical="center"/>
    </xf>
    <xf numFmtId="0" fontId="43" fillId="20" borderId="1" applyNumberFormat="0" applyProtection="0">
      <alignment horizontal="left" vertical="center" indent="1"/>
    </xf>
    <xf numFmtId="0" fontId="44" fillId="20" borderId="2" applyNumberFormat="0" applyProtection="0">
      <alignment horizontal="left" vertical="top" indent="1"/>
    </xf>
    <xf numFmtId="0" fontId="42" fillId="21" borderId="1" applyNumberFormat="0" applyProtection="0">
      <alignment horizontal="right" vertical="center"/>
    </xf>
    <xf numFmtId="0" fontId="42" fillId="22" borderId="1" applyNumberFormat="0" applyProtection="0">
      <alignment horizontal="right" vertical="center"/>
    </xf>
    <xf numFmtId="0" fontId="42" fillId="23" borderId="3" applyNumberFormat="0" applyProtection="0">
      <alignment horizontal="right" vertical="center"/>
    </xf>
    <xf numFmtId="0" fontId="42" fillId="24" borderId="1" applyNumberFormat="0" applyProtection="0">
      <alignment horizontal="right" vertical="center"/>
    </xf>
    <xf numFmtId="0" fontId="42" fillId="25" borderId="1" applyNumberFormat="0" applyProtection="0">
      <alignment horizontal="right" vertical="center"/>
    </xf>
    <xf numFmtId="0" fontId="42" fillId="26" borderId="1" applyNumberFormat="0" applyProtection="0">
      <alignment horizontal="right" vertical="center"/>
    </xf>
    <xf numFmtId="0" fontId="42" fillId="27" borderId="1" applyNumberFormat="0" applyProtection="0">
      <alignment horizontal="right" vertical="center"/>
    </xf>
    <xf numFmtId="0" fontId="42" fillId="28" borderId="1" applyNumberFormat="0" applyProtection="0">
      <alignment horizontal="right" vertical="center"/>
    </xf>
    <xf numFmtId="0" fontId="42" fillId="29" borderId="1" applyNumberFormat="0" applyProtection="0">
      <alignment horizontal="right" vertical="center"/>
    </xf>
    <xf numFmtId="0" fontId="42" fillId="30" borderId="3" applyNumberFormat="0" applyProtection="0">
      <alignment horizontal="left" vertical="center" indent="1"/>
    </xf>
    <xf numFmtId="0" fontId="43" fillId="0" borderId="0">
      <alignment/>
      <protection/>
    </xf>
    <xf numFmtId="0" fontId="42" fillId="0" borderId="0">
      <alignment horizontal="left"/>
      <protection/>
    </xf>
    <xf numFmtId="0" fontId="45" fillId="31" borderId="0">
      <alignment/>
      <protection/>
    </xf>
    <xf numFmtId="0" fontId="1" fillId="32" borderId="3" applyNumberFormat="0" applyProtection="0">
      <alignment horizontal="left" vertical="center" indent="1"/>
    </xf>
    <xf numFmtId="0" fontId="1" fillId="32" borderId="3" applyNumberFormat="0" applyProtection="0">
      <alignment horizontal="left" vertical="center" indent="1"/>
    </xf>
    <xf numFmtId="0" fontId="42" fillId="33" borderId="1" applyNumberFormat="0" applyProtection="0">
      <alignment horizontal="right" vertical="center"/>
    </xf>
    <xf numFmtId="0" fontId="42" fillId="34" borderId="3" applyNumberFormat="0" applyProtection="0">
      <alignment horizontal="left" vertical="center" indent="1"/>
    </xf>
    <xf numFmtId="0" fontId="42" fillId="35" borderId="3" applyNumberFormat="0" applyProtection="0">
      <alignment horizontal="left" vertical="center" indent="1"/>
    </xf>
    <xf numFmtId="0" fontId="42" fillId="36" borderId="1" applyNumberFormat="0" applyProtection="0">
      <alignment horizontal="left" vertical="center" indent="1"/>
    </xf>
    <xf numFmtId="0" fontId="42" fillId="32" borderId="2" applyNumberFormat="0" applyProtection="0">
      <alignment horizontal="left" vertical="top" indent="1"/>
    </xf>
    <xf numFmtId="0" fontId="42" fillId="37" borderId="1" applyNumberFormat="0" applyProtection="0">
      <alignment horizontal="left" vertical="center" indent="1"/>
    </xf>
    <xf numFmtId="0" fontId="42" fillId="35" borderId="2" applyNumberFormat="0" applyProtection="0">
      <alignment horizontal="left" vertical="top" indent="1"/>
    </xf>
    <xf numFmtId="0" fontId="42" fillId="38" borderId="1" applyNumberFormat="0" applyProtection="0">
      <alignment horizontal="left" vertical="center" indent="1"/>
    </xf>
    <xf numFmtId="0" fontId="42" fillId="38" borderId="2" applyNumberFormat="0" applyProtection="0">
      <alignment horizontal="left" vertical="top" indent="1"/>
    </xf>
    <xf numFmtId="0" fontId="42" fillId="34" borderId="1" applyNumberFormat="0" applyProtection="0">
      <alignment horizontal="left" vertical="center" indent="1"/>
    </xf>
    <xf numFmtId="0" fontId="42" fillId="34" borderId="2" applyNumberFormat="0" applyProtection="0">
      <alignment horizontal="left" vertical="top" indent="1"/>
    </xf>
    <xf numFmtId="0" fontId="42" fillId="39" borderId="1" applyNumberFormat="0" applyProtection="0">
      <alignment horizontal="left" vertical="center" indent="1"/>
    </xf>
    <xf numFmtId="0" fontId="42" fillId="40" borderId="4" applyNumberFormat="0">
      <alignment/>
      <protection locked="0"/>
    </xf>
    <xf numFmtId="0" fontId="43" fillId="32" borderId="5" applyBorder="0">
      <alignment/>
      <protection/>
    </xf>
    <xf numFmtId="0" fontId="46" fillId="41" borderId="2" applyNumberFormat="0" applyProtection="0">
      <alignment vertical="center"/>
    </xf>
    <xf numFmtId="0" fontId="47" fillId="41" borderId="6" applyNumberFormat="0" applyProtection="0">
      <alignment vertical="center"/>
    </xf>
    <xf numFmtId="0" fontId="46" fillId="36" borderId="2" applyNumberFormat="0" applyProtection="0">
      <alignment horizontal="left" vertical="center" indent="1"/>
    </xf>
    <xf numFmtId="0" fontId="46" fillId="41" borderId="2" applyNumberFormat="0" applyProtection="0">
      <alignment horizontal="left" vertical="top" indent="1"/>
    </xf>
    <xf numFmtId="0" fontId="42" fillId="0" borderId="1" applyNumberFormat="0" applyProtection="0">
      <alignment horizontal="right" vertical="center"/>
    </xf>
    <xf numFmtId="0" fontId="43" fillId="0" borderId="1" applyNumberFormat="0" applyProtection="0">
      <alignment horizontal="right" vertical="center"/>
    </xf>
    <xf numFmtId="0" fontId="42" fillId="39" borderId="1" applyNumberFormat="0" applyProtection="0">
      <alignment horizontal="left" vertical="center" indent="1"/>
    </xf>
    <xf numFmtId="0" fontId="46" fillId="35" borderId="2" applyNumberFormat="0" applyProtection="0">
      <alignment horizontal="left" vertical="top" indent="1"/>
    </xf>
    <xf numFmtId="0" fontId="48" fillId="42" borderId="3" applyNumberFormat="0" applyProtection="0">
      <alignment horizontal="left" vertical="center" indent="1"/>
    </xf>
    <xf numFmtId="0" fontId="42" fillId="43" borderId="6">
      <alignment/>
      <protection/>
    </xf>
    <xf numFmtId="0" fontId="49" fillId="40" borderId="1" applyNumberFormat="0" applyProtection="0">
      <alignment horizontal="right" vertical="center"/>
    </xf>
    <xf numFmtId="0" fontId="50" fillId="0" borderId="0" applyNumberFormat="0" applyFill="0" applyBorder="0" applyAlignment="0" applyProtection="0"/>
  </cellStyleXfs>
  <cellXfs count="344">
    <xf numFmtId="0" fontId="0" fillId="0" borderId="0" xfId="0"/>
    <xf numFmtId="0" fontId="3" fillId="0" borderId="0" xfId="0" applyFont="1"/>
    <xf numFmtId="0" fontId="0" fillId="0" borderId="0" xfId="0" applyFont="1"/>
    <xf numFmtId="0" fontId="7" fillId="0" borderId="6" xfId="0" applyFont="1" applyBorder="1" applyAlignment="1">
      <alignment horizontal="left" vertical="center"/>
    </xf>
    <xf numFmtId="0" fontId="7" fillId="0" borderId="6" xfId="0" applyFont="1" applyBorder="1"/>
    <xf numFmtId="0" fontId="2" fillId="0" borderId="0" xfId="0" applyFont="1"/>
    <xf numFmtId="0" fontId="4" fillId="0" borderId="7" xfId="0" applyFont="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applyAlignment="1">
      <alignment horizontal="right" vertical="center"/>
    </xf>
    <xf numFmtId="0" fontId="7" fillId="0" borderId="6" xfId="0" applyFont="1" applyBorder="1" applyAlignment="1">
      <alignment horizontal="center"/>
    </xf>
    <xf numFmtId="164" fontId="7" fillId="0" borderId="7" xfId="0" applyNumberFormat="1" applyFont="1" applyBorder="1"/>
    <xf numFmtId="164" fontId="7" fillId="0" borderId="6" xfId="0" applyNumberFormat="1" applyFont="1" applyBorder="1"/>
    <xf numFmtId="0" fontId="7" fillId="0" borderId="6" xfId="0" applyFont="1" applyBorder="1" applyAlignment="1">
      <alignment horizontal="center" vertical="center"/>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xf>
    <xf numFmtId="0" fontId="6" fillId="0" borderId="11" xfId="0" applyFont="1" applyFill="1" applyBorder="1" applyAlignment="1">
      <alignment vertical="center"/>
    </xf>
    <xf numFmtId="0" fontId="4" fillId="0" borderId="7" xfId="0" applyFont="1" applyBorder="1" applyAlignment="1">
      <alignment horizontal="left"/>
    </xf>
    <xf numFmtId="0" fontId="7" fillId="0" borderId="6" xfId="0" applyFont="1" applyBorder="1" applyAlignment="1">
      <alignment horizontal="left"/>
    </xf>
    <xf numFmtId="164" fontId="4" fillId="0" borderId="7"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5" fillId="0" borderId="12" xfId="0" applyFont="1" applyBorder="1"/>
    <xf numFmtId="0" fontId="5" fillId="0" borderId="7" xfId="0" applyFont="1" applyBorder="1"/>
    <xf numFmtId="0" fontId="5" fillId="0" borderId="7" xfId="0" applyFont="1" applyBorder="1" applyAlignment="1">
      <alignment horizontal="center" vertical="center"/>
    </xf>
    <xf numFmtId="0" fontId="8"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64" fontId="4" fillId="44" borderId="12" xfId="0" applyNumberFormat="1" applyFont="1" applyFill="1" applyBorder="1"/>
    <xf numFmtId="164" fontId="4" fillId="44" borderId="7" xfId="0" applyNumberFormat="1" applyFont="1" applyFill="1" applyBorder="1"/>
    <xf numFmtId="0" fontId="10" fillId="0" borderId="0" xfId="0" applyFont="1"/>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2" fillId="0" borderId="14" xfId="0" applyFont="1" applyBorder="1" applyAlignment="1">
      <alignment horizontal="center" vertical="center"/>
    </xf>
    <xf numFmtId="0" fontId="12" fillId="0" borderId="13" xfId="0" applyFont="1" applyBorder="1" applyAlignment="1">
      <alignment horizontal="center"/>
    </xf>
    <xf numFmtId="0" fontId="12" fillId="0" borderId="0" xfId="0" applyFont="1"/>
    <xf numFmtId="0" fontId="12" fillId="0" borderId="9" xfId="0" applyFont="1" applyBorder="1" applyAlignment="1">
      <alignment horizontal="center" vertical="center"/>
    </xf>
    <xf numFmtId="0" fontId="12" fillId="0" borderId="8" xfId="0" applyFont="1" applyBorder="1" applyAlignment="1">
      <alignment horizontal="center"/>
    </xf>
    <xf numFmtId="0" fontId="12" fillId="0" borderId="15" xfId="0" applyFont="1" applyBorder="1" applyAlignment="1">
      <alignment horizontal="center" vertical="center"/>
    </xf>
    <xf numFmtId="0" fontId="12" fillId="0" borderId="16" xfId="0" applyFont="1" applyBorder="1" applyAlignment="1">
      <alignment horizont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1" fillId="0" borderId="0" xfId="0" applyFont="1" applyFill="1"/>
    <xf numFmtId="0" fontId="0" fillId="0" borderId="0" xfId="0" applyFont="1" applyFill="1"/>
    <xf numFmtId="0" fontId="13"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4" fillId="0" borderId="12" xfId="0" applyFont="1" applyBorder="1" applyAlignment="1">
      <alignment horizontal="left"/>
    </xf>
    <xf numFmtId="0" fontId="4" fillId="0" borderId="20" xfId="0" applyFont="1" applyBorder="1" applyAlignment="1">
      <alignment horizontal="left"/>
    </xf>
    <xf numFmtId="164" fontId="4" fillId="44" borderId="20" xfId="0" applyNumberFormat="1" applyFont="1" applyFill="1" applyBorder="1"/>
    <xf numFmtId="0" fontId="4" fillId="0" borderId="12" xfId="0" applyFont="1" applyBorder="1" applyAlignment="1">
      <alignment horizontal="center" vertical="center"/>
    </xf>
    <xf numFmtId="0" fontId="5" fillId="0" borderId="7" xfId="0" applyFont="1" applyBorder="1" applyAlignment="1">
      <alignment vertical="center"/>
    </xf>
    <xf numFmtId="164" fontId="4" fillId="44" borderId="7" xfId="0" applyNumberFormat="1" applyFont="1" applyFill="1" applyBorder="1" applyAlignment="1">
      <alignment vertical="center"/>
    </xf>
    <xf numFmtId="0" fontId="4" fillId="0" borderId="20" xfId="0" applyFont="1" applyBorder="1" applyAlignment="1">
      <alignment horizontal="center" vertical="center"/>
    </xf>
    <xf numFmtId="164" fontId="7" fillId="0" borderId="12" xfId="0" applyNumberFormat="1" applyFont="1" applyBorder="1"/>
    <xf numFmtId="0" fontId="5" fillId="0" borderId="7" xfId="0" applyFont="1" applyBorder="1" applyAlignment="1">
      <alignment horizontal="left"/>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4" fillId="0" borderId="7" xfId="0" applyFont="1" applyBorder="1" applyAlignment="1">
      <alignment horizontal="left" wrapText="1"/>
    </xf>
    <xf numFmtId="0" fontId="0" fillId="0" borderId="0" xfId="0" applyFont="1"/>
    <xf numFmtId="0" fontId="4" fillId="0" borderId="7" xfId="0" applyFont="1" applyBorder="1" applyAlignment="1">
      <alignment horizontal="center" vertical="center"/>
    </xf>
    <xf numFmtId="164" fontId="7" fillId="0" borderId="7" xfId="0" applyNumberFormat="1" applyFont="1" applyBorder="1"/>
    <xf numFmtId="0" fontId="4" fillId="0" borderId="7" xfId="0" applyFont="1" applyBorder="1" applyAlignment="1">
      <alignment horizontal="left"/>
    </xf>
    <xf numFmtId="0" fontId="4" fillId="0" borderId="8" xfId="0" applyFont="1" applyBorder="1" applyAlignment="1">
      <alignment horizontal="center" vertical="center"/>
    </xf>
    <xf numFmtId="164" fontId="4" fillId="44" borderId="7" xfId="0" applyNumberFormat="1" applyFont="1" applyFill="1" applyBorder="1"/>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0" borderId="0" xfId="0" applyFont="1"/>
    <xf numFmtId="0" fontId="4" fillId="0" borderId="21" xfId="0" applyFont="1" applyBorder="1" applyAlignment="1">
      <alignment horizontal="center" vertical="center"/>
    </xf>
    <xf numFmtId="164" fontId="4" fillId="44" borderId="22" xfId="0" applyNumberFormat="1" applyFont="1" applyFill="1" applyBorder="1"/>
    <xf numFmtId="0" fontId="0" fillId="0" borderId="0" xfId="0" applyFont="1" applyAlignment="1">
      <alignment/>
    </xf>
    <xf numFmtId="0" fontId="5" fillId="0" borderId="20" xfId="0" applyFont="1" applyBorder="1" applyAlignment="1">
      <alignment horizontal="center" vertical="center"/>
    </xf>
    <xf numFmtId="164" fontId="4" fillId="0" borderId="7" xfId="0" applyNumberFormat="1" applyFont="1" applyFill="1" applyBorder="1" applyAlignment="1">
      <alignment vertical="center"/>
    </xf>
    <xf numFmtId="164" fontId="4" fillId="0" borderId="12" xfId="0" applyNumberFormat="1" applyFont="1" applyFill="1" applyBorder="1"/>
    <xf numFmtId="164" fontId="4" fillId="0" borderId="7" xfId="0" applyNumberFormat="1" applyFont="1" applyFill="1" applyBorder="1"/>
    <xf numFmtId="164" fontId="4" fillId="0" borderId="20" xfId="0" applyNumberFormat="1" applyFont="1" applyFill="1" applyBorder="1" applyAlignment="1">
      <alignment vertical="center"/>
    </xf>
    <xf numFmtId="164" fontId="4" fillId="0" borderId="7" xfId="0" applyNumberFormat="1" applyFont="1" applyFill="1" applyBorder="1" applyAlignment="1">
      <alignment/>
    </xf>
    <xf numFmtId="0" fontId="4" fillId="0" borderId="23" xfId="0" applyFont="1" applyBorder="1" applyAlignment="1">
      <alignment vertical="center" wrapText="1" shrinkToFit="1"/>
    </xf>
    <xf numFmtId="0" fontId="4" fillId="0" borderId="23" xfId="0" applyFont="1" applyBorder="1" applyAlignment="1">
      <alignment vertical="center" wrapText="1"/>
    </xf>
    <xf numFmtId="0" fontId="6" fillId="0" borderId="23" xfId="0" applyFont="1" applyBorder="1" applyAlignment="1">
      <alignment vertical="center" wrapText="1" shrinkToFit="1"/>
    </xf>
    <xf numFmtId="0" fontId="5" fillId="0" borderId="20" xfId="0" applyFont="1" applyBorder="1"/>
    <xf numFmtId="0" fontId="5" fillId="0" borderId="22" xfId="0" applyFont="1" applyBorder="1"/>
    <xf numFmtId="164" fontId="4" fillId="0" borderId="12" xfId="0" applyNumberFormat="1" applyFont="1" applyFill="1" applyBorder="1" applyAlignment="1">
      <alignment vertical="center"/>
    </xf>
    <xf numFmtId="164" fontId="4" fillId="0" borderId="22" xfId="0" applyNumberFormat="1" applyFont="1" applyFill="1" applyBorder="1" applyAlignment="1">
      <alignment vertical="center"/>
    </xf>
    <xf numFmtId="164" fontId="4" fillId="44" borderId="7" xfId="0" applyNumberFormat="1" applyFont="1" applyFill="1" applyBorder="1" applyAlignment="1">
      <alignment horizontal="center" vertical="center"/>
    </xf>
    <xf numFmtId="0" fontId="4" fillId="0" borderId="7" xfId="0" applyFont="1" applyBorder="1" applyAlignment="1">
      <alignment vertical="center"/>
    </xf>
    <xf numFmtId="164" fontId="7" fillId="0" borderId="7" xfId="0" applyNumberFormat="1" applyFont="1" applyBorder="1" applyAlignment="1">
      <alignment vertical="center"/>
    </xf>
    <xf numFmtId="0" fontId="14" fillId="0" borderId="0" xfId="0" applyFont="1" applyAlignment="1">
      <alignment vertical="top" wrapText="1"/>
    </xf>
    <xf numFmtId="0" fontId="0" fillId="0" borderId="0" xfId="0" applyFont="1" applyAlignment="1">
      <alignment vertical="center"/>
    </xf>
    <xf numFmtId="0" fontId="4" fillId="0" borderId="7" xfId="0" applyFont="1" applyBorder="1" applyAlignment="1">
      <alignment horizontal="left" vertical="center" wrapText="1"/>
    </xf>
    <xf numFmtId="0" fontId="14" fillId="0" borderId="0" xfId="0" applyFont="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23" xfId="0" applyFont="1" applyFill="1" applyBorder="1" applyAlignment="1">
      <alignment vertical="center" wrapText="1"/>
    </xf>
    <xf numFmtId="0" fontId="4" fillId="0" borderId="20" xfId="0" applyFont="1" applyBorder="1" applyAlignment="1">
      <alignment vertical="center" wrapText="1"/>
    </xf>
    <xf numFmtId="0" fontId="4" fillId="0" borderId="22" xfId="0" applyFont="1" applyBorder="1" applyAlignment="1">
      <alignment vertical="center" wrapText="1"/>
    </xf>
    <xf numFmtId="164" fontId="7" fillId="0" borderId="6" xfId="0" applyNumberFormat="1" applyFont="1" applyFill="1" applyBorder="1"/>
    <xf numFmtId="0" fontId="7" fillId="45" borderId="6" xfId="0" applyFont="1" applyFill="1" applyBorder="1" applyAlignment="1">
      <alignment horizontal="left"/>
    </xf>
    <xf numFmtId="164" fontId="7" fillId="45" borderId="6" xfId="0" applyNumberFormat="1" applyFont="1" applyFill="1" applyBorder="1"/>
    <xf numFmtId="0" fontId="7" fillId="46" borderId="6" xfId="0" applyFont="1" applyFill="1" applyBorder="1" applyAlignment="1">
      <alignment horizontal="left"/>
    </xf>
    <xf numFmtId="164" fontId="7" fillId="46" borderId="6" xfId="0" applyNumberFormat="1" applyFont="1" applyFill="1" applyBorder="1"/>
    <xf numFmtId="0" fontId="15" fillId="0" borderId="0" xfId="0" applyFont="1"/>
    <xf numFmtId="0" fontId="16" fillId="0" borderId="0" xfId="0" applyFont="1"/>
    <xf numFmtId="164" fontId="4" fillId="0" borderId="22" xfId="0" applyNumberFormat="1" applyFont="1" applyFill="1" applyBorder="1" applyAlignment="1">
      <alignment/>
    </xf>
    <xf numFmtId="164" fontId="4" fillId="0" borderId="23" xfId="0" applyNumberFormat="1" applyFont="1" applyFill="1" applyBorder="1" applyAlignment="1">
      <alignment vertical="center"/>
    </xf>
    <xf numFmtId="164" fontId="4" fillId="0" borderId="23" xfId="0" applyNumberFormat="1" applyFont="1" applyFill="1" applyBorder="1"/>
    <xf numFmtId="0" fontId="7" fillId="46" borderId="24" xfId="0" applyFont="1" applyFill="1" applyBorder="1" applyAlignment="1">
      <alignment horizontal="left" vertical="center"/>
    </xf>
    <xf numFmtId="0" fontId="7" fillId="46" borderId="24" xfId="0" applyFont="1" applyFill="1" applyBorder="1" applyAlignment="1">
      <alignment horizontal="left"/>
    </xf>
    <xf numFmtId="0" fontId="8" fillId="46" borderId="24" xfId="0" applyFont="1" applyFill="1" applyBorder="1" applyAlignment="1">
      <alignment horizontal="center" vertical="center"/>
    </xf>
    <xf numFmtId="164" fontId="7" fillId="46" borderId="24" xfId="0" applyNumberFormat="1" applyFont="1" applyFill="1" applyBorder="1"/>
    <xf numFmtId="164" fontId="4" fillId="0" borderId="20" xfId="0" applyNumberFormat="1" applyFont="1" applyFill="1" applyBorder="1"/>
    <xf numFmtId="164" fontId="7" fillId="0" borderId="6" xfId="0" applyNumberFormat="1" applyFont="1" applyFill="1" applyBorder="1" applyAlignment="1">
      <alignment vertical="center"/>
    </xf>
    <xf numFmtId="164" fontId="4" fillId="0" borderId="22" xfId="0" applyNumberFormat="1" applyFont="1" applyFill="1" applyBorder="1"/>
    <xf numFmtId="0" fontId="7" fillId="0" borderId="6" xfId="0" applyFont="1" applyFill="1" applyBorder="1" applyAlignment="1">
      <alignment horizontal="left" vertical="center"/>
    </xf>
    <xf numFmtId="0" fontId="7" fillId="0" borderId="6" xfId="0" applyFont="1" applyFill="1" applyBorder="1" applyAlignment="1">
      <alignment vertical="center" wrapText="1"/>
    </xf>
    <xf numFmtId="0" fontId="7" fillId="0" borderId="6" xfId="0" applyFont="1" applyFill="1" applyBorder="1" applyAlignment="1">
      <alignment horizontal="left"/>
    </xf>
    <xf numFmtId="0" fontId="8" fillId="0" borderId="6" xfId="0" applyFont="1" applyFill="1" applyBorder="1" applyAlignment="1">
      <alignment horizontal="center" vertical="center"/>
    </xf>
    <xf numFmtId="0" fontId="8" fillId="0" borderId="6" xfId="0" applyFont="1" applyFill="1" applyBorder="1"/>
    <xf numFmtId="164" fontId="7" fillId="46" borderId="24" xfId="0" applyNumberFormat="1" applyFont="1" applyFill="1" applyBorder="1" applyAlignment="1">
      <alignment vertical="center"/>
    </xf>
    <xf numFmtId="0" fontId="4" fillId="0" borderId="6" xfId="0" applyFont="1" applyFill="1" applyBorder="1" applyAlignment="1">
      <alignment/>
    </xf>
    <xf numFmtId="164" fontId="4" fillId="0" borderId="6" xfId="0" applyNumberFormat="1" applyFont="1" applyFill="1" applyBorder="1" applyAlignment="1">
      <alignment horizontal="center"/>
    </xf>
    <xf numFmtId="3" fontId="4" fillId="0" borderId="6" xfId="0" applyNumberFormat="1" applyFont="1" applyFill="1" applyBorder="1" applyAlignment="1">
      <alignment horizontal="right"/>
    </xf>
    <xf numFmtId="3" fontId="7" fillId="0" borderId="6" xfId="0" applyNumberFormat="1" applyFont="1" applyFill="1" applyBorder="1" applyAlignment="1">
      <alignment horizontal="right"/>
    </xf>
    <xf numFmtId="3" fontId="7" fillId="46" borderId="6" xfId="0" applyNumberFormat="1" applyFont="1" applyFill="1" applyBorder="1"/>
    <xf numFmtId="3" fontId="7" fillId="45" borderId="6" xfId="0" applyNumberFormat="1" applyFont="1" applyFill="1" applyBorder="1"/>
    <xf numFmtId="0" fontId="18" fillId="47" borderId="6" xfId="0" applyFont="1" applyFill="1" applyBorder="1" applyAlignment="1">
      <alignment horizontal="left"/>
    </xf>
    <xf numFmtId="164" fontId="18" fillId="47" borderId="6" xfId="0" applyNumberFormat="1" applyFont="1" applyFill="1" applyBorder="1"/>
    <xf numFmtId="3" fontId="18" fillId="47" borderId="6" xfId="0" applyNumberFormat="1" applyFont="1" applyFill="1" applyBorder="1"/>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2" fillId="48" borderId="28" xfId="0" applyFont="1" applyFill="1" applyBorder="1" applyAlignment="1">
      <alignment horizontal="center" vertical="center"/>
    </xf>
    <xf numFmtId="49" fontId="2" fillId="48" borderId="28" xfId="0" applyNumberFormat="1" applyFont="1" applyFill="1" applyBorder="1" applyAlignment="1">
      <alignment horizontal="center" vertical="center" wrapText="1"/>
    </xf>
    <xf numFmtId="49" fontId="2" fillId="48" borderId="28" xfId="0" applyNumberFormat="1" applyFont="1" applyFill="1" applyBorder="1" applyAlignment="1">
      <alignment horizontal="center" vertical="center"/>
    </xf>
    <xf numFmtId="0" fontId="2" fillId="48" borderId="29" xfId="0" applyFont="1" applyFill="1" applyBorder="1" applyAlignment="1">
      <alignment/>
    </xf>
    <xf numFmtId="164" fontId="2" fillId="48" borderId="29" xfId="0" applyNumberFormat="1" applyFont="1" applyFill="1" applyBorder="1"/>
    <xf numFmtId="0" fontId="2" fillId="48" borderId="29" xfId="0" applyFont="1" applyFill="1" applyBorder="1" applyAlignment="1">
      <alignment horizontal="center" vertical="center"/>
    </xf>
    <xf numFmtId="49" fontId="2" fillId="48" borderId="29" xfId="0" applyNumberFormat="1" applyFont="1" applyFill="1" applyBorder="1" applyAlignment="1">
      <alignment horizontal="center" vertical="center" wrapText="1"/>
    </xf>
    <xf numFmtId="49" fontId="2" fillId="48" borderId="29" xfId="0" applyNumberFormat="1" applyFont="1" applyFill="1" applyBorder="1" applyAlignment="1">
      <alignment horizontal="center" vertical="center"/>
    </xf>
    <xf numFmtId="0" fontId="12" fillId="48" borderId="29" xfId="0" applyFont="1" applyFill="1" applyBorder="1" applyAlignment="1">
      <alignment horizontal="center" vertical="center"/>
    </xf>
    <xf numFmtId="0" fontId="12" fillId="0" borderId="30" xfId="0" applyFont="1" applyBorder="1"/>
    <xf numFmtId="0" fontId="12" fillId="0" borderId="31" xfId="0" applyFont="1" applyBorder="1"/>
    <xf numFmtId="0" fontId="12" fillId="0" borderId="32" xfId="0" applyFont="1" applyBorder="1"/>
    <xf numFmtId="0" fontId="21" fillId="48" borderId="29" xfId="0" applyFont="1" applyFill="1" applyBorder="1"/>
    <xf numFmtId="0" fontId="12" fillId="0" borderId="26" xfId="0" applyFont="1" applyBorder="1"/>
    <xf numFmtId="0" fontId="12" fillId="0" borderId="33" xfId="0" applyFont="1" applyBorder="1"/>
    <xf numFmtId="0" fontId="12" fillId="0" borderId="34" xfId="0" applyFont="1" applyBorder="1"/>
    <xf numFmtId="0" fontId="21" fillId="48" borderId="29" xfId="0" applyFont="1" applyFill="1" applyBorder="1" applyAlignment="1">
      <alignment horizontal="left" vertical="center"/>
    </xf>
    <xf numFmtId="0" fontId="4" fillId="0" borderId="6" xfId="0" applyFont="1" applyFill="1" applyBorder="1" applyAlignment="1">
      <alignment vertical="center"/>
    </xf>
    <xf numFmtId="0" fontId="7" fillId="46" borderId="6" xfId="0" applyFont="1" applyFill="1" applyBorder="1" applyAlignment="1">
      <alignment vertical="center"/>
    </xf>
    <xf numFmtId="0" fontId="7" fillId="45" borderId="6" xfId="0" applyFont="1" applyFill="1" applyBorder="1" applyAlignment="1">
      <alignment vertical="center"/>
    </xf>
    <xf numFmtId="0" fontId="18" fillId="47" borderId="6" xfId="0" applyFont="1" applyFill="1" applyBorder="1" applyAlignment="1">
      <alignment vertical="center"/>
    </xf>
    <xf numFmtId="0" fontId="2" fillId="0" borderId="0" xfId="0" applyFont="1" applyFill="1" applyBorder="1" applyAlignment="1">
      <alignment/>
    </xf>
    <xf numFmtId="164" fontId="2" fillId="0" borderId="0" xfId="0" applyNumberFormat="1" applyFont="1" applyFill="1" applyBorder="1"/>
    <xf numFmtId="0" fontId="22" fillId="0" borderId="0" xfId="0" applyFont="1" applyAlignment="1">
      <alignment horizontal="right"/>
    </xf>
    <xf numFmtId="0" fontId="12" fillId="0" borderId="0" xfId="0" applyFont="1" applyFill="1"/>
    <xf numFmtId="0" fontId="19" fillId="0" borderId="0" xfId="0" applyFont="1" applyAlignment="1">
      <alignment vertical="center"/>
    </xf>
    <xf numFmtId="49" fontId="12" fillId="48" borderId="35" xfId="0" applyNumberFormat="1" applyFont="1" applyFill="1" applyBorder="1" applyAlignment="1">
      <alignment horizontal="center" vertical="center"/>
    </xf>
    <xf numFmtId="49" fontId="12" fillId="48" borderId="36" xfId="0" applyNumberFormat="1" applyFont="1" applyFill="1" applyBorder="1" applyAlignment="1">
      <alignment horizontal="center" vertical="center"/>
    </xf>
    <xf numFmtId="49" fontId="21" fillId="48" borderId="37" xfId="0" applyNumberFormat="1" applyFont="1" applyFill="1" applyBorder="1" applyAlignment="1">
      <alignment horizontal="center" vertical="center"/>
    </xf>
    <xf numFmtId="164" fontId="12" fillId="0" borderId="38" xfId="0" applyNumberFormat="1" applyFont="1" applyBorder="1"/>
    <xf numFmtId="164" fontId="12" fillId="0" borderId="24" xfId="0" applyNumberFormat="1" applyFont="1" applyBorder="1"/>
    <xf numFmtId="164" fontId="21" fillId="0" borderId="39" xfId="0" applyNumberFormat="1" applyFont="1" applyBorder="1"/>
    <xf numFmtId="164" fontId="12" fillId="0" borderId="40" xfId="0" applyNumberFormat="1" applyFont="1" applyBorder="1"/>
    <xf numFmtId="164" fontId="21" fillId="0" borderId="41" xfId="0" applyNumberFormat="1" applyFont="1" applyBorder="1"/>
    <xf numFmtId="164" fontId="12" fillId="0" borderId="42" xfId="0" applyNumberFormat="1" applyFont="1" applyBorder="1"/>
    <xf numFmtId="164" fontId="12" fillId="0" borderId="22" xfId="0" applyNumberFormat="1" applyFont="1" applyBorder="1"/>
    <xf numFmtId="164" fontId="21" fillId="0" borderId="43" xfId="0" applyNumberFormat="1" applyFont="1" applyBorder="1"/>
    <xf numFmtId="164" fontId="21" fillId="48" borderId="35" xfId="0" applyNumberFormat="1" applyFont="1" applyFill="1" applyBorder="1"/>
    <xf numFmtId="164" fontId="21" fillId="48" borderId="36" xfId="0" applyNumberFormat="1" applyFont="1" applyFill="1" applyBorder="1"/>
    <xf numFmtId="164" fontId="21" fillId="48" borderId="37" xfId="0" applyNumberFormat="1" applyFont="1" applyFill="1" applyBorder="1"/>
    <xf numFmtId="164" fontId="12" fillId="0" borderId="44" xfId="0" applyNumberFormat="1" applyFont="1" applyBorder="1"/>
    <xf numFmtId="164" fontId="12" fillId="0" borderId="45" xfId="0" applyNumberFormat="1" applyFont="1" applyBorder="1"/>
    <xf numFmtId="164" fontId="12" fillId="0" borderId="46" xfId="0" applyNumberFormat="1" applyFont="1" applyBorder="1"/>
    <xf numFmtId="164" fontId="21" fillId="0" borderId="47" xfId="0" applyNumberFormat="1" applyFont="1" applyBorder="1"/>
    <xf numFmtId="164" fontId="12" fillId="0" borderId="6" xfId="0" applyNumberFormat="1" applyFont="1" applyBorder="1"/>
    <xf numFmtId="164" fontId="12" fillId="0" borderId="48" xfId="0" applyNumberFormat="1" applyFont="1" applyBorder="1"/>
    <xf numFmtId="164" fontId="21" fillId="0" borderId="49" xfId="0" applyNumberFormat="1" applyFont="1" applyBorder="1"/>
    <xf numFmtId="164" fontId="17" fillId="0" borderId="12" xfId="0" applyNumberFormat="1" applyFont="1" applyFill="1" applyBorder="1" applyAlignment="1">
      <alignment horizontal="right"/>
    </xf>
    <xf numFmtId="164" fontId="17" fillId="0" borderId="7" xfId="0" applyNumberFormat="1" applyFont="1" applyFill="1" applyBorder="1" applyAlignment="1">
      <alignment horizontal="right"/>
    </xf>
    <xf numFmtId="0" fontId="4" fillId="0" borderId="20" xfId="0" applyFont="1" applyFill="1" applyBorder="1" applyAlignment="1">
      <alignment horizontal="left" vertical="center"/>
    </xf>
    <xf numFmtId="0" fontId="4" fillId="0" borderId="22" xfId="0" applyFont="1" applyFill="1" applyBorder="1" applyAlignment="1">
      <alignment vertical="center" wrapText="1"/>
    </xf>
    <xf numFmtId="0" fontId="4" fillId="0" borderId="20" xfId="0" applyFont="1" applyFill="1" applyBorder="1" applyAlignment="1">
      <alignment horizontal="left"/>
    </xf>
    <xf numFmtId="0" fontId="5" fillId="0" borderId="20" xfId="0" applyFont="1" applyFill="1" applyBorder="1" applyAlignment="1">
      <alignment horizontal="center" vertical="center"/>
    </xf>
    <xf numFmtId="0" fontId="5" fillId="0" borderId="20" xfId="0" applyFont="1" applyFill="1" applyBorder="1"/>
    <xf numFmtId="164" fontId="7" fillId="0" borderId="20" xfId="0" applyNumberFormat="1" applyFont="1" applyFill="1" applyBorder="1"/>
    <xf numFmtId="0" fontId="5" fillId="0" borderId="7" xfId="0" applyFont="1" applyFill="1" applyBorder="1"/>
    <xf numFmtId="164" fontId="7" fillId="0" borderId="7" xfId="0" applyNumberFormat="1" applyFont="1" applyFill="1" applyBorder="1"/>
    <xf numFmtId="0" fontId="4" fillId="0" borderId="22" xfId="0" applyFont="1" applyFill="1" applyBorder="1" applyAlignment="1">
      <alignment horizontal="left" vertical="center"/>
    </xf>
    <xf numFmtId="0" fontId="4" fillId="0" borderId="22" xfId="0" applyFont="1" applyFill="1" applyBorder="1" applyAlignment="1">
      <alignment horizontal="left"/>
    </xf>
    <xf numFmtId="0" fontId="5" fillId="0" borderId="22" xfId="0" applyFont="1" applyFill="1" applyBorder="1" applyAlignment="1">
      <alignment horizontal="center" vertical="center"/>
    </xf>
    <xf numFmtId="0" fontId="5" fillId="0" borderId="23" xfId="0" applyFont="1" applyFill="1" applyBorder="1"/>
    <xf numFmtId="164" fontId="7" fillId="0" borderId="23" xfId="0" applyNumberFormat="1" applyFont="1" applyFill="1" applyBorder="1"/>
    <xf numFmtId="0" fontId="5" fillId="0" borderId="20" xfId="0" applyFont="1" applyFill="1" applyBorder="1" applyAlignment="1">
      <alignment vertical="center"/>
    </xf>
    <xf numFmtId="0" fontId="5" fillId="0" borderId="7" xfId="0" applyFont="1" applyFill="1" applyBorder="1" applyAlignment="1">
      <alignment vertical="center"/>
    </xf>
    <xf numFmtId="0" fontId="4" fillId="0" borderId="23" xfId="0" applyFont="1" applyFill="1" applyBorder="1" applyAlignment="1">
      <alignment vertical="center" wrapText="1" shrinkToFit="1"/>
    </xf>
    <xf numFmtId="0" fontId="5" fillId="0" borderId="20" xfId="0" applyFont="1" applyFill="1" applyBorder="1" applyAlignment="1">
      <alignment horizontal="left"/>
    </xf>
    <xf numFmtId="0" fontId="5" fillId="0" borderId="7" xfId="0" applyFont="1" applyFill="1" applyBorder="1" applyAlignment="1">
      <alignment horizontal="left"/>
    </xf>
    <xf numFmtId="0" fontId="5" fillId="0" borderId="23" xfId="0" applyFont="1" applyFill="1" applyBorder="1" applyAlignment="1">
      <alignment horizontal="left"/>
    </xf>
    <xf numFmtId="0" fontId="5" fillId="0" borderId="22" xfId="0" applyFont="1" applyFill="1" applyBorder="1" applyAlignment="1">
      <alignment horizontal="left"/>
    </xf>
    <xf numFmtId="164" fontId="7" fillId="0" borderId="22" xfId="0" applyNumberFormat="1" applyFont="1" applyFill="1" applyBorder="1"/>
    <xf numFmtId="0" fontId="4" fillId="0" borderId="7" xfId="0" applyFont="1" applyFill="1" applyBorder="1" applyAlignment="1">
      <alignment vertical="center" wrapText="1"/>
    </xf>
    <xf numFmtId="0" fontId="4" fillId="0" borderId="7" xfId="0" applyFont="1" applyFill="1" applyBorder="1" applyAlignment="1">
      <alignment horizontal="left"/>
    </xf>
    <xf numFmtId="0" fontId="4" fillId="0" borderId="20" xfId="0" applyFont="1" applyFill="1" applyBorder="1" applyAlignment="1">
      <alignment vertical="center" wrapText="1"/>
    </xf>
    <xf numFmtId="0" fontId="4" fillId="0" borderId="7" xfId="0" applyFont="1" applyFill="1" applyBorder="1" applyAlignment="1">
      <alignment horizontal="left" vertical="center"/>
    </xf>
    <xf numFmtId="0" fontId="5" fillId="0" borderId="7"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3" xfId="0" applyFont="1" applyFill="1" applyBorder="1" applyAlignment="1">
      <alignment horizontal="left"/>
    </xf>
    <xf numFmtId="0" fontId="5" fillId="0" borderId="23" xfId="0" applyFont="1" applyFill="1" applyBorder="1" applyAlignment="1">
      <alignment horizontal="center" vertical="center"/>
    </xf>
    <xf numFmtId="0" fontId="5" fillId="0" borderId="22" xfId="0" applyFont="1" applyFill="1" applyBorder="1"/>
    <xf numFmtId="0" fontId="4" fillId="0" borderId="20" xfId="0" applyFont="1" applyFill="1" applyBorder="1" applyAlignment="1">
      <alignment horizontal="left" vertical="center" wrapText="1"/>
    </xf>
    <xf numFmtId="164" fontId="7" fillId="0" borderId="7" xfId="0" applyNumberFormat="1" applyFont="1" applyFill="1" applyBorder="1" applyAlignment="1">
      <alignment vertical="center"/>
    </xf>
    <xf numFmtId="0" fontId="5" fillId="0" borderId="2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23" fillId="0" borderId="0" xfId="0" applyFont="1" applyFill="1"/>
    <xf numFmtId="164" fontId="7" fillId="0" borderId="20" xfId="0" applyNumberFormat="1" applyFont="1" applyFill="1" applyBorder="1" applyAlignment="1">
      <alignment vertical="center"/>
    </xf>
    <xf numFmtId="164" fontId="7" fillId="0" borderId="23" xfId="0" applyNumberFormat="1" applyFont="1" applyFill="1" applyBorder="1" applyAlignment="1">
      <alignment vertical="center"/>
    </xf>
    <xf numFmtId="0" fontId="8" fillId="0" borderId="6" xfId="0" applyFont="1" applyFill="1" applyBorder="1" applyAlignment="1">
      <alignment horizontal="left"/>
    </xf>
    <xf numFmtId="164" fontId="24" fillId="0" borderId="20" xfId="0" applyNumberFormat="1" applyFont="1" applyFill="1" applyBorder="1" applyAlignment="1">
      <alignment horizontal="right"/>
    </xf>
    <xf numFmtId="164" fontId="24" fillId="0" borderId="7" xfId="0" applyNumberFormat="1" applyFont="1" applyFill="1" applyBorder="1" applyAlignment="1">
      <alignment horizontal="right"/>
    </xf>
    <xf numFmtId="164" fontId="24" fillId="0" borderId="22" xfId="0" applyNumberFormat="1" applyFont="1" applyFill="1" applyBorder="1" applyAlignment="1">
      <alignment horizontal="right"/>
    </xf>
    <xf numFmtId="164" fontId="24" fillId="0" borderId="7" xfId="0" applyNumberFormat="1" applyFont="1" applyFill="1" applyBorder="1" applyAlignment="1">
      <alignment horizontal="right" vertical="center"/>
    </xf>
    <xf numFmtId="0" fontId="26" fillId="0" borderId="0" xfId="0" applyFont="1"/>
    <xf numFmtId="0" fontId="27" fillId="0" borderId="0" xfId="0" applyFont="1"/>
    <xf numFmtId="164" fontId="12" fillId="0" borderId="24" xfId="0" applyNumberFormat="1" applyFont="1" applyFill="1" applyBorder="1"/>
    <xf numFmtId="164" fontId="12" fillId="0" borderId="22" xfId="0" applyNumberFormat="1" applyFont="1" applyFill="1" applyBorder="1"/>
    <xf numFmtId="0" fontId="0" fillId="0" borderId="34" xfId="0" applyFill="1" applyBorder="1"/>
    <xf numFmtId="164" fontId="0" fillId="0" borderId="34" xfId="0" applyNumberFormat="1" applyFill="1" applyBorder="1"/>
    <xf numFmtId="0" fontId="0" fillId="0" borderId="30" xfId="0" applyFill="1" applyBorder="1"/>
    <xf numFmtId="164" fontId="0" fillId="0" borderId="30" xfId="0" applyNumberFormat="1" applyFill="1" applyBorder="1"/>
    <xf numFmtId="0" fontId="0" fillId="0" borderId="31" xfId="0" applyFill="1" applyBorder="1"/>
    <xf numFmtId="164" fontId="0" fillId="0" borderId="31" xfId="0" applyNumberFormat="1" applyFill="1" applyBorder="1"/>
    <xf numFmtId="164" fontId="12" fillId="0" borderId="0" xfId="0" applyNumberFormat="1" applyFont="1"/>
    <xf numFmtId="164" fontId="0" fillId="0" borderId="0" xfId="0" applyNumberFormat="1"/>
    <xf numFmtId="0" fontId="20" fillId="0" borderId="0" xfId="0" applyFont="1"/>
    <xf numFmtId="0" fontId="33" fillId="0" borderId="7" xfId="0" applyFont="1" applyFill="1" applyBorder="1" applyAlignment="1">
      <alignment horizontal="left" vertical="center"/>
    </xf>
    <xf numFmtId="0" fontId="33" fillId="0" borderId="7" xfId="0" applyFont="1" applyFill="1" applyBorder="1" applyAlignment="1">
      <alignment vertical="center" wrapText="1"/>
    </xf>
    <xf numFmtId="0" fontId="33" fillId="0" borderId="7" xfId="0" applyFont="1" applyFill="1" applyBorder="1" applyAlignment="1">
      <alignment horizontal="left"/>
    </xf>
    <xf numFmtId="0" fontId="34" fillId="0" borderId="7" xfId="0" applyFont="1" applyFill="1" applyBorder="1" applyAlignment="1">
      <alignment horizontal="center" vertical="center"/>
    </xf>
    <xf numFmtId="0" fontId="34" fillId="0" borderId="7" xfId="0" applyFont="1" applyFill="1" applyBorder="1"/>
    <xf numFmtId="164" fontId="33" fillId="0" borderId="7" xfId="0" applyNumberFormat="1" applyFont="1" applyFill="1" applyBorder="1"/>
    <xf numFmtId="164" fontId="33" fillId="0" borderId="7" xfId="0" applyNumberFormat="1" applyFont="1" applyFill="1" applyBorder="1" applyAlignment="1">
      <alignment vertical="center"/>
    </xf>
    <xf numFmtId="164" fontId="35" fillId="0" borderId="7" xfId="0" applyNumberFormat="1" applyFont="1" applyFill="1" applyBorder="1"/>
    <xf numFmtId="0" fontId="35" fillId="45" borderId="24" xfId="0" applyFont="1" applyFill="1" applyBorder="1" applyAlignment="1">
      <alignment horizontal="left" vertical="center"/>
    </xf>
    <xf numFmtId="0" fontId="35" fillId="45" borderId="24" xfId="0" applyFont="1" applyFill="1" applyBorder="1" applyAlignment="1">
      <alignment horizontal="left"/>
    </xf>
    <xf numFmtId="0" fontId="36" fillId="45" borderId="24" xfId="0" applyFont="1" applyFill="1" applyBorder="1" applyAlignment="1">
      <alignment horizontal="center" vertical="center"/>
    </xf>
    <xf numFmtId="164" fontId="35" fillId="45" borderId="24" xfId="0" applyNumberFormat="1" applyFont="1" applyFill="1" applyBorder="1"/>
    <xf numFmtId="164" fontId="35" fillId="45" borderId="24" xfId="0" applyNumberFormat="1" applyFont="1" applyFill="1" applyBorder="1" applyAlignment="1">
      <alignment vertical="center"/>
    </xf>
    <xf numFmtId="0" fontId="33" fillId="0" borderId="20" xfId="0" applyFont="1" applyFill="1" applyBorder="1" applyAlignment="1">
      <alignment horizontal="left" vertical="center"/>
    </xf>
    <xf numFmtId="0" fontId="34" fillId="0" borderId="20" xfId="0" applyFont="1" applyFill="1" applyBorder="1" applyAlignment="1">
      <alignment horizontal="center" vertical="center"/>
    </xf>
    <xf numFmtId="0" fontId="34" fillId="0" borderId="20" xfId="0" applyFont="1" applyFill="1" applyBorder="1"/>
    <xf numFmtId="164" fontId="33" fillId="0" borderId="20" xfId="0" applyNumberFormat="1" applyFont="1" applyFill="1" applyBorder="1"/>
    <xf numFmtId="164" fontId="33" fillId="0" borderId="20" xfId="0" applyNumberFormat="1" applyFont="1" applyFill="1" applyBorder="1" applyAlignment="1">
      <alignment vertical="center"/>
    </xf>
    <xf numFmtId="0" fontId="33" fillId="0" borderId="22" xfId="0" applyFont="1" applyFill="1" applyBorder="1" applyAlignment="1">
      <alignment horizontal="left" vertical="center"/>
    </xf>
    <xf numFmtId="0" fontId="33" fillId="0" borderId="23" xfId="0" applyFont="1" applyFill="1" applyBorder="1" applyAlignment="1">
      <alignment vertical="center" wrapText="1"/>
    </xf>
    <xf numFmtId="0" fontId="34" fillId="0" borderId="22" xfId="0" applyFont="1" applyFill="1" applyBorder="1" applyAlignment="1">
      <alignment horizontal="center" vertical="center"/>
    </xf>
    <xf numFmtId="0" fontId="34" fillId="0" borderId="23" xfId="0" applyFont="1" applyFill="1" applyBorder="1"/>
    <xf numFmtId="164" fontId="33" fillId="0" borderId="23" xfId="0" applyNumberFormat="1" applyFont="1" applyFill="1" applyBorder="1"/>
    <xf numFmtId="164" fontId="33" fillId="0" borderId="23" xfId="0" applyNumberFormat="1" applyFont="1" applyFill="1" applyBorder="1" applyAlignment="1">
      <alignment vertical="center"/>
    </xf>
    <xf numFmtId="164" fontId="35" fillId="0" borderId="23" xfId="0" applyNumberFormat="1" applyFont="1" applyFill="1" applyBorder="1" applyAlignment="1">
      <alignment vertical="center"/>
    </xf>
    <xf numFmtId="164" fontId="24" fillId="0" borderId="7" xfId="0" applyNumberFormat="1" applyFont="1" applyFill="1" applyBorder="1"/>
    <xf numFmtId="0" fontId="2" fillId="0" borderId="0" xfId="0" applyFont="1" applyFill="1"/>
    <xf numFmtId="0" fontId="4" fillId="0" borderId="12" xfId="0" applyFont="1" applyFill="1" applyBorder="1" applyAlignment="1">
      <alignment vertical="center" wrapText="1"/>
    </xf>
    <xf numFmtId="0" fontId="4" fillId="0" borderId="12" xfId="0" applyFont="1" applyFill="1" applyBorder="1" applyAlignment="1">
      <alignment horizontal="left"/>
    </xf>
    <xf numFmtId="0" fontId="5" fillId="0" borderId="12" xfId="0" applyFont="1" applyFill="1" applyBorder="1"/>
    <xf numFmtId="0" fontId="24" fillId="0" borderId="20" xfId="0" applyFont="1" applyFill="1" applyBorder="1" applyAlignment="1">
      <alignment horizontal="left" vertical="center"/>
    </xf>
    <xf numFmtId="0" fontId="24" fillId="0" borderId="20" xfId="0" applyFont="1" applyFill="1" applyBorder="1" applyAlignment="1">
      <alignment vertical="center" wrapText="1"/>
    </xf>
    <xf numFmtId="0" fontId="24" fillId="0" borderId="20" xfId="0" applyFont="1" applyFill="1" applyBorder="1" applyAlignment="1">
      <alignment horizontal="left"/>
    </xf>
    <xf numFmtId="0" fontId="37" fillId="0" borderId="20" xfId="0" applyFont="1" applyFill="1" applyBorder="1" applyAlignment="1">
      <alignment horizontal="center" vertical="center"/>
    </xf>
    <xf numFmtId="0" fontId="37" fillId="0" borderId="20" xfId="0" applyFont="1" applyFill="1" applyBorder="1"/>
    <xf numFmtId="164" fontId="24" fillId="0" borderId="20" xfId="0" applyNumberFormat="1" applyFont="1" applyFill="1" applyBorder="1" applyAlignment="1">
      <alignment vertical="center"/>
    </xf>
    <xf numFmtId="164" fontId="24" fillId="0" borderId="20" xfId="0" applyNumberFormat="1" applyFont="1" applyFill="1" applyBorder="1"/>
    <xf numFmtId="164" fontId="38" fillId="0" borderId="20" xfId="0" applyNumberFormat="1" applyFont="1" applyFill="1" applyBorder="1"/>
    <xf numFmtId="164" fontId="38" fillId="0" borderId="7" xfId="0" applyNumberFormat="1" applyFont="1" applyFill="1" applyBorder="1"/>
    <xf numFmtId="0" fontId="33" fillId="0" borderId="20" xfId="0" applyFont="1" applyFill="1" applyBorder="1" applyAlignment="1">
      <alignment vertical="center" wrapText="1"/>
    </xf>
    <xf numFmtId="0" fontId="33" fillId="0" borderId="20" xfId="0" applyFont="1" applyFill="1" applyBorder="1" applyAlignment="1">
      <alignment horizontal="left"/>
    </xf>
    <xf numFmtId="0" fontId="24" fillId="0" borderId="7" xfId="0" applyFont="1" applyFill="1" applyBorder="1" applyAlignment="1">
      <alignment vertical="center" wrapText="1"/>
    </xf>
    <xf numFmtId="0" fontId="24" fillId="0" borderId="7" xfId="0" applyFont="1" applyFill="1" applyBorder="1" applyAlignment="1">
      <alignment horizontal="left"/>
    </xf>
    <xf numFmtId="0" fontId="37" fillId="0" borderId="7" xfId="0" applyFont="1" applyFill="1" applyBorder="1"/>
    <xf numFmtId="164" fontId="24" fillId="0" borderId="7" xfId="0" applyNumberFormat="1" applyFont="1" applyFill="1" applyBorder="1" applyAlignment="1">
      <alignment vertical="center"/>
    </xf>
    <xf numFmtId="0" fontId="33" fillId="0" borderId="23" xfId="0" applyFont="1" applyFill="1" applyBorder="1" applyAlignment="1">
      <alignment horizontal="left"/>
    </xf>
    <xf numFmtId="164" fontId="35" fillId="0" borderId="23" xfId="0" applyNumberFormat="1" applyFont="1" applyFill="1" applyBorder="1"/>
    <xf numFmtId="0" fontId="5" fillId="0" borderId="20" xfId="0" applyFont="1" applyFill="1" applyBorder="1" applyAlignment="1">
      <alignment horizontal="left" vertical="center"/>
    </xf>
    <xf numFmtId="0" fontId="4" fillId="0" borderId="7" xfId="0" applyFont="1" applyFill="1" applyBorder="1" applyAlignment="1">
      <alignment vertical="center"/>
    </xf>
    <xf numFmtId="164" fontId="2" fillId="0" borderId="0" xfId="0" applyNumberFormat="1" applyFont="1"/>
    <xf numFmtId="164" fontId="35" fillId="0" borderId="7" xfId="0" applyNumberFormat="1" applyFont="1" applyFill="1" applyBorder="1" applyAlignment="1">
      <alignment vertical="center"/>
    </xf>
    <xf numFmtId="0" fontId="24" fillId="0" borderId="23" xfId="0" applyFont="1" applyFill="1" applyBorder="1" applyAlignment="1">
      <alignment vertical="center" wrapText="1"/>
    </xf>
    <xf numFmtId="0" fontId="4" fillId="0" borderId="12" xfId="0" applyFont="1" applyFill="1" applyBorder="1" applyAlignment="1">
      <alignment horizontal="left" vertical="center"/>
    </xf>
    <xf numFmtId="0" fontId="5" fillId="0" borderId="7" xfId="0" applyFont="1" applyFill="1" applyBorder="1" applyAlignment="1">
      <alignment horizontal="left" vertical="center"/>
    </xf>
    <xf numFmtId="49" fontId="12" fillId="48" borderId="50" xfId="0" applyNumberFormat="1" applyFont="1" applyFill="1" applyBorder="1" applyAlignment="1">
      <alignment horizontal="center" vertical="center"/>
    </xf>
    <xf numFmtId="164" fontId="12" fillId="0" borderId="51" xfId="0" applyNumberFormat="1" applyFont="1" applyFill="1" applyBorder="1"/>
    <xf numFmtId="164" fontId="12" fillId="0" borderId="52" xfId="0" applyNumberFormat="1" applyFont="1" applyFill="1" applyBorder="1"/>
    <xf numFmtId="0" fontId="2" fillId="48" borderId="29" xfId="0" applyFont="1" applyFill="1" applyBorder="1" applyAlignment="1">
      <alignment vertical="center"/>
    </xf>
    <xf numFmtId="164" fontId="2" fillId="48" borderId="29" xfId="0" applyNumberFormat="1" applyFont="1" applyFill="1" applyBorder="1" applyAlignment="1">
      <alignment vertical="center"/>
    </xf>
    <xf numFmtId="164" fontId="12" fillId="0" borderId="53" xfId="0" applyNumberFormat="1" applyFont="1" applyFill="1" applyBorder="1"/>
    <xf numFmtId="164" fontId="12" fillId="0" borderId="54" xfId="0" applyNumberFormat="1" applyFont="1" applyFill="1" applyBorder="1"/>
    <xf numFmtId="164" fontId="12" fillId="0" borderId="55" xfId="0" applyNumberFormat="1" applyFont="1" applyFill="1" applyBorder="1"/>
    <xf numFmtId="0" fontId="6" fillId="0" borderId="52" xfId="0" applyFont="1" applyFill="1" applyBorder="1" applyAlignment="1">
      <alignment horizontal="left"/>
    </xf>
    <xf numFmtId="0" fontId="7" fillId="49" borderId="6" xfId="0" applyFont="1" applyFill="1" applyBorder="1" applyAlignment="1">
      <alignment vertical="center"/>
    </xf>
    <xf numFmtId="0" fontId="7" fillId="49" borderId="6" xfId="0" applyFont="1" applyFill="1" applyBorder="1" applyAlignment="1">
      <alignment horizontal="left"/>
    </xf>
    <xf numFmtId="164" fontId="7" fillId="49" borderId="6" xfId="0" applyNumberFormat="1" applyFont="1" applyFill="1" applyBorder="1"/>
    <xf numFmtId="3" fontId="7" fillId="49" borderId="6" xfId="0" applyNumberFormat="1" applyFont="1" applyFill="1" applyBorder="1"/>
    <xf numFmtId="0" fontId="7" fillId="48" borderId="6" xfId="0" applyFont="1" applyFill="1" applyBorder="1" applyAlignment="1">
      <alignment vertical="center"/>
    </xf>
    <xf numFmtId="0" fontId="7" fillId="48" borderId="6" xfId="0" applyFont="1" applyFill="1" applyBorder="1" applyAlignment="1">
      <alignment horizontal="left"/>
    </xf>
    <xf numFmtId="164" fontId="7" fillId="48" borderId="6" xfId="0" applyNumberFormat="1" applyFont="1" applyFill="1" applyBorder="1"/>
    <xf numFmtId="3" fontId="7" fillId="48" borderId="6" xfId="0" applyNumberFormat="1" applyFont="1" applyFill="1" applyBorder="1"/>
    <xf numFmtId="164" fontId="0" fillId="0" borderId="0" xfId="0" applyNumberFormat="1" applyFont="1"/>
    <xf numFmtId="164" fontId="4" fillId="0" borderId="0" xfId="0" applyNumberFormat="1" applyFont="1"/>
    <xf numFmtId="0" fontId="29" fillId="0" borderId="0" xfId="0" applyFont="1" applyAlignment="1">
      <alignment wrapText="1"/>
    </xf>
    <xf numFmtId="0" fontId="4" fillId="0" borderId="56" xfId="0" applyFont="1" applyFill="1" applyBorder="1" applyAlignment="1">
      <alignment horizontal="left"/>
    </xf>
    <xf numFmtId="0" fontId="5" fillId="0" borderId="56" xfId="0" applyFont="1" applyFill="1" applyBorder="1" applyAlignment="1">
      <alignment horizontal="center" vertical="center"/>
    </xf>
    <xf numFmtId="0" fontId="5" fillId="0" borderId="23" xfId="0" applyFont="1" applyFill="1" applyBorder="1" applyAlignment="1">
      <alignment horizontal="left" vertical="center"/>
    </xf>
    <xf numFmtId="0" fontId="34" fillId="0" borderId="7" xfId="0" applyFont="1" applyFill="1" applyBorder="1" applyAlignment="1">
      <alignment horizontal="left"/>
    </xf>
    <xf numFmtId="0" fontId="24" fillId="0" borderId="23" xfId="0" applyFont="1" applyFill="1" applyBorder="1" applyAlignment="1">
      <alignment horizontal="left"/>
    </xf>
    <xf numFmtId="0" fontId="37" fillId="0" borderId="23" xfId="0" applyFont="1" applyFill="1" applyBorder="1"/>
    <xf numFmtId="164" fontId="24" fillId="0" borderId="23" xfId="0" applyNumberFormat="1" applyFont="1" applyFill="1" applyBorder="1" applyAlignment="1">
      <alignment vertical="center"/>
    </xf>
    <xf numFmtId="164" fontId="24" fillId="0" borderId="23" xfId="0" applyNumberFormat="1" applyFont="1" applyFill="1" applyBorder="1"/>
    <xf numFmtId="164" fontId="38" fillId="0" borderId="23" xfId="0" applyNumberFormat="1" applyFont="1" applyFill="1" applyBorder="1"/>
    <xf numFmtId="0" fontId="24" fillId="0" borderId="23" xfId="0" applyFont="1" applyFill="1" applyBorder="1" applyAlignment="1">
      <alignment horizontal="left" vertical="center"/>
    </xf>
    <xf numFmtId="0" fontId="37" fillId="0" borderId="23" xfId="0" applyFont="1" applyFill="1" applyBorder="1" applyAlignment="1">
      <alignment horizontal="center" vertical="center"/>
    </xf>
    <xf numFmtId="164" fontId="38" fillId="0" borderId="7" xfId="0" applyNumberFormat="1" applyFont="1" applyFill="1" applyBorder="1" applyAlignment="1">
      <alignment vertical="center"/>
    </xf>
    <xf numFmtId="0" fontId="10" fillId="0" borderId="0" xfId="0" applyFont="1" applyFill="1"/>
    <xf numFmtId="0" fontId="51" fillId="0" borderId="31" xfId="0" applyFont="1" applyFill="1" applyBorder="1"/>
    <xf numFmtId="164" fontId="51" fillId="0" borderId="31" xfId="0" applyNumberFormat="1" applyFont="1" applyFill="1" applyBorder="1"/>
    <xf numFmtId="164" fontId="2" fillId="0" borderId="34" xfId="0" applyNumberFormat="1" applyFont="1" applyFill="1" applyBorder="1"/>
    <xf numFmtId="164" fontId="2" fillId="0" borderId="30" xfId="0" applyNumberFormat="1" applyFont="1" applyFill="1" applyBorder="1"/>
    <xf numFmtId="164" fontId="2" fillId="0" borderId="31" xfId="0" applyNumberFormat="1" applyFont="1" applyFill="1" applyBorder="1"/>
    <xf numFmtId="164" fontId="52" fillId="0" borderId="31" xfId="0" applyNumberFormat="1" applyFont="1" applyFill="1" applyBorder="1"/>
    <xf numFmtId="0" fontId="51" fillId="0" borderId="30" xfId="0" applyFont="1" applyFill="1" applyBorder="1"/>
    <xf numFmtId="164" fontId="51" fillId="0" borderId="30" xfId="0" applyNumberFormat="1" applyFont="1" applyFill="1" applyBorder="1"/>
    <xf numFmtId="0" fontId="37" fillId="0" borderId="23" xfId="0" applyFont="1" applyFill="1" applyBorder="1" applyAlignment="1">
      <alignment vertical="center"/>
    </xf>
    <xf numFmtId="0" fontId="14" fillId="0" borderId="0" xfId="0" applyFont="1" applyAlignment="1">
      <alignment vertical="top" wrapText="1"/>
    </xf>
    <xf numFmtId="0" fontId="22" fillId="0" borderId="0" xfId="0" applyFont="1" applyAlignment="1">
      <alignment wrapText="1"/>
    </xf>
    <xf numFmtId="0" fontId="30" fillId="0" borderId="0" xfId="0" applyFont="1" applyAlignment="1">
      <alignmen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7" fillId="0" borderId="54" xfId="0" applyFont="1" applyBorder="1" applyAlignment="1">
      <alignment horizontal="center" vertical="center"/>
    </xf>
    <xf numFmtId="0" fontId="7" fillId="0" borderId="10" xfId="0" applyFont="1" applyBorder="1" applyAlignment="1">
      <alignment horizontal="center" vertical="center"/>
    </xf>
  </cellXfs>
  <cellStyles count="72">
    <cellStyle name="Normal" xfId="0"/>
    <cellStyle name="Percent" xfId="15"/>
    <cellStyle name="Currency" xfId="16"/>
    <cellStyle name="Currency [0]" xfId="17"/>
    <cellStyle name="Comma" xfId="18"/>
    <cellStyle name="Comma [0]" xfId="19"/>
    <cellStyle name="Accent1 - 20%" xfId="20"/>
    <cellStyle name="Accent1 - 40%" xfId="21"/>
    <cellStyle name="Accent1 - 60%" xfId="22"/>
    <cellStyle name="Accent2 - 20%" xfId="23"/>
    <cellStyle name="Accent2 - 40%" xfId="24"/>
    <cellStyle name="Accent2 - 60%" xfId="25"/>
    <cellStyle name="Accent3 - 20%" xfId="26"/>
    <cellStyle name="Accent3 - 40%" xfId="27"/>
    <cellStyle name="Accent3 - 60%" xfId="28"/>
    <cellStyle name="Accent4 - 20%" xfId="29"/>
    <cellStyle name="Accent4 - 40%" xfId="30"/>
    <cellStyle name="Accent4 - 60%" xfId="31"/>
    <cellStyle name="Accent5 - 20%" xfId="32"/>
    <cellStyle name="Accent5 - 40%" xfId="33"/>
    <cellStyle name="Accent5 - 60%" xfId="34"/>
    <cellStyle name="Accent6 - 20%" xfId="35"/>
    <cellStyle name="Accent6 - 40%" xfId="36"/>
    <cellStyle name="Accent6 - 60%" xfId="37"/>
    <cellStyle name="Emphasis 1" xfId="38"/>
    <cellStyle name="Emphasis 2" xfId="39"/>
    <cellStyle name="Emphasis 3" xfId="40"/>
    <cellStyle name="SAPBEXaggData" xfId="41"/>
    <cellStyle name="SAPBEXaggDataEmph" xfId="42"/>
    <cellStyle name="SAPBEXaggItem" xfId="43"/>
    <cellStyle name="SAPBEXaggItemX" xfId="44"/>
    <cellStyle name="SAPBEXexcBad7" xfId="45"/>
    <cellStyle name="SAPBEXexcBad8" xfId="46"/>
    <cellStyle name="SAPBEXexcBad9" xfId="47"/>
    <cellStyle name="SAPBEXexcCritical4" xfId="48"/>
    <cellStyle name="SAPBEXexcCritical5" xfId="49"/>
    <cellStyle name="SAPBEXexcCritical6" xfId="50"/>
    <cellStyle name="SAPBEXexcGood1" xfId="51"/>
    <cellStyle name="SAPBEXexcGood2" xfId="52"/>
    <cellStyle name="SAPBEXexcGood3" xfId="53"/>
    <cellStyle name="SAPBEXfilterDrill" xfId="54"/>
    <cellStyle name="SAPBEXFilterInfo1" xfId="55"/>
    <cellStyle name="SAPBEXFilterInfo2" xfId="56"/>
    <cellStyle name="SAPBEXFilterInfoHlavicka" xfId="57"/>
    <cellStyle name="SAPBEXfilterItem" xfId="58"/>
    <cellStyle name="SAPBEXfilterText" xfId="59"/>
    <cellStyle name="SAPBEXformats" xfId="60"/>
    <cellStyle name="SAPBEXheaderItem" xfId="61"/>
    <cellStyle name="SAPBEXheaderText" xfId="62"/>
    <cellStyle name="SAPBEXHLevel0" xfId="63"/>
    <cellStyle name="SAPBEXHLevel0X" xfId="64"/>
    <cellStyle name="SAPBEXHLevel1" xfId="65"/>
    <cellStyle name="SAPBEXHLevel1X" xfId="66"/>
    <cellStyle name="SAPBEXHLevel2" xfId="67"/>
    <cellStyle name="SAPBEXHLevel2X" xfId="68"/>
    <cellStyle name="SAPBEXHLevel3" xfId="69"/>
    <cellStyle name="SAPBEXHLevel3X" xfId="70"/>
    <cellStyle name="SAPBEXchaText" xfId="71"/>
    <cellStyle name="SAPBEXinputData" xfId="72"/>
    <cellStyle name="SAPBEXItemHeader" xfId="73"/>
    <cellStyle name="SAPBEXresData" xfId="74"/>
    <cellStyle name="SAPBEXresDataEmph" xfId="75"/>
    <cellStyle name="SAPBEXresItem" xfId="76"/>
    <cellStyle name="SAPBEXresItemX" xfId="77"/>
    <cellStyle name="SAPBEXstdData" xfId="78"/>
    <cellStyle name="SAPBEXstdDataEmph" xfId="79"/>
    <cellStyle name="SAPBEXstdItem" xfId="80"/>
    <cellStyle name="SAPBEXstdItemX" xfId="81"/>
    <cellStyle name="SAPBEXtitle" xfId="82"/>
    <cellStyle name="SAPBEXunassignedItem" xfId="83"/>
    <cellStyle name="SAPBEXundefined" xfId="84"/>
    <cellStyle name="Sheet Title" xfId="85"/>
  </cellStyles>
  <dxfs count="39">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worksheet" Target="worksheets/sheet8.xml" /><Relationship Id="rId1" Type="http://schemas.openxmlformats.org/officeDocument/2006/relationships/theme" Target="theme/theme1.xml" /><Relationship Id="rId12" Type="http://schemas.openxmlformats.org/officeDocument/2006/relationships/sharedStrings" Target="sharedStrings.xml" /><Relationship Id="rId8" Type="http://schemas.openxmlformats.org/officeDocument/2006/relationships/worksheet" Target="worksheets/sheet7.xml" /><Relationship Id="rId6" Type="http://schemas.openxmlformats.org/officeDocument/2006/relationships/worksheet" Target="worksheets/sheet5.xml" /><Relationship Id="rId7" Type="http://schemas.openxmlformats.org/officeDocument/2006/relationships/worksheet" Target="worksheets/sheet6.xml" /><Relationship Id="rId11" Type="http://schemas.openxmlformats.org/officeDocument/2006/relationships/styles" Target="styles.xml" /><Relationship Id="rId10" Type="http://schemas.openxmlformats.org/officeDocument/2006/relationships/worksheet" Target="worksheets/sheet9.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2</xdr:row>
      <xdr:rowOff>0</xdr:rowOff>
    </xdr:from>
    <xdr:to>
      <xdr:col>6</xdr:col>
      <xdr:colOff>473075</xdr:colOff>
      <xdr:row>23</xdr:row>
      <xdr:rowOff>127000</xdr:rowOff>
    </xdr:to>
    <xdr:pic>
      <xdr:nvPicPr>
        <xdr:cNvPr id="2" name="BExXRND8208TWULE9S50U89VKPB7" descr="ETUGZV0SKTQDQB8JOYY0DCX79" hidden="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485775"/>
          <a:ext cx="8496300" cy="41338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0010261536"/>
  </sheetPr>
  <dimension ref="B1:S29"/>
  <sheetViews>
    <sheetView showGridLines="0" tabSelected="1" zoomScale="110" zoomScaleNormal="110" workbookViewId="0" topLeftCell="A1">
      <selection pane="topLeft" activeCell="P14" sqref="P14"/>
    </sheetView>
  </sheetViews>
  <sheetFormatPr defaultRowHeight="15"/>
  <cols>
    <col min="1" max="1" width="5.85714285714286" style="61" customWidth="1"/>
    <col min="2" max="2" width="30.1428571428571" style="61" customWidth="1"/>
    <col min="3" max="3" width="28.2857142857143" style="61" customWidth="1"/>
    <col min="4" max="4" width="0" style="61" hidden="1" customWidth="1"/>
    <col min="5" max="12" width="7.57142857142857" style="61" customWidth="1"/>
    <col min="13" max="15" width="0" style="61" hidden="1" customWidth="1"/>
    <col min="16" max="16" width="8.14285714285714" style="5" customWidth="1"/>
    <col min="17" max="16384" width="9.14285714285714" style="61"/>
  </cols>
  <sheetData>
    <row r="1" ht="15.75">
      <c r="B1" s="1" t="s">
        <v>435</v>
      </c>
    </row>
    <row r="2" spans="2:19" ht="39" customHeight="1">
      <c r="B2" s="15" t="s">
        <v>354</v>
      </c>
      <c r="C2" s="15" t="s">
        <v>348</v>
      </c>
      <c r="D2" s="13" t="s">
        <v>52</v>
      </c>
      <c r="E2" s="13" t="s">
        <v>53</v>
      </c>
      <c r="F2" s="13" t="s">
        <v>54</v>
      </c>
      <c r="G2" s="13" t="s">
        <v>55</v>
      </c>
      <c r="H2" s="13" t="s">
        <v>56</v>
      </c>
      <c r="I2" s="13" t="s">
        <v>57</v>
      </c>
      <c r="J2" s="13" t="s">
        <v>58</v>
      </c>
      <c r="K2" s="13" t="s">
        <v>59</v>
      </c>
      <c r="L2" s="13" t="s">
        <v>60</v>
      </c>
      <c r="M2" s="13" t="s">
        <v>61</v>
      </c>
      <c r="N2" s="13" t="s">
        <v>62</v>
      </c>
      <c r="O2" s="13" t="s">
        <v>63</v>
      </c>
      <c r="P2" s="13" t="s">
        <v>49</v>
      </c>
      <c r="Q2" s="302"/>
      <c r="R2" s="44"/>
      <c r="S2" s="44"/>
    </row>
    <row r="3" spans="2:19" ht="12" customHeight="1">
      <c r="B3" s="150" t="s">
        <v>578</v>
      </c>
      <c r="C3" s="121" t="s">
        <v>79</v>
      </c>
      <c r="D3" s="122"/>
      <c r="E3" s="123">
        <v>818</v>
      </c>
      <c r="F3" s="123">
        <v>76188.959999999992</v>
      </c>
      <c r="G3" s="123">
        <v>57795.285210000002</v>
      </c>
      <c r="H3" s="123">
        <v>53583.422779999994</v>
      </c>
      <c r="I3" s="123">
        <v>56026.056380000002</v>
      </c>
      <c r="J3" s="123">
        <v>164512.93931000002</v>
      </c>
      <c r="K3" s="123">
        <v>12006.821359999998</v>
      </c>
      <c r="L3" s="123">
        <v>6715.70</v>
      </c>
      <c r="M3" s="123"/>
      <c r="N3" s="123"/>
      <c r="O3" s="123"/>
      <c r="P3" s="124">
        <f t="shared" si="0" ref="P3:P13">SUM(E3:O3)</f>
        <v>427647.18504000001</v>
      </c>
      <c r="Q3" s="44"/>
      <c r="R3" s="44"/>
      <c r="S3" s="44"/>
    </row>
    <row r="4" spans="2:19" ht="12" customHeight="1">
      <c r="B4" s="150" t="s">
        <v>578</v>
      </c>
      <c r="C4" s="121" t="s">
        <v>76</v>
      </c>
      <c r="D4" s="122"/>
      <c r="E4" s="123">
        <v>62.085</v>
      </c>
      <c r="F4" s="123">
        <v>10065.053999999998</v>
      </c>
      <c r="G4" s="123">
        <v>45554.50400999999</v>
      </c>
      <c r="H4" s="123">
        <v>264649.66905999999</v>
      </c>
      <c r="I4" s="123">
        <v>324430.77177000005</v>
      </c>
      <c r="J4" s="123">
        <v>519296.93385000003</v>
      </c>
      <c r="K4" s="123">
        <v>608212.36660999991</v>
      </c>
      <c r="L4" s="123">
        <v>602400.54383999994</v>
      </c>
      <c r="M4" s="123"/>
      <c r="N4" s="123"/>
      <c r="O4" s="123"/>
      <c r="P4" s="124">
        <f>SUM(E4:O4)</f>
        <v>2374671.92814</v>
      </c>
      <c r="Q4" s="44"/>
      <c r="R4" s="44"/>
      <c r="S4" s="44"/>
    </row>
    <row r="5" spans="2:19" ht="12" customHeight="1">
      <c r="B5" s="150" t="s">
        <v>578</v>
      </c>
      <c r="C5" s="121" t="s">
        <v>140</v>
      </c>
      <c r="D5" s="122"/>
      <c r="E5" s="123">
        <v>0.32</v>
      </c>
      <c r="F5" s="123">
        <v>5651.1206599999996</v>
      </c>
      <c r="G5" s="123">
        <v>35861.990830000002</v>
      </c>
      <c r="H5" s="123">
        <v>13867.240520000001</v>
      </c>
      <c r="I5" s="123">
        <v>1671.0637600000002</v>
      </c>
      <c r="J5" s="123">
        <v>1221.1060399999999</v>
      </c>
      <c r="K5" s="123">
        <v>823.96106999999995</v>
      </c>
      <c r="L5" s="123">
        <v>727.48100000000011</v>
      </c>
      <c r="M5" s="123"/>
      <c r="N5" s="123"/>
      <c r="O5" s="123"/>
      <c r="P5" s="124">
        <f t="shared" si="0"/>
        <v>59824.283879999995</v>
      </c>
      <c r="Q5" s="44"/>
      <c r="R5" s="44"/>
      <c r="S5" s="44"/>
    </row>
    <row r="6" spans="2:19" ht="12" customHeight="1">
      <c r="B6" s="150" t="s">
        <v>578</v>
      </c>
      <c r="C6" s="121" t="s">
        <v>80</v>
      </c>
      <c r="D6" s="122"/>
      <c r="E6" s="123">
        <v>0</v>
      </c>
      <c r="F6" s="123">
        <v>763443.89900000009</v>
      </c>
      <c r="G6" s="123">
        <v>1328820</v>
      </c>
      <c r="H6" s="123">
        <v>1419721.75</v>
      </c>
      <c r="I6" s="123">
        <v>1097661.317</v>
      </c>
      <c r="J6" s="123">
        <v>884900</v>
      </c>
      <c r="K6" s="123">
        <v>864233.92</v>
      </c>
      <c r="L6" s="123">
        <v>632351.40</v>
      </c>
      <c r="M6" s="123"/>
      <c r="N6" s="123"/>
      <c r="O6" s="123"/>
      <c r="P6" s="124">
        <f t="shared" si="0"/>
        <v>6991132.2860000003</v>
      </c>
      <c r="Q6" s="44"/>
      <c r="R6" s="44"/>
      <c r="S6" s="44"/>
    </row>
    <row r="7" spans="2:19" ht="12" customHeight="1">
      <c r="B7" s="150" t="s">
        <v>578</v>
      </c>
      <c r="C7" s="121" t="s">
        <v>81</v>
      </c>
      <c r="D7" s="122"/>
      <c r="E7" s="123">
        <v>0</v>
      </c>
      <c r="F7" s="123">
        <v>6108.9321499999996</v>
      </c>
      <c r="G7" s="123">
        <v>539313.35</v>
      </c>
      <c r="H7" s="123">
        <v>610248.68173999991</v>
      </c>
      <c r="I7" s="123">
        <v>644527.76758999994</v>
      </c>
      <c r="J7" s="123">
        <v>671231.44299999997</v>
      </c>
      <c r="K7" s="123">
        <v>683252.32699999993</v>
      </c>
      <c r="L7" s="123">
        <v>391260.87300000002</v>
      </c>
      <c r="M7" s="123"/>
      <c r="N7" s="123"/>
      <c r="O7" s="123"/>
      <c r="P7" s="124">
        <f t="shared" si="0"/>
        <v>3545943.3744799998</v>
      </c>
      <c r="Q7" s="44"/>
      <c r="R7" s="44"/>
      <c r="S7" s="44"/>
    </row>
    <row r="8" spans="2:19" ht="12" customHeight="1">
      <c r="B8" s="150" t="s">
        <v>578</v>
      </c>
      <c r="C8" s="121" t="s">
        <v>78</v>
      </c>
      <c r="D8" s="122"/>
      <c r="E8" s="123">
        <v>0</v>
      </c>
      <c r="F8" s="123">
        <v>354.09199999999998</v>
      </c>
      <c r="G8" s="123">
        <v>11471.678</v>
      </c>
      <c r="H8" s="123">
        <v>582.56680000000006</v>
      </c>
      <c r="I8" s="123">
        <v>103015.728</v>
      </c>
      <c r="J8" s="123">
        <v>75743.700000000012</v>
      </c>
      <c r="K8" s="123">
        <v>631</v>
      </c>
      <c r="L8" s="123">
        <v>2977.30</v>
      </c>
      <c r="M8" s="123"/>
      <c r="N8" s="123"/>
      <c r="O8" s="123"/>
      <c r="P8" s="124">
        <f t="shared" si="0"/>
        <v>194776.06479999999</v>
      </c>
      <c r="Q8" s="44"/>
      <c r="R8" s="44"/>
      <c r="S8" s="44"/>
    </row>
    <row r="9" spans="2:19" ht="12" customHeight="1">
      <c r="B9" s="150" t="s">
        <v>578</v>
      </c>
      <c r="C9" s="121" t="s">
        <v>141</v>
      </c>
      <c r="D9" s="122"/>
      <c r="E9" s="123">
        <v>0</v>
      </c>
      <c r="F9" s="123">
        <v>712.33507999999983</v>
      </c>
      <c r="G9" s="123">
        <v>41589.789999999994</v>
      </c>
      <c r="H9" s="123">
        <v>42976.433629999992</v>
      </c>
      <c r="I9" s="123">
        <v>27674.76686</v>
      </c>
      <c r="J9" s="123">
        <v>46570.221769999996</v>
      </c>
      <c r="K9" s="123">
        <v>10861.227640000001</v>
      </c>
      <c r="L9" s="123">
        <v>23387.63</v>
      </c>
      <c r="M9" s="123"/>
      <c r="N9" s="123"/>
      <c r="O9" s="123"/>
      <c r="P9" s="124">
        <f t="shared" si="0"/>
        <v>193772.40497999999</v>
      </c>
      <c r="Q9" s="44"/>
      <c r="R9" s="44"/>
      <c r="S9" s="44"/>
    </row>
    <row r="10" spans="2:16" ht="12" customHeight="1">
      <c r="B10" s="150" t="s">
        <v>578</v>
      </c>
      <c r="C10" s="121" t="s">
        <v>143</v>
      </c>
      <c r="D10" s="122"/>
      <c r="E10" s="123">
        <v>0</v>
      </c>
      <c r="F10" s="123">
        <v>1012.0999999999999</v>
      </c>
      <c r="G10" s="123">
        <v>174321.93996999998</v>
      </c>
      <c r="H10" s="123">
        <v>125652.56330999998</v>
      </c>
      <c r="I10" s="123">
        <v>113984.77619</v>
      </c>
      <c r="J10" s="123">
        <v>151925.16488000003</v>
      </c>
      <c r="K10" s="123">
        <v>72461.986999999994</v>
      </c>
      <c r="L10" s="123">
        <v>69368.500000000015</v>
      </c>
      <c r="M10" s="123"/>
      <c r="N10" s="123"/>
      <c r="O10" s="123"/>
      <c r="P10" s="124">
        <f t="shared" si="0"/>
        <v>708727.03134999995</v>
      </c>
    </row>
    <row r="11" spans="2:16" ht="12" customHeight="1">
      <c r="B11" s="150" t="s">
        <v>578</v>
      </c>
      <c r="C11" s="121" t="s">
        <v>82</v>
      </c>
      <c r="D11" s="122"/>
      <c r="E11" s="123">
        <v>0</v>
      </c>
      <c r="F11" s="123">
        <v>428.33539999999999</v>
      </c>
      <c r="G11" s="123">
        <v>122.36199999999999</v>
      </c>
      <c r="H11" s="123">
        <v>2223.5601700000002</v>
      </c>
      <c r="I11" s="123">
        <v>191.70</v>
      </c>
      <c r="J11" s="123">
        <v>11.015</v>
      </c>
      <c r="K11" s="123">
        <v>37.200000000000003</v>
      </c>
      <c r="L11" s="123">
        <v>5.60</v>
      </c>
      <c r="M11" s="123"/>
      <c r="N11" s="123"/>
      <c r="O11" s="123"/>
      <c r="P11" s="124">
        <f t="shared" si="0"/>
        <v>3019.7725699999996</v>
      </c>
    </row>
    <row r="12" spans="2:16" ht="12" customHeight="1">
      <c r="B12" s="150" t="s">
        <v>578</v>
      </c>
      <c r="C12" s="121" t="s">
        <v>83</v>
      </c>
      <c r="D12" s="122"/>
      <c r="E12" s="123">
        <v>215.84099999999998</v>
      </c>
      <c r="F12" s="123">
        <v>3081.681</v>
      </c>
      <c r="G12" s="123">
        <v>7130.4096300000001</v>
      </c>
      <c r="H12" s="123">
        <v>9750.3817700000018</v>
      </c>
      <c r="I12" s="123">
        <v>12117.859630000001</v>
      </c>
      <c r="J12" s="123">
        <v>6200.3123899999982</v>
      </c>
      <c r="K12" s="123">
        <v>5663.6940600000007</v>
      </c>
      <c r="L12" s="123">
        <v>241511.00800000006</v>
      </c>
      <c r="M12" s="123"/>
      <c r="N12" s="123"/>
      <c r="O12" s="123"/>
      <c r="P12" s="124">
        <f t="shared" si="0"/>
        <v>285671.18748000008</v>
      </c>
    </row>
    <row r="13" spans="2:16" ht="12" customHeight="1">
      <c r="B13" s="150" t="s">
        <v>578</v>
      </c>
      <c r="C13" s="121" t="s">
        <v>84</v>
      </c>
      <c r="D13" s="122"/>
      <c r="E13" s="123">
        <v>1837.2820000000002</v>
      </c>
      <c r="F13" s="123">
        <v>6697.1779900000001</v>
      </c>
      <c r="G13" s="123">
        <v>16942.636609999998</v>
      </c>
      <c r="H13" s="123">
        <v>21290.789529999995</v>
      </c>
      <c r="I13" s="123">
        <v>361701.70617999998</v>
      </c>
      <c r="J13" s="123">
        <v>141755.30202000003</v>
      </c>
      <c r="K13" s="123">
        <v>24751.49928</v>
      </c>
      <c r="L13" s="123">
        <v>176280.16099999999</v>
      </c>
      <c r="M13" s="123"/>
      <c r="N13" s="123"/>
      <c r="O13" s="123"/>
      <c r="P13" s="124">
        <f t="shared" si="0"/>
        <v>751256.55460999999</v>
      </c>
    </row>
    <row r="14" spans="2:16" s="5" customFormat="1" ht="11.25" customHeight="1">
      <c r="B14" s="303" t="s">
        <v>578</v>
      </c>
      <c r="C14" s="304" t="s">
        <v>49</v>
      </c>
      <c r="D14" s="305">
        <f>SUM(D3:D12)</f>
        <v>0</v>
      </c>
      <c r="E14" s="306">
        <f>SUM(E3:E13)</f>
        <v>2933.5280000000002</v>
      </c>
      <c r="F14" s="306">
        <f>SUM(F3:F13)</f>
        <v>873743.68727999995</v>
      </c>
      <c r="G14" s="306">
        <f>SUM(G3:G13)</f>
        <v>2258923.9462600001</v>
      </c>
      <c r="H14" s="306">
        <f>SUM(H3:H13)</f>
        <v>2564547.0593099999</v>
      </c>
      <c r="I14" s="306">
        <f t="shared" si="1" ref="I14">SUM(I3:I13)</f>
        <v>2743003.5133600002</v>
      </c>
      <c r="J14" s="306">
        <f t="shared" si="2" ref="J14:K14">SUM(J3:J13)</f>
        <v>2663368.1382600004</v>
      </c>
      <c r="K14" s="306">
        <f t="shared" si="2"/>
        <v>2282936.0040200008</v>
      </c>
      <c r="L14" s="306">
        <f t="shared" si="3" ref="L14">SUM(L3:L13)</f>
        <v>2146986.1968399999</v>
      </c>
      <c r="M14" s="306">
        <f t="shared" si="4" ref="M14:N14">SUM(M3:M13)</f>
        <v>0</v>
      </c>
      <c r="N14" s="306">
        <f t="shared" si="4"/>
        <v>0</v>
      </c>
      <c r="O14" s="306">
        <f t="shared" si="5" ref="O14">SUM(O3:O13)</f>
        <v>0</v>
      </c>
      <c r="P14" s="306">
        <f>SUM(P3:P13)</f>
        <v>15536442.07333</v>
      </c>
    </row>
    <row r="15" spans="2:16" s="5" customFormat="1" ht="11.25" customHeight="1">
      <c r="B15" s="151" t="s">
        <v>579</v>
      </c>
      <c r="C15" s="101" t="s">
        <v>49</v>
      </c>
      <c r="D15" s="102"/>
      <c r="E15" s="125">
        <v>2933.5280000000002</v>
      </c>
      <c r="F15" s="125">
        <v>873743.68728000007</v>
      </c>
      <c r="G15" s="125">
        <v>2247832.2682599998</v>
      </c>
      <c r="H15" s="125">
        <v>2560175.23251</v>
      </c>
      <c r="I15" s="125">
        <v>2406869.0668399995</v>
      </c>
      <c r="J15" s="125">
        <v>2288232.2469099998</v>
      </c>
      <c r="K15" s="125">
        <v>1897315.6678599995</v>
      </c>
      <c r="L15" s="125">
        <v>1601767.7746700004</v>
      </c>
      <c r="M15" s="125"/>
      <c r="N15" s="125"/>
      <c r="O15" s="125"/>
      <c r="P15" s="125">
        <f>SUM(E15:O15)</f>
        <v>13878869.47233</v>
      </c>
    </row>
    <row r="16" spans="2:17" s="5" customFormat="1" ht="11.25" customHeight="1">
      <c r="B16" s="150" t="s">
        <v>580</v>
      </c>
      <c r="C16" s="121" t="s">
        <v>436</v>
      </c>
      <c r="D16" s="122"/>
      <c r="E16" s="123">
        <v>2274.3146000000002</v>
      </c>
      <c r="F16" s="123">
        <v>164420.4958</v>
      </c>
      <c r="G16" s="123">
        <v>108801.82793000001</v>
      </c>
      <c r="H16" s="123">
        <v>182060.70235000004</v>
      </c>
      <c r="I16" s="123">
        <v>188556.94338000001</v>
      </c>
      <c r="J16" s="123"/>
      <c r="K16" s="123">
        <v>309410.76903999993</v>
      </c>
      <c r="L16" s="123">
        <v>159345.38026999994</v>
      </c>
      <c r="M16" s="124"/>
      <c r="N16" s="124"/>
      <c r="O16" s="124"/>
      <c r="P16" s="124">
        <f>SUM(E16:O16)</f>
        <v>1114870.43337</v>
      </c>
      <c r="Q16" s="227"/>
    </row>
    <row r="17" spans="2:16" s="5" customFormat="1" ht="11.25" customHeight="1">
      <c r="B17" s="150" t="s">
        <v>580</v>
      </c>
      <c r="C17" s="121" t="s">
        <v>414</v>
      </c>
      <c r="D17" s="122"/>
      <c r="E17" s="123">
        <v>104.48699999999999</v>
      </c>
      <c r="F17" s="123">
        <v>73521.51384</v>
      </c>
      <c r="G17" s="123">
        <v>75303.167270000005</v>
      </c>
      <c r="H17" s="123">
        <v>287988.68898999994</v>
      </c>
      <c r="I17" s="123">
        <v>400085.65487000003</v>
      </c>
      <c r="J17" s="123"/>
      <c r="K17" s="123">
        <v>720067.84843999997</v>
      </c>
      <c r="L17" s="123">
        <v>480710.13019999996</v>
      </c>
      <c r="M17" s="124"/>
      <c r="N17" s="124"/>
      <c r="O17" s="124"/>
      <c r="P17" s="124">
        <f>SUM(E17:O17)</f>
        <v>2037781.4906099997</v>
      </c>
    </row>
    <row r="18" spans="2:16" s="5" customFormat="1" ht="11.25" customHeight="1">
      <c r="B18" s="303" t="s">
        <v>581</v>
      </c>
      <c r="C18" s="304" t="s">
        <v>49</v>
      </c>
      <c r="D18" s="305"/>
      <c r="E18" s="306">
        <f>SUM(E16:E17)</f>
        <v>2378.8016000000002</v>
      </c>
      <c r="F18" s="306">
        <f t="shared" si="6" ref="F18:O18">SUM(F16:F17)</f>
        <v>237942.00964</v>
      </c>
      <c r="G18" s="306">
        <f t="shared" si="6"/>
        <v>184104.9952</v>
      </c>
      <c r="H18" s="306">
        <f t="shared" si="6"/>
        <v>470049.39133999997</v>
      </c>
      <c r="I18" s="306">
        <f>SUM(I16:I17)</f>
        <v>588642.59825000004</v>
      </c>
      <c r="J18" s="306">
        <f>SUM(J16:J17)</f>
        <v>0</v>
      </c>
      <c r="K18" s="306">
        <f>SUM(K16:K17)</f>
        <v>1029478.6174799999</v>
      </c>
      <c r="L18" s="306">
        <f t="shared" si="6"/>
        <v>640055.51046999986</v>
      </c>
      <c r="M18" s="306">
        <f t="shared" si="6"/>
        <v>0</v>
      </c>
      <c r="N18" s="306">
        <f t="shared" si="6"/>
        <v>0</v>
      </c>
      <c r="O18" s="306">
        <f t="shared" si="6"/>
        <v>0</v>
      </c>
      <c r="P18" s="306">
        <f>SUM(P16:P17)</f>
        <v>3152651.9239799995</v>
      </c>
    </row>
    <row r="19" spans="2:16" s="5" customFormat="1" ht="11.25" customHeight="1">
      <c r="B19" s="151" t="s">
        <v>582</v>
      </c>
      <c r="C19" s="101" t="s">
        <v>49</v>
      </c>
      <c r="D19" s="102"/>
      <c r="E19" s="125">
        <v>2378.8016000000002</v>
      </c>
      <c r="F19" s="125">
        <v>237942.00964</v>
      </c>
      <c r="G19" s="125">
        <v>184104.99519999998</v>
      </c>
      <c r="H19" s="125">
        <v>443576.07084</v>
      </c>
      <c r="I19" s="125">
        <v>549452.40224999993</v>
      </c>
      <c r="J19" s="125"/>
      <c r="K19" s="125">
        <v>997016.41951000004</v>
      </c>
      <c r="L19" s="125">
        <v>635508.72046999994</v>
      </c>
      <c r="M19" s="125">
        <f t="shared" si="7" ref="M19">SUM(M16:M17)</f>
        <v>0</v>
      </c>
      <c r="N19" s="125">
        <f t="shared" si="8" ref="N19">SUM(N16:N17)</f>
        <v>0</v>
      </c>
      <c r="O19" s="125">
        <f t="shared" si="9" ref="O19">SUM(O16:O17)</f>
        <v>0</v>
      </c>
      <c r="P19" s="125">
        <f>SUM(E19:O19)</f>
        <v>3049979.4195099999</v>
      </c>
    </row>
    <row r="20" spans="2:16" s="5" customFormat="1" ht="11.25" customHeight="1">
      <c r="B20" s="152" t="s">
        <v>663</v>
      </c>
      <c r="C20" s="99" t="s">
        <v>49</v>
      </c>
      <c r="D20" s="100"/>
      <c r="E20" s="126">
        <f>E15+E19</f>
        <v>5312.3296000000009</v>
      </c>
      <c r="F20" s="126">
        <f t="shared" si="10" ref="F20:H20">F15+F19</f>
        <v>1111685.69692</v>
      </c>
      <c r="G20" s="126">
        <f t="shared" si="10"/>
        <v>2431937.2634599996</v>
      </c>
      <c r="H20" s="126">
        <f t="shared" si="10"/>
        <v>3003751.3033500002</v>
      </c>
      <c r="I20" s="126">
        <f>I15+I19</f>
        <v>2956321.4690899993</v>
      </c>
      <c r="J20" s="126">
        <f>J15+J19</f>
        <v>2288232.2469099998</v>
      </c>
      <c r="K20" s="126">
        <f t="shared" si="11" ref="K20:N20">K15+K19</f>
        <v>2894332.0873699994</v>
      </c>
      <c r="L20" s="126">
        <f>L15+L19</f>
        <v>2237276.4951400002</v>
      </c>
      <c r="M20" s="126">
        <f t="shared" si="11"/>
        <v>0</v>
      </c>
      <c r="N20" s="126">
        <f t="shared" si="11"/>
        <v>0</v>
      </c>
      <c r="O20" s="126">
        <f>O15+O19</f>
        <v>0</v>
      </c>
      <c r="P20" s="126">
        <f>P15+P19</f>
        <v>16928848.89184</v>
      </c>
    </row>
    <row r="21" spans="2:16" s="5" customFormat="1" ht="11.25" customHeight="1">
      <c r="B21" s="307" t="s">
        <v>577</v>
      </c>
      <c r="C21" s="308" t="s">
        <v>49</v>
      </c>
      <c r="D21" s="309"/>
      <c r="E21" s="310">
        <v>263251.33</v>
      </c>
      <c r="F21" s="310">
        <v>249765.43231000003</v>
      </c>
      <c r="G21" s="310">
        <v>13030.60</v>
      </c>
      <c r="H21" s="310">
        <v>141943.20000000001</v>
      </c>
      <c r="I21" s="310">
        <v>8885.9198499999984</v>
      </c>
      <c r="J21" s="310">
        <v>1740</v>
      </c>
      <c r="K21" s="310">
        <v>0</v>
      </c>
      <c r="L21" s="310">
        <v>0</v>
      </c>
      <c r="M21" s="310"/>
      <c r="N21" s="310"/>
      <c r="O21" s="310"/>
      <c r="P21" s="310">
        <f>SUM(E21:O21)</f>
        <v>678616.4821599999</v>
      </c>
    </row>
    <row r="22" spans="2:16" s="5" customFormat="1" ht="11.25" customHeight="1">
      <c r="B22" s="153" t="s">
        <v>355</v>
      </c>
      <c r="C22" s="127"/>
      <c r="D22" s="128"/>
      <c r="E22" s="129">
        <f>E20+E21</f>
        <v>268563.65960000001</v>
      </c>
      <c r="F22" s="129">
        <f t="shared" si="12" ref="F22:O22">F20+F21</f>
        <v>1361451.1292300001</v>
      </c>
      <c r="G22" s="129">
        <f t="shared" si="12"/>
        <v>2444967.8634599997</v>
      </c>
      <c r="H22" s="129">
        <f t="shared" si="12"/>
        <v>3145694.5033500004</v>
      </c>
      <c r="I22" s="129">
        <f t="shared" si="12"/>
        <v>2965207.3889399995</v>
      </c>
      <c r="J22" s="129">
        <f t="shared" si="12"/>
        <v>2289972.2469099998</v>
      </c>
      <c r="K22" s="129">
        <f t="shared" si="12"/>
        <v>2894332.0873699994</v>
      </c>
      <c r="L22" s="129">
        <f>L20+L21</f>
        <v>2237276.4951400002</v>
      </c>
      <c r="M22" s="129">
        <f t="shared" si="12"/>
        <v>0</v>
      </c>
      <c r="N22" s="129">
        <f t="shared" si="12"/>
        <v>0</v>
      </c>
      <c r="O22" s="129">
        <f t="shared" si="12"/>
        <v>0</v>
      </c>
      <c r="P22" s="129">
        <f>P20+P21</f>
        <v>17607465.373999998</v>
      </c>
    </row>
    <row r="23" spans="2:16" ht="12.75" customHeight="1">
      <c r="B23" s="103" t="s">
        <v>662</v>
      </c>
      <c r="C23" s="313"/>
      <c r="D23" s="313"/>
      <c r="E23" s="313"/>
      <c r="F23" s="313"/>
      <c r="G23" s="313"/>
      <c r="H23" s="313"/>
      <c r="I23" s="313"/>
      <c r="J23" s="313"/>
      <c r="K23" s="313"/>
      <c r="L23" s="313"/>
      <c r="M23" s="313"/>
      <c r="N23" s="313"/>
      <c r="O23" s="313"/>
      <c r="P23" s="313"/>
    </row>
    <row r="24" ht="15">
      <c r="B24" s="103" t="s">
        <v>576</v>
      </c>
    </row>
    <row r="25" ht="15">
      <c r="B25" s="103" t="s">
        <v>346</v>
      </c>
    </row>
    <row r="26" spans="2:16" ht="12.75" customHeight="1">
      <c r="B26" s="336"/>
      <c r="C26" s="336"/>
      <c r="D26" s="336"/>
      <c r="E26" s="336"/>
      <c r="F26" s="336"/>
      <c r="G26" s="336"/>
      <c r="H26" s="336"/>
      <c r="I26" s="336"/>
      <c r="J26" s="336"/>
      <c r="K26" s="336"/>
      <c r="L26" s="336"/>
      <c r="M26" s="336"/>
      <c r="N26" s="336"/>
      <c r="O26" s="336"/>
      <c r="P26" s="336"/>
    </row>
    <row r="27" spans="2:16" ht="12.75" customHeight="1">
      <c r="B27" s="336"/>
      <c r="C27" s="336"/>
      <c r="D27" s="336"/>
      <c r="E27" s="336"/>
      <c r="F27" s="336"/>
      <c r="G27" s="336"/>
      <c r="H27" s="336"/>
      <c r="I27" s="336"/>
      <c r="J27" s="336"/>
      <c r="K27" s="336"/>
      <c r="L27" s="336"/>
      <c r="M27" s="336"/>
      <c r="N27" s="336"/>
      <c r="O27" s="336"/>
      <c r="P27" s="336"/>
    </row>
    <row r="28" spans="2:16" ht="12.75" customHeight="1">
      <c r="B28" s="48"/>
      <c r="C28" s="89"/>
      <c r="D28" s="89"/>
      <c r="E28" s="89"/>
      <c r="F28" s="89"/>
      <c r="G28" s="89"/>
      <c r="H28" s="89"/>
      <c r="I28" s="89"/>
      <c r="J28" s="89"/>
      <c r="K28" s="89"/>
      <c r="L28" s="89"/>
      <c r="M28" s="89"/>
      <c r="N28" s="89"/>
      <c r="O28" s="89"/>
      <c r="P28" s="89"/>
    </row>
    <row r="29" ht="15">
      <c r="B29" s="46"/>
    </row>
  </sheetData>
  <mergeCells count="1">
    <mergeCell ref="B26:P27"/>
  </mergeCells>
  <conditionalFormatting sqref="D14:P15">
    <cfRule type="cellIs" priority="13" dxfId="0" operator="equal">
      <formula>0</formula>
    </cfRule>
  </conditionalFormatting>
  <conditionalFormatting sqref="D19:P19">
    <cfRule type="cellIs" priority="5" dxfId="0" operator="equal">
      <formula>0</formula>
    </cfRule>
  </conditionalFormatting>
  <conditionalFormatting sqref="P21 D20:P20">
    <cfRule type="cellIs" priority="4" dxfId="0" operator="equal">
      <formula>0</formula>
    </cfRule>
  </conditionalFormatting>
  <conditionalFormatting sqref="D21:J21 M21:O21">
    <cfRule type="cellIs" priority="3" dxfId="0" operator="equal">
      <formula>0</formula>
    </cfRule>
  </conditionalFormatting>
  <conditionalFormatting sqref="D22:P22">
    <cfRule type="cellIs" priority="2" dxfId="0" operator="equal">
      <formula>0</formula>
    </cfRule>
  </conditionalFormatting>
  <conditionalFormatting sqref="D18:P18">
    <cfRule type="cellIs" priority="1" dxfId="0" operator="equal">
      <formula>0</formula>
    </cfRule>
  </conditionalFormatting>
  <pageMargins left="0.94488188976378" right="0.275590551181102" top="0.78740157480315" bottom="0.905511811023622" header="0.31496062992126" footer="0.31496062992126"/>
  <pageSetup orientation="landscape"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pageSetUpPr fitToPage="1"/>
  </sheetPr>
  <dimension ref="B1:X166"/>
  <sheetViews>
    <sheetView showGridLines="0" workbookViewId="0" topLeftCell="A124">
      <selection pane="topLeft" activeCell="K26" sqref="K26:K27"/>
    </sheetView>
  </sheetViews>
  <sheetFormatPr defaultRowHeight="15"/>
  <cols>
    <col min="1" max="1" width="5.85714285714286" style="2" customWidth="1"/>
    <col min="2" max="2" width="12.8571428571429" style="2" customWidth="1"/>
    <col min="3" max="3" width="8.85714285714286" style="2" customWidth="1"/>
    <col min="4" max="4" width="104" style="90" customWidth="1"/>
    <col min="5" max="5" width="13.8571428571429" style="2" customWidth="1"/>
    <col min="6" max="6" width="11" style="2" customWidth="1"/>
    <col min="7" max="7" width="13.1428571428571" style="2" customWidth="1"/>
    <col min="8" max="8" width="0" style="2" hidden="1" customWidth="1"/>
    <col min="9" max="10" width="8.42857142857143" style="2" customWidth="1"/>
    <col min="11" max="11" width="8.85714285714286" style="2" customWidth="1"/>
    <col min="12" max="19" width="0" style="2" hidden="1" customWidth="1"/>
    <col min="20" max="20" width="8.71428571428571" style="5" customWidth="1"/>
    <col min="21" max="16384" width="9.14285714285714" style="2"/>
  </cols>
  <sheetData>
    <row r="1" ht="15.75">
      <c r="B1" s="1" t="s">
        <v>147</v>
      </c>
    </row>
    <row r="2" spans="2:20" ht="39" customHeight="1">
      <c r="B2" s="15" t="s">
        <v>132</v>
      </c>
      <c r="C2" s="32" t="s">
        <v>74</v>
      </c>
      <c r="D2" s="15" t="s">
        <v>138</v>
      </c>
      <c r="E2" s="15" t="s">
        <v>77</v>
      </c>
      <c r="F2" s="15" t="s">
        <v>145</v>
      </c>
      <c r="G2" s="15" t="s">
        <v>65</v>
      </c>
      <c r="H2" s="13" t="s">
        <v>52</v>
      </c>
      <c r="I2" s="13" t="s">
        <v>53</v>
      </c>
      <c r="J2" s="13" t="s">
        <v>54</v>
      </c>
      <c r="K2" s="13" t="s">
        <v>55</v>
      </c>
      <c r="L2" s="13" t="s">
        <v>56</v>
      </c>
      <c r="M2" s="13" t="s">
        <v>57</v>
      </c>
      <c r="N2" s="13" t="s">
        <v>58</v>
      </c>
      <c r="O2" s="13" t="s">
        <v>59</v>
      </c>
      <c r="P2" s="13" t="s">
        <v>60</v>
      </c>
      <c r="Q2" s="13" t="s">
        <v>61</v>
      </c>
      <c r="R2" s="13" t="s">
        <v>62</v>
      </c>
      <c r="S2" s="13" t="s">
        <v>63</v>
      </c>
      <c r="T2" s="13" t="s">
        <v>49</v>
      </c>
    </row>
    <row r="3" spans="2:20" ht="11.25" customHeight="1">
      <c r="B3" s="68" t="s">
        <v>86</v>
      </c>
      <c r="C3" s="26" t="s">
        <v>70</v>
      </c>
      <c r="D3" s="93" t="s">
        <v>242</v>
      </c>
      <c r="E3" s="49" t="s">
        <v>82</v>
      </c>
      <c r="F3" s="73" t="s">
        <v>84</v>
      </c>
      <c r="G3" s="22"/>
      <c r="H3" s="28"/>
      <c r="I3" s="74">
        <v>0</v>
      </c>
      <c r="J3" s="84">
        <v>4</v>
      </c>
      <c r="K3" s="74">
        <v>0</v>
      </c>
      <c r="L3" s="28"/>
      <c r="M3" s="28"/>
      <c r="N3" s="28"/>
      <c r="O3" s="28"/>
      <c r="P3" s="28"/>
      <c r="Q3" s="28"/>
      <c r="R3" s="28"/>
      <c r="S3" s="28"/>
      <c r="T3" s="11">
        <f t="shared" si="0" ref="T3:T34">SUM(H3:S3)</f>
        <v>4</v>
      </c>
    </row>
    <row r="4" spans="2:20" ht="11.25" customHeight="1">
      <c r="B4" s="68" t="s">
        <v>86</v>
      </c>
      <c r="C4" s="27" t="s">
        <v>70</v>
      </c>
      <c r="D4" s="94" t="s">
        <v>243</v>
      </c>
      <c r="E4" s="64" t="s">
        <v>82</v>
      </c>
      <c r="F4" s="73" t="s">
        <v>84</v>
      </c>
      <c r="G4" s="23"/>
      <c r="H4" s="29"/>
      <c r="I4" s="74">
        <v>0</v>
      </c>
      <c r="J4" s="74">
        <v>0</v>
      </c>
      <c r="K4" s="74">
        <v>10</v>
      </c>
      <c r="L4" s="29"/>
      <c r="M4" s="29"/>
      <c r="N4" s="29"/>
      <c r="O4" s="29"/>
      <c r="P4" s="29"/>
      <c r="Q4" s="29"/>
      <c r="R4" s="29"/>
      <c r="S4" s="29"/>
      <c r="T4" s="63">
        <f t="shared" si="0"/>
        <v>10</v>
      </c>
    </row>
    <row r="5" spans="2:20" s="61" customFormat="1" ht="11.25" customHeight="1">
      <c r="B5" s="68" t="s">
        <v>86</v>
      </c>
      <c r="C5" s="65" t="s">
        <v>70</v>
      </c>
      <c r="D5" s="94" t="s">
        <v>244</v>
      </c>
      <c r="E5" s="50" t="s">
        <v>140</v>
      </c>
      <c r="F5" s="73" t="s">
        <v>84</v>
      </c>
      <c r="G5" s="23"/>
      <c r="H5" s="66"/>
      <c r="I5" s="74">
        <v>0</v>
      </c>
      <c r="J5" s="74">
        <v>74</v>
      </c>
      <c r="K5" s="74">
        <v>0</v>
      </c>
      <c r="L5" s="66"/>
      <c r="M5" s="66"/>
      <c r="N5" s="66"/>
      <c r="O5" s="66"/>
      <c r="P5" s="66"/>
      <c r="Q5" s="66"/>
      <c r="R5" s="66"/>
      <c r="S5" s="66"/>
      <c r="T5" s="63">
        <f t="shared" si="0"/>
        <v>74</v>
      </c>
    </row>
    <row r="6" spans="2:20" s="61" customFormat="1" ht="11.25" customHeight="1">
      <c r="B6" s="68" t="s">
        <v>86</v>
      </c>
      <c r="C6" s="65" t="s">
        <v>70</v>
      </c>
      <c r="D6" s="94" t="s">
        <v>245</v>
      </c>
      <c r="E6" s="50" t="s">
        <v>83</v>
      </c>
      <c r="F6" s="73" t="s">
        <v>84</v>
      </c>
      <c r="G6" s="23"/>
      <c r="H6" s="66"/>
      <c r="I6" s="74">
        <v>0</v>
      </c>
      <c r="J6" s="74">
        <v>0</v>
      </c>
      <c r="K6" s="74">
        <v>66</v>
      </c>
      <c r="L6" s="66"/>
      <c r="M6" s="66"/>
      <c r="N6" s="66"/>
      <c r="O6" s="66"/>
      <c r="P6" s="66"/>
      <c r="Q6" s="66"/>
      <c r="R6" s="66"/>
      <c r="S6" s="66"/>
      <c r="T6" s="63">
        <f t="shared" si="0"/>
        <v>66</v>
      </c>
    </row>
    <row r="7" spans="2:20" s="61" customFormat="1" ht="11.25" customHeight="1">
      <c r="B7" s="68" t="s">
        <v>86</v>
      </c>
      <c r="C7" s="65" t="s">
        <v>70</v>
      </c>
      <c r="D7" s="94" t="s">
        <v>246</v>
      </c>
      <c r="E7" s="50" t="s">
        <v>76</v>
      </c>
      <c r="F7" s="73" t="s">
        <v>84</v>
      </c>
      <c r="G7" s="23"/>
      <c r="H7" s="66"/>
      <c r="I7" s="74">
        <v>0</v>
      </c>
      <c r="J7" s="74">
        <v>225</v>
      </c>
      <c r="K7" s="74">
        <v>507</v>
      </c>
      <c r="L7" s="66"/>
      <c r="M7" s="66"/>
      <c r="N7" s="66"/>
      <c r="O7" s="66"/>
      <c r="P7" s="66"/>
      <c r="Q7" s="66"/>
      <c r="R7" s="66"/>
      <c r="S7" s="66"/>
      <c r="T7" s="63">
        <f t="shared" si="0"/>
        <v>732</v>
      </c>
    </row>
    <row r="8" spans="2:20" s="61" customFormat="1" ht="11.25" customHeight="1">
      <c r="B8" s="68" t="s">
        <v>86</v>
      </c>
      <c r="C8" s="65" t="s">
        <v>70</v>
      </c>
      <c r="D8" s="94" t="s">
        <v>247</v>
      </c>
      <c r="E8" s="50" t="s">
        <v>143</v>
      </c>
      <c r="F8" s="73" t="s">
        <v>84</v>
      </c>
      <c r="G8" s="23"/>
      <c r="H8" s="66"/>
      <c r="I8" s="74">
        <v>0</v>
      </c>
      <c r="J8" s="74">
        <v>0</v>
      </c>
      <c r="K8" s="74">
        <v>423</v>
      </c>
      <c r="L8" s="66"/>
      <c r="M8" s="66"/>
      <c r="N8" s="66"/>
      <c r="O8" s="66"/>
      <c r="P8" s="66"/>
      <c r="Q8" s="66"/>
      <c r="R8" s="66"/>
      <c r="S8" s="66"/>
      <c r="T8" s="63">
        <f t="shared" si="0"/>
        <v>423</v>
      </c>
    </row>
    <row r="9" spans="2:20" s="61" customFormat="1" ht="11.25" customHeight="1">
      <c r="B9" s="68" t="s">
        <v>86</v>
      </c>
      <c r="C9" s="65" t="s">
        <v>70</v>
      </c>
      <c r="D9" s="94" t="s">
        <v>248</v>
      </c>
      <c r="E9" s="50" t="s">
        <v>140</v>
      </c>
      <c r="F9" s="73" t="s">
        <v>84</v>
      </c>
      <c r="G9" s="23"/>
      <c r="H9" s="66"/>
      <c r="I9" s="74">
        <v>0</v>
      </c>
      <c r="J9" s="74">
        <v>56</v>
      </c>
      <c r="K9" s="74">
        <v>0</v>
      </c>
      <c r="L9" s="66"/>
      <c r="M9" s="66"/>
      <c r="N9" s="66"/>
      <c r="O9" s="66"/>
      <c r="P9" s="66"/>
      <c r="Q9" s="66"/>
      <c r="R9" s="66"/>
      <c r="S9" s="66"/>
      <c r="T9" s="63">
        <f t="shared" si="0"/>
        <v>56</v>
      </c>
    </row>
    <row r="10" spans="2:20" s="61" customFormat="1" ht="11.25" customHeight="1">
      <c r="B10" s="68" t="s">
        <v>86</v>
      </c>
      <c r="C10" s="65" t="s">
        <v>70</v>
      </c>
      <c r="D10" s="94" t="s">
        <v>249</v>
      </c>
      <c r="E10" s="50" t="s">
        <v>82</v>
      </c>
      <c r="F10" s="73" t="s">
        <v>84</v>
      </c>
      <c r="G10" s="23"/>
      <c r="H10" s="66"/>
      <c r="I10" s="74">
        <v>0</v>
      </c>
      <c r="J10" s="74">
        <v>7</v>
      </c>
      <c r="K10" s="74">
        <v>0</v>
      </c>
      <c r="L10" s="66"/>
      <c r="M10" s="66"/>
      <c r="N10" s="66"/>
      <c r="O10" s="66"/>
      <c r="P10" s="66"/>
      <c r="Q10" s="66"/>
      <c r="R10" s="66"/>
      <c r="S10" s="66"/>
      <c r="T10" s="63">
        <f t="shared" si="0"/>
        <v>7</v>
      </c>
    </row>
    <row r="11" spans="2:20" s="61" customFormat="1" ht="11.25" customHeight="1">
      <c r="B11" s="68" t="s">
        <v>86</v>
      </c>
      <c r="C11" s="65" t="s">
        <v>70</v>
      </c>
      <c r="D11" s="94" t="s">
        <v>250</v>
      </c>
      <c r="E11" s="50" t="s">
        <v>76</v>
      </c>
      <c r="F11" s="73" t="s">
        <v>84</v>
      </c>
      <c r="G11" s="23"/>
      <c r="H11" s="66"/>
      <c r="I11" s="74">
        <v>0</v>
      </c>
      <c r="J11" s="74">
        <v>241</v>
      </c>
      <c r="K11" s="74">
        <v>494</v>
      </c>
      <c r="L11" s="66"/>
      <c r="M11" s="66"/>
      <c r="N11" s="66"/>
      <c r="O11" s="66"/>
      <c r="P11" s="66"/>
      <c r="Q11" s="66"/>
      <c r="R11" s="66"/>
      <c r="S11" s="66"/>
      <c r="T11" s="63">
        <f t="shared" si="0"/>
        <v>735</v>
      </c>
    </row>
    <row r="12" spans="2:20" s="61" customFormat="1" ht="11.25" customHeight="1">
      <c r="B12" s="68" t="s">
        <v>86</v>
      </c>
      <c r="C12" s="65" t="s">
        <v>70</v>
      </c>
      <c r="D12" s="94" t="s">
        <v>251</v>
      </c>
      <c r="E12" s="50" t="s">
        <v>143</v>
      </c>
      <c r="F12" s="73" t="s">
        <v>84</v>
      </c>
      <c r="G12" s="23"/>
      <c r="H12" s="66"/>
      <c r="I12" s="74">
        <v>0</v>
      </c>
      <c r="J12" s="74">
        <v>0</v>
      </c>
      <c r="K12" s="74">
        <v>377</v>
      </c>
      <c r="L12" s="66"/>
      <c r="M12" s="66"/>
      <c r="N12" s="66"/>
      <c r="O12" s="66"/>
      <c r="P12" s="66"/>
      <c r="Q12" s="66"/>
      <c r="R12" s="66"/>
      <c r="S12" s="66"/>
      <c r="T12" s="63">
        <f t="shared" si="0"/>
        <v>377</v>
      </c>
    </row>
    <row r="13" spans="2:20" s="61" customFormat="1" ht="11.25" customHeight="1">
      <c r="B13" s="68" t="s">
        <v>86</v>
      </c>
      <c r="C13" s="65" t="s">
        <v>70</v>
      </c>
      <c r="D13" s="80" t="s">
        <v>252</v>
      </c>
      <c r="E13" s="50" t="s">
        <v>83</v>
      </c>
      <c r="F13" s="73" t="s">
        <v>84</v>
      </c>
      <c r="G13" s="23"/>
      <c r="H13" s="66"/>
      <c r="I13" s="74">
        <v>0</v>
      </c>
      <c r="J13" s="74">
        <v>0</v>
      </c>
      <c r="K13" s="74">
        <v>137</v>
      </c>
      <c r="L13" s="66"/>
      <c r="M13" s="66"/>
      <c r="N13" s="66"/>
      <c r="O13" s="66"/>
      <c r="P13" s="66"/>
      <c r="Q13" s="66"/>
      <c r="R13" s="66"/>
      <c r="S13" s="66"/>
      <c r="T13" s="63">
        <f t="shared" si="0"/>
        <v>137</v>
      </c>
    </row>
    <row r="14" spans="2:20" s="61" customFormat="1" ht="11.25" customHeight="1">
      <c r="B14" s="68" t="s">
        <v>86</v>
      </c>
      <c r="C14" s="65" t="s">
        <v>70</v>
      </c>
      <c r="D14" s="80" t="s">
        <v>253</v>
      </c>
      <c r="E14" s="50" t="s">
        <v>83</v>
      </c>
      <c r="F14" s="73" t="s">
        <v>84</v>
      </c>
      <c r="G14" s="23"/>
      <c r="H14" s="66"/>
      <c r="I14" s="74">
        <v>0</v>
      </c>
      <c r="J14" s="74">
        <v>0</v>
      </c>
      <c r="K14" s="74">
        <v>5</v>
      </c>
      <c r="L14" s="66"/>
      <c r="M14" s="66"/>
      <c r="N14" s="66"/>
      <c r="O14" s="66"/>
      <c r="P14" s="66"/>
      <c r="Q14" s="66"/>
      <c r="R14" s="66"/>
      <c r="S14" s="66"/>
      <c r="T14" s="63">
        <f t="shared" si="0"/>
        <v>5</v>
      </c>
    </row>
    <row r="15" spans="2:20" s="61" customFormat="1" ht="11.25" customHeight="1">
      <c r="B15" s="68" t="s">
        <v>86</v>
      </c>
      <c r="C15" s="65" t="s">
        <v>70</v>
      </c>
      <c r="D15" s="80" t="s">
        <v>254</v>
      </c>
      <c r="E15" s="50" t="s">
        <v>82</v>
      </c>
      <c r="F15" s="73" t="s">
        <v>84</v>
      </c>
      <c r="G15" s="23"/>
      <c r="H15" s="66"/>
      <c r="I15" s="74">
        <v>0</v>
      </c>
      <c r="J15" s="74">
        <v>0</v>
      </c>
      <c r="K15" s="74">
        <v>12</v>
      </c>
      <c r="L15" s="66"/>
      <c r="M15" s="66"/>
      <c r="N15" s="66"/>
      <c r="O15" s="66"/>
      <c r="P15" s="66"/>
      <c r="Q15" s="66"/>
      <c r="R15" s="66"/>
      <c r="S15" s="66"/>
      <c r="T15" s="63">
        <f t="shared" si="0"/>
        <v>12</v>
      </c>
    </row>
    <row r="16" spans="2:20" s="61" customFormat="1" ht="11.25" customHeight="1">
      <c r="B16" s="68" t="s">
        <v>90</v>
      </c>
      <c r="C16" s="65" t="s">
        <v>70</v>
      </c>
      <c r="D16" s="80" t="s">
        <v>255</v>
      </c>
      <c r="E16" s="50" t="s">
        <v>79</v>
      </c>
      <c r="F16" s="73" t="s">
        <v>84</v>
      </c>
      <c r="G16" s="23" t="s">
        <v>256</v>
      </c>
      <c r="H16" s="66"/>
      <c r="I16" s="74">
        <v>0</v>
      </c>
      <c r="J16" s="74">
        <v>19579</v>
      </c>
      <c r="K16" s="74">
        <v>0</v>
      </c>
      <c r="L16" s="66"/>
      <c r="M16" s="66"/>
      <c r="N16" s="66"/>
      <c r="O16" s="66"/>
      <c r="P16" s="66"/>
      <c r="Q16" s="66"/>
      <c r="R16" s="66"/>
      <c r="S16" s="66"/>
      <c r="T16" s="63">
        <f t="shared" si="0"/>
        <v>19579</v>
      </c>
    </row>
    <row r="17" spans="2:20" s="61" customFormat="1" ht="11.25" customHeight="1">
      <c r="B17" s="68" t="s">
        <v>90</v>
      </c>
      <c r="C17" s="65" t="s">
        <v>70</v>
      </c>
      <c r="D17" s="80" t="s">
        <v>257</v>
      </c>
      <c r="E17" s="50" t="s">
        <v>79</v>
      </c>
      <c r="F17" s="73" t="s">
        <v>84</v>
      </c>
      <c r="G17" s="23" t="s">
        <v>256</v>
      </c>
      <c r="H17" s="66"/>
      <c r="I17" s="74">
        <v>818</v>
      </c>
      <c r="J17" s="74">
        <v>5000</v>
      </c>
      <c r="K17" s="74">
        <v>14696</v>
      </c>
      <c r="L17" s="66"/>
      <c r="M17" s="66"/>
      <c r="N17" s="66"/>
      <c r="O17" s="66"/>
      <c r="P17" s="66"/>
      <c r="Q17" s="66"/>
      <c r="R17" s="66"/>
      <c r="S17" s="66"/>
      <c r="T17" s="63">
        <f t="shared" si="0"/>
        <v>20514</v>
      </c>
    </row>
    <row r="18" spans="2:20" s="61" customFormat="1" ht="11.25" customHeight="1">
      <c r="B18" s="68" t="s">
        <v>90</v>
      </c>
      <c r="C18" s="65" t="s">
        <v>70</v>
      </c>
      <c r="D18" s="80" t="s">
        <v>258</v>
      </c>
      <c r="E18" s="50" t="s">
        <v>83</v>
      </c>
      <c r="F18" s="73" t="s">
        <v>84</v>
      </c>
      <c r="G18" s="23" t="s">
        <v>259</v>
      </c>
      <c r="H18" s="66"/>
      <c r="I18" s="74">
        <v>0</v>
      </c>
      <c r="J18" s="74">
        <v>1055</v>
      </c>
      <c r="K18" s="74">
        <v>47</v>
      </c>
      <c r="L18" s="66"/>
      <c r="M18" s="66"/>
      <c r="N18" s="66"/>
      <c r="O18" s="66"/>
      <c r="P18" s="66"/>
      <c r="Q18" s="66"/>
      <c r="R18" s="66"/>
      <c r="S18" s="66"/>
      <c r="T18" s="63">
        <f t="shared" si="0"/>
        <v>1102</v>
      </c>
    </row>
    <row r="19" spans="2:20" s="61" customFormat="1" ht="11.25" customHeight="1">
      <c r="B19" s="68" t="s">
        <v>90</v>
      </c>
      <c r="C19" s="65" t="s">
        <v>70</v>
      </c>
      <c r="D19" s="80" t="s">
        <v>260</v>
      </c>
      <c r="E19" s="50" t="s">
        <v>84</v>
      </c>
      <c r="F19" s="73" t="s">
        <v>84</v>
      </c>
      <c r="G19" s="23" t="s">
        <v>261</v>
      </c>
      <c r="H19" s="66"/>
      <c r="I19" s="74">
        <v>0</v>
      </c>
      <c r="J19" s="74">
        <v>204</v>
      </c>
      <c r="K19" s="74">
        <v>204</v>
      </c>
      <c r="L19" s="66"/>
      <c r="M19" s="66"/>
      <c r="N19" s="66"/>
      <c r="O19" s="66"/>
      <c r="P19" s="66"/>
      <c r="Q19" s="66"/>
      <c r="R19" s="66"/>
      <c r="S19" s="66"/>
      <c r="T19" s="63">
        <f t="shared" si="0"/>
        <v>408</v>
      </c>
    </row>
    <row r="20" spans="2:20" s="61" customFormat="1" ht="11.25" customHeight="1">
      <c r="B20" s="68" t="s">
        <v>90</v>
      </c>
      <c r="C20" s="65" t="s">
        <v>70</v>
      </c>
      <c r="D20" s="80" t="s">
        <v>262</v>
      </c>
      <c r="E20" s="50" t="s">
        <v>76</v>
      </c>
      <c r="F20" s="73" t="s">
        <v>84</v>
      </c>
      <c r="G20" s="23" t="s">
        <v>256</v>
      </c>
      <c r="H20" s="66"/>
      <c r="I20" s="74">
        <v>42</v>
      </c>
      <c r="J20" s="74">
        <v>192</v>
      </c>
      <c r="K20" s="74">
        <v>278</v>
      </c>
      <c r="L20" s="66"/>
      <c r="M20" s="66"/>
      <c r="N20" s="66"/>
      <c r="O20" s="66"/>
      <c r="P20" s="66"/>
      <c r="Q20" s="66"/>
      <c r="R20" s="66"/>
      <c r="S20" s="66"/>
      <c r="T20" s="63">
        <f t="shared" si="0"/>
        <v>512</v>
      </c>
    </row>
    <row r="21" spans="2:20" s="61" customFormat="1" ht="11.25" customHeight="1">
      <c r="B21" s="68" t="s">
        <v>90</v>
      </c>
      <c r="C21" s="65" t="s">
        <v>70</v>
      </c>
      <c r="D21" s="80" t="s">
        <v>263</v>
      </c>
      <c r="E21" s="50" t="s">
        <v>76</v>
      </c>
      <c r="F21" s="73" t="s">
        <v>84</v>
      </c>
      <c r="G21" s="23" t="s">
        <v>256</v>
      </c>
      <c r="H21" s="66"/>
      <c r="I21" s="74">
        <v>0</v>
      </c>
      <c r="J21" s="74">
        <v>10</v>
      </c>
      <c r="K21" s="74">
        <v>0</v>
      </c>
      <c r="L21" s="66"/>
      <c r="M21" s="66"/>
      <c r="N21" s="66"/>
      <c r="O21" s="66"/>
      <c r="P21" s="66"/>
      <c r="Q21" s="66"/>
      <c r="R21" s="66"/>
      <c r="S21" s="66"/>
      <c r="T21" s="63">
        <f t="shared" si="0"/>
        <v>10</v>
      </c>
    </row>
    <row r="22" spans="2:20" s="61" customFormat="1" ht="11.25" customHeight="1">
      <c r="B22" s="68" t="s">
        <v>90</v>
      </c>
      <c r="C22" s="65" t="s">
        <v>70</v>
      </c>
      <c r="D22" s="80" t="s">
        <v>264</v>
      </c>
      <c r="E22" s="50" t="s">
        <v>84</v>
      </c>
      <c r="F22" s="73" t="s">
        <v>84</v>
      </c>
      <c r="G22" s="23" t="s">
        <v>265</v>
      </c>
      <c r="H22" s="66"/>
      <c r="I22" s="74">
        <v>0</v>
      </c>
      <c r="J22" s="74">
        <v>0</v>
      </c>
      <c r="K22" s="74">
        <v>258</v>
      </c>
      <c r="L22" s="66"/>
      <c r="M22" s="66"/>
      <c r="N22" s="66"/>
      <c r="O22" s="66"/>
      <c r="P22" s="66"/>
      <c r="Q22" s="66"/>
      <c r="R22" s="66"/>
      <c r="S22" s="66"/>
      <c r="T22" s="63">
        <f t="shared" si="0"/>
        <v>258</v>
      </c>
    </row>
    <row r="23" spans="2:20" s="61" customFormat="1" ht="11.25" customHeight="1">
      <c r="B23" s="68" t="s">
        <v>90</v>
      </c>
      <c r="C23" s="65" t="s">
        <v>70</v>
      </c>
      <c r="D23" s="80" t="s">
        <v>266</v>
      </c>
      <c r="E23" s="50" t="s">
        <v>84</v>
      </c>
      <c r="F23" s="73" t="s">
        <v>84</v>
      </c>
      <c r="G23" s="23" t="s">
        <v>265</v>
      </c>
      <c r="H23" s="66"/>
      <c r="I23" s="74">
        <v>0</v>
      </c>
      <c r="J23" s="74">
        <v>0</v>
      </c>
      <c r="K23" s="74">
        <v>44</v>
      </c>
      <c r="L23" s="66"/>
      <c r="M23" s="66"/>
      <c r="N23" s="66"/>
      <c r="O23" s="66"/>
      <c r="P23" s="66"/>
      <c r="Q23" s="66"/>
      <c r="R23" s="66"/>
      <c r="S23" s="66"/>
      <c r="T23" s="63">
        <f t="shared" si="0"/>
        <v>44</v>
      </c>
    </row>
    <row r="24" spans="2:20" s="61" customFormat="1" ht="11.25" customHeight="1">
      <c r="B24" s="68" t="s">
        <v>91</v>
      </c>
      <c r="C24" s="65" t="s">
        <v>70</v>
      </c>
      <c r="D24" s="80" t="s">
        <v>188</v>
      </c>
      <c r="E24" s="50" t="s">
        <v>141</v>
      </c>
      <c r="F24" s="73" t="s">
        <v>84</v>
      </c>
      <c r="G24" s="23"/>
      <c r="H24" s="66"/>
      <c r="I24" s="74">
        <v>0</v>
      </c>
      <c r="J24" s="76">
        <v>2480.50</v>
      </c>
      <c r="K24" s="74">
        <v>13518.10</v>
      </c>
      <c r="L24" s="66"/>
      <c r="M24" s="66"/>
      <c r="N24" s="66"/>
      <c r="O24" s="66"/>
      <c r="P24" s="66"/>
      <c r="Q24" s="66"/>
      <c r="R24" s="66"/>
      <c r="S24" s="66"/>
      <c r="T24" s="63">
        <f t="shared" si="0"/>
        <v>15998.60</v>
      </c>
    </row>
    <row r="25" spans="2:20" s="61" customFormat="1" ht="11.25" customHeight="1">
      <c r="B25" s="68" t="s">
        <v>91</v>
      </c>
      <c r="C25" s="65" t="s">
        <v>70</v>
      </c>
      <c r="D25" s="80" t="s">
        <v>167</v>
      </c>
      <c r="E25" s="50" t="s">
        <v>84</v>
      </c>
      <c r="F25" s="73" t="s">
        <v>84</v>
      </c>
      <c r="G25" s="23"/>
      <c r="H25" s="66"/>
      <c r="I25" s="74">
        <v>0</v>
      </c>
      <c r="J25" s="76">
        <v>246.78</v>
      </c>
      <c r="K25" s="74">
        <v>307.20</v>
      </c>
      <c r="L25" s="66"/>
      <c r="M25" s="66"/>
      <c r="N25" s="66"/>
      <c r="O25" s="66"/>
      <c r="P25" s="66"/>
      <c r="Q25" s="66"/>
      <c r="R25" s="66"/>
      <c r="S25" s="66"/>
      <c r="T25" s="63">
        <f t="shared" si="0"/>
        <v>553.98</v>
      </c>
    </row>
    <row r="26" spans="2:20" s="61" customFormat="1" ht="11.25" customHeight="1">
      <c r="B26" s="68" t="s">
        <v>91</v>
      </c>
      <c r="C26" s="65" t="s">
        <v>70</v>
      </c>
      <c r="D26" s="80" t="s">
        <v>234</v>
      </c>
      <c r="E26" s="50" t="s">
        <v>143</v>
      </c>
      <c r="F26" s="73" t="s">
        <v>84</v>
      </c>
      <c r="G26" s="23"/>
      <c r="H26" s="66"/>
      <c r="I26" s="74">
        <v>0</v>
      </c>
      <c r="J26" s="74">
        <v>0</v>
      </c>
      <c r="K26" s="74">
        <v>161.10</v>
      </c>
      <c r="L26" s="66"/>
      <c r="M26" s="66"/>
      <c r="N26" s="66"/>
      <c r="O26" s="66"/>
      <c r="P26" s="66"/>
      <c r="Q26" s="66"/>
      <c r="R26" s="66"/>
      <c r="S26" s="66"/>
      <c r="T26" s="63">
        <f t="shared" si="0"/>
        <v>161.10</v>
      </c>
    </row>
    <row r="27" spans="2:20" s="61" customFormat="1" ht="11.25" customHeight="1">
      <c r="B27" s="68" t="s">
        <v>91</v>
      </c>
      <c r="C27" s="65" t="s">
        <v>70</v>
      </c>
      <c r="D27" s="80" t="s">
        <v>235</v>
      </c>
      <c r="E27" s="50" t="s">
        <v>84</v>
      </c>
      <c r="F27" s="73" t="s">
        <v>84</v>
      </c>
      <c r="G27" s="23"/>
      <c r="H27" s="66"/>
      <c r="I27" s="74">
        <v>0</v>
      </c>
      <c r="J27" s="74">
        <v>0</v>
      </c>
      <c r="K27" s="74">
        <v>29.60</v>
      </c>
      <c r="L27" s="66"/>
      <c r="M27" s="66"/>
      <c r="N27" s="66"/>
      <c r="O27" s="66"/>
      <c r="P27" s="66"/>
      <c r="Q27" s="66"/>
      <c r="R27" s="66"/>
      <c r="S27" s="66"/>
      <c r="T27" s="63">
        <f t="shared" si="0"/>
        <v>29.60</v>
      </c>
    </row>
    <row r="28" spans="2:20" s="61" customFormat="1" ht="11.25" customHeight="1">
      <c r="B28" s="68" t="s">
        <v>91</v>
      </c>
      <c r="C28" s="65" t="s">
        <v>70</v>
      </c>
      <c r="D28" s="80" t="s">
        <v>236</v>
      </c>
      <c r="E28" s="50" t="s">
        <v>140</v>
      </c>
      <c r="F28" s="73" t="s">
        <v>84</v>
      </c>
      <c r="G28" s="23"/>
      <c r="H28" s="66"/>
      <c r="I28" s="74">
        <v>0</v>
      </c>
      <c r="J28" s="74">
        <v>0</v>
      </c>
      <c r="K28" s="74">
        <v>29</v>
      </c>
      <c r="L28" s="66"/>
      <c r="M28" s="66"/>
      <c r="N28" s="66"/>
      <c r="O28" s="66"/>
      <c r="P28" s="66"/>
      <c r="Q28" s="66"/>
      <c r="R28" s="66"/>
      <c r="S28" s="66"/>
      <c r="T28" s="63">
        <f t="shared" si="0"/>
        <v>29</v>
      </c>
    </row>
    <row r="29" spans="2:20" s="61" customFormat="1" ht="11.25" customHeight="1">
      <c r="B29" s="68" t="s">
        <v>91</v>
      </c>
      <c r="C29" s="65" t="s">
        <v>70</v>
      </c>
      <c r="D29" s="80" t="s">
        <v>237</v>
      </c>
      <c r="E29" s="50" t="s">
        <v>84</v>
      </c>
      <c r="F29" s="73" t="s">
        <v>84</v>
      </c>
      <c r="G29" s="23"/>
      <c r="H29" s="66"/>
      <c r="I29" s="74">
        <v>0</v>
      </c>
      <c r="J29" s="74">
        <v>0</v>
      </c>
      <c r="K29" s="74">
        <v>265.20</v>
      </c>
      <c r="L29" s="66"/>
      <c r="M29" s="66"/>
      <c r="N29" s="66"/>
      <c r="O29" s="66"/>
      <c r="P29" s="66"/>
      <c r="Q29" s="66"/>
      <c r="R29" s="66"/>
      <c r="S29" s="66"/>
      <c r="T29" s="63">
        <f t="shared" si="0"/>
        <v>265.20</v>
      </c>
    </row>
    <row r="30" spans="2:20" s="61" customFormat="1" ht="11.25" customHeight="1">
      <c r="B30" s="68" t="s">
        <v>91</v>
      </c>
      <c r="C30" s="65" t="s">
        <v>70</v>
      </c>
      <c r="D30" s="80" t="s">
        <v>238</v>
      </c>
      <c r="E30" s="50" t="s">
        <v>84</v>
      </c>
      <c r="F30" s="73" t="s">
        <v>84</v>
      </c>
      <c r="G30" s="23"/>
      <c r="H30" s="66"/>
      <c r="I30" s="74">
        <v>0</v>
      </c>
      <c r="J30" s="74">
        <v>0</v>
      </c>
      <c r="K30" s="74">
        <v>1.20</v>
      </c>
      <c r="L30" s="66"/>
      <c r="M30" s="66"/>
      <c r="N30" s="66"/>
      <c r="O30" s="66"/>
      <c r="P30" s="66"/>
      <c r="Q30" s="66"/>
      <c r="R30" s="66"/>
      <c r="S30" s="66"/>
      <c r="T30" s="63">
        <f t="shared" si="0"/>
        <v>1.20</v>
      </c>
    </row>
    <row r="31" spans="2:20" s="61" customFormat="1" ht="11.25" customHeight="1">
      <c r="B31" s="68" t="s">
        <v>91</v>
      </c>
      <c r="C31" s="65" t="s">
        <v>70</v>
      </c>
      <c r="D31" s="80" t="s">
        <v>239</v>
      </c>
      <c r="E31" s="50" t="s">
        <v>84</v>
      </c>
      <c r="F31" s="73" t="s">
        <v>84</v>
      </c>
      <c r="G31" s="23"/>
      <c r="H31" s="66"/>
      <c r="I31" s="74">
        <v>0</v>
      </c>
      <c r="J31" s="74">
        <v>0</v>
      </c>
      <c r="K31" s="74">
        <v>315.70</v>
      </c>
      <c r="L31" s="66"/>
      <c r="M31" s="66"/>
      <c r="N31" s="66"/>
      <c r="O31" s="66"/>
      <c r="P31" s="66"/>
      <c r="Q31" s="66"/>
      <c r="R31" s="66"/>
      <c r="S31" s="66"/>
      <c r="T31" s="63">
        <f t="shared" si="0"/>
        <v>315.70</v>
      </c>
    </row>
    <row r="32" spans="2:20" s="61" customFormat="1" ht="11.25" customHeight="1">
      <c r="B32" s="68" t="s">
        <v>91</v>
      </c>
      <c r="C32" s="65" t="s">
        <v>70</v>
      </c>
      <c r="D32" s="80" t="s">
        <v>240</v>
      </c>
      <c r="E32" s="50" t="s">
        <v>83</v>
      </c>
      <c r="F32" s="73" t="s">
        <v>84</v>
      </c>
      <c r="G32" s="23"/>
      <c r="H32" s="66"/>
      <c r="I32" s="74">
        <v>0</v>
      </c>
      <c r="J32" s="74">
        <v>0</v>
      </c>
      <c r="K32" s="74">
        <v>0.50</v>
      </c>
      <c r="L32" s="66"/>
      <c r="M32" s="66"/>
      <c r="N32" s="66"/>
      <c r="O32" s="66"/>
      <c r="P32" s="66"/>
      <c r="Q32" s="66"/>
      <c r="R32" s="66"/>
      <c r="S32" s="66"/>
      <c r="T32" s="63">
        <f t="shared" si="0"/>
        <v>0.50</v>
      </c>
    </row>
    <row r="33" spans="2:20" s="61" customFormat="1" ht="11.25" customHeight="1">
      <c r="B33" s="68" t="s">
        <v>91</v>
      </c>
      <c r="C33" s="65" t="s">
        <v>70</v>
      </c>
      <c r="D33" s="80" t="s">
        <v>241</v>
      </c>
      <c r="E33" s="50" t="s">
        <v>83</v>
      </c>
      <c r="F33" s="73" t="s">
        <v>84</v>
      </c>
      <c r="G33" s="23"/>
      <c r="H33" s="66"/>
      <c r="I33" s="74">
        <v>0</v>
      </c>
      <c r="J33" s="74">
        <v>0</v>
      </c>
      <c r="K33" s="74">
        <v>9.60</v>
      </c>
      <c r="L33" s="66"/>
      <c r="M33" s="66"/>
      <c r="N33" s="66"/>
      <c r="O33" s="66"/>
      <c r="P33" s="66"/>
      <c r="Q33" s="66"/>
      <c r="R33" s="66"/>
      <c r="S33" s="66"/>
      <c r="T33" s="63">
        <f t="shared" si="0"/>
        <v>9.60</v>
      </c>
    </row>
    <row r="34" spans="2:20" s="61" customFormat="1" ht="11.25" customHeight="1">
      <c r="B34" s="68" t="s">
        <v>94</v>
      </c>
      <c r="C34" s="65" t="s">
        <v>70</v>
      </c>
      <c r="D34" s="80" t="s">
        <v>168</v>
      </c>
      <c r="E34" s="68" t="s">
        <v>76</v>
      </c>
      <c r="F34" s="73" t="s">
        <v>84</v>
      </c>
      <c r="G34" s="53" t="s">
        <v>209</v>
      </c>
      <c r="H34" s="54"/>
      <c r="I34" s="74">
        <v>0</v>
      </c>
      <c r="J34" s="74">
        <v>142.16300000000001</v>
      </c>
      <c r="K34" s="74">
        <v>0</v>
      </c>
      <c r="L34" s="54"/>
      <c r="M34" s="54"/>
      <c r="N34" s="54"/>
      <c r="O34" s="54"/>
      <c r="P34" s="54"/>
      <c r="Q34" s="54"/>
      <c r="R34" s="54"/>
      <c r="S34" s="54"/>
      <c r="T34" s="63">
        <f t="shared" si="0"/>
        <v>142.16300000000001</v>
      </c>
    </row>
    <row r="35" spans="2:20" s="61" customFormat="1" ht="11.25" customHeight="1">
      <c r="B35" s="68" t="s">
        <v>94</v>
      </c>
      <c r="C35" s="65" t="s">
        <v>70</v>
      </c>
      <c r="D35" s="80" t="s">
        <v>169</v>
      </c>
      <c r="E35" s="68" t="s">
        <v>140</v>
      </c>
      <c r="F35" s="73" t="s">
        <v>84</v>
      </c>
      <c r="G35" s="53" t="s">
        <v>209</v>
      </c>
      <c r="H35" s="54"/>
      <c r="I35" s="74">
        <v>0</v>
      </c>
      <c r="J35" s="74">
        <v>274.04806000000002</v>
      </c>
      <c r="K35" s="74">
        <v>0</v>
      </c>
      <c r="L35" s="54"/>
      <c r="M35" s="54"/>
      <c r="N35" s="54"/>
      <c r="O35" s="54"/>
      <c r="P35" s="54"/>
      <c r="Q35" s="54"/>
      <c r="R35" s="54"/>
      <c r="S35" s="54"/>
      <c r="T35" s="63">
        <f t="shared" si="1" ref="T35:T66">SUM(H35:S35)</f>
        <v>274.04806000000002</v>
      </c>
    </row>
    <row r="36" spans="2:20" s="61" customFormat="1" ht="11.25" customHeight="1">
      <c r="B36" s="68" t="s">
        <v>94</v>
      </c>
      <c r="C36" s="65" t="s">
        <v>70</v>
      </c>
      <c r="D36" s="80" t="s">
        <v>170</v>
      </c>
      <c r="E36" s="68" t="s">
        <v>141</v>
      </c>
      <c r="F36" s="73" t="s">
        <v>84</v>
      </c>
      <c r="G36" s="53" t="s">
        <v>209</v>
      </c>
      <c r="H36" s="54"/>
      <c r="I36" s="74">
        <v>0</v>
      </c>
      <c r="J36" s="74">
        <v>70</v>
      </c>
      <c r="K36" s="74">
        <v>0</v>
      </c>
      <c r="L36" s="54"/>
      <c r="M36" s="54"/>
      <c r="N36" s="54"/>
      <c r="O36" s="54"/>
      <c r="P36" s="54"/>
      <c r="Q36" s="54"/>
      <c r="R36" s="54"/>
      <c r="S36" s="54"/>
      <c r="T36" s="63">
        <f t="shared" si="1"/>
        <v>70</v>
      </c>
    </row>
    <row r="37" spans="2:20" s="61" customFormat="1" ht="11.25" customHeight="1">
      <c r="B37" s="68" t="s">
        <v>94</v>
      </c>
      <c r="C37" s="65" t="s">
        <v>70</v>
      </c>
      <c r="D37" s="80" t="s">
        <v>171</v>
      </c>
      <c r="E37" s="68" t="s">
        <v>81</v>
      </c>
      <c r="F37" s="73" t="s">
        <v>84</v>
      </c>
      <c r="G37" s="53" t="s">
        <v>209</v>
      </c>
      <c r="H37" s="54"/>
      <c r="I37" s="74">
        <v>0</v>
      </c>
      <c r="J37" s="74">
        <v>15.95215</v>
      </c>
      <c r="K37" s="74">
        <v>0</v>
      </c>
      <c r="L37" s="54"/>
      <c r="M37" s="54"/>
      <c r="N37" s="54"/>
      <c r="O37" s="54"/>
      <c r="P37" s="54"/>
      <c r="Q37" s="54"/>
      <c r="R37" s="54"/>
      <c r="S37" s="54"/>
      <c r="T37" s="63">
        <f t="shared" si="1"/>
        <v>15.95215</v>
      </c>
    </row>
    <row r="38" spans="2:20" s="61" customFormat="1" ht="11.25" customHeight="1">
      <c r="B38" s="68" t="s">
        <v>94</v>
      </c>
      <c r="C38" s="65" t="s">
        <v>70</v>
      </c>
      <c r="D38" s="80" t="s">
        <v>172</v>
      </c>
      <c r="E38" s="68" t="s">
        <v>82</v>
      </c>
      <c r="F38" s="73" t="s">
        <v>84</v>
      </c>
      <c r="G38" s="53" t="s">
        <v>209</v>
      </c>
      <c r="H38" s="54"/>
      <c r="I38" s="74">
        <v>0</v>
      </c>
      <c r="J38" s="74">
        <v>0.53900000000000003</v>
      </c>
      <c r="K38" s="74">
        <v>0</v>
      </c>
      <c r="L38" s="54"/>
      <c r="M38" s="54"/>
      <c r="N38" s="54"/>
      <c r="O38" s="54"/>
      <c r="P38" s="54"/>
      <c r="Q38" s="54"/>
      <c r="R38" s="54"/>
      <c r="S38" s="54"/>
      <c r="T38" s="63">
        <f t="shared" si="1"/>
        <v>0.53900000000000003</v>
      </c>
    </row>
    <row r="39" spans="2:20" s="61" customFormat="1" ht="11.25" customHeight="1">
      <c r="B39" s="68" t="s">
        <v>94</v>
      </c>
      <c r="C39" s="65" t="s">
        <v>70</v>
      </c>
      <c r="D39" s="80" t="s">
        <v>173</v>
      </c>
      <c r="E39" s="68" t="s">
        <v>76</v>
      </c>
      <c r="F39" s="73" t="s">
        <v>84</v>
      </c>
      <c r="G39" s="53" t="s">
        <v>209</v>
      </c>
      <c r="H39" s="54"/>
      <c r="I39" s="74">
        <v>0</v>
      </c>
      <c r="J39" s="74">
        <v>11.30</v>
      </c>
      <c r="K39" s="74">
        <v>0</v>
      </c>
      <c r="L39" s="54"/>
      <c r="M39" s="54"/>
      <c r="N39" s="54"/>
      <c r="O39" s="54"/>
      <c r="P39" s="54"/>
      <c r="Q39" s="54"/>
      <c r="R39" s="54"/>
      <c r="S39" s="54"/>
      <c r="T39" s="63">
        <f t="shared" si="1"/>
        <v>11.30</v>
      </c>
    </row>
    <row r="40" spans="2:20" s="61" customFormat="1" ht="11.25" customHeight="1">
      <c r="B40" s="68" t="s">
        <v>94</v>
      </c>
      <c r="C40" s="65" t="s">
        <v>70</v>
      </c>
      <c r="D40" s="79" t="s">
        <v>174</v>
      </c>
      <c r="E40" s="68" t="s">
        <v>84</v>
      </c>
      <c r="F40" s="73" t="s">
        <v>84</v>
      </c>
      <c r="G40" s="53" t="s">
        <v>209</v>
      </c>
      <c r="H40" s="54"/>
      <c r="I40" s="74">
        <v>0</v>
      </c>
      <c r="J40" s="74">
        <v>60</v>
      </c>
      <c r="K40" s="74">
        <v>0</v>
      </c>
      <c r="L40" s="54"/>
      <c r="M40" s="54"/>
      <c r="N40" s="54"/>
      <c r="O40" s="54"/>
      <c r="P40" s="54"/>
      <c r="Q40" s="54"/>
      <c r="R40" s="54"/>
      <c r="S40" s="54"/>
      <c r="T40" s="63">
        <f t="shared" si="1"/>
        <v>60</v>
      </c>
    </row>
    <row r="41" spans="2:20" s="61" customFormat="1" ht="11.25" customHeight="1">
      <c r="B41" s="68" t="s">
        <v>94</v>
      </c>
      <c r="C41" s="65" t="s">
        <v>70</v>
      </c>
      <c r="D41" s="81" t="s">
        <v>222</v>
      </c>
      <c r="E41" s="50" t="s">
        <v>84</v>
      </c>
      <c r="F41" s="73" t="s">
        <v>84</v>
      </c>
      <c r="G41" s="53" t="s">
        <v>221</v>
      </c>
      <c r="H41" s="54"/>
      <c r="I41" s="74">
        <v>0</v>
      </c>
      <c r="J41" s="74">
        <v>-48.10</v>
      </c>
      <c r="K41" s="74">
        <v>0</v>
      </c>
      <c r="L41" s="54"/>
      <c r="M41" s="54"/>
      <c r="N41" s="54"/>
      <c r="O41" s="54"/>
      <c r="P41" s="54"/>
      <c r="Q41" s="54"/>
      <c r="R41" s="54"/>
      <c r="S41" s="54"/>
      <c r="T41" s="63">
        <f t="shared" si="1"/>
        <v>-48.10</v>
      </c>
    </row>
    <row r="42" spans="2:20" s="61" customFormat="1" ht="11.25" customHeight="1">
      <c r="B42" s="68" t="s">
        <v>94</v>
      </c>
      <c r="C42" s="65" t="s">
        <v>70</v>
      </c>
      <c r="D42" s="80" t="s">
        <v>223</v>
      </c>
      <c r="E42" s="50" t="s">
        <v>76</v>
      </c>
      <c r="F42" s="73" t="s">
        <v>84</v>
      </c>
      <c r="G42" s="53" t="s">
        <v>209</v>
      </c>
      <c r="H42" s="54"/>
      <c r="I42" s="74">
        <v>0</v>
      </c>
      <c r="J42" s="74">
        <v>0</v>
      </c>
      <c r="K42" s="74">
        <v>118.90</v>
      </c>
      <c r="L42" s="54"/>
      <c r="M42" s="54"/>
      <c r="N42" s="54"/>
      <c r="O42" s="54"/>
      <c r="P42" s="54"/>
      <c r="Q42" s="54"/>
      <c r="R42" s="54"/>
      <c r="S42" s="54"/>
      <c r="T42" s="63">
        <f t="shared" si="1"/>
        <v>118.90</v>
      </c>
    </row>
    <row r="43" spans="2:20" s="61" customFormat="1" ht="11.25" customHeight="1">
      <c r="B43" s="68" t="s">
        <v>94</v>
      </c>
      <c r="C43" s="65" t="s">
        <v>70</v>
      </c>
      <c r="D43" s="95" t="s">
        <v>224</v>
      </c>
      <c r="E43" s="50" t="s">
        <v>143</v>
      </c>
      <c r="F43" s="73" t="s">
        <v>84</v>
      </c>
      <c r="G43" s="53" t="s">
        <v>209</v>
      </c>
      <c r="H43" s="54"/>
      <c r="I43" s="74">
        <v>0</v>
      </c>
      <c r="J43" s="74">
        <v>0</v>
      </c>
      <c r="K43" s="74">
        <v>1714.90</v>
      </c>
      <c r="L43" s="54"/>
      <c r="M43" s="54"/>
      <c r="N43" s="54"/>
      <c r="O43" s="54"/>
      <c r="P43" s="54"/>
      <c r="Q43" s="54"/>
      <c r="R43" s="54"/>
      <c r="S43" s="54"/>
      <c r="T43" s="63">
        <f t="shared" si="1"/>
        <v>1714.90</v>
      </c>
    </row>
    <row r="44" spans="2:20" s="61" customFormat="1" ht="11.25" customHeight="1">
      <c r="B44" s="68" t="s">
        <v>94</v>
      </c>
      <c r="C44" s="65" t="s">
        <v>70</v>
      </c>
      <c r="D44" s="95" t="s">
        <v>225</v>
      </c>
      <c r="E44" s="50" t="s">
        <v>76</v>
      </c>
      <c r="F44" s="73" t="s">
        <v>84</v>
      </c>
      <c r="G44" s="53" t="s">
        <v>209</v>
      </c>
      <c r="H44" s="54"/>
      <c r="I44" s="74">
        <v>0</v>
      </c>
      <c r="J44" s="74">
        <v>0</v>
      </c>
      <c r="K44" s="74">
        <v>96.90</v>
      </c>
      <c r="L44" s="54"/>
      <c r="M44" s="54"/>
      <c r="N44" s="54"/>
      <c r="O44" s="54"/>
      <c r="P44" s="54"/>
      <c r="Q44" s="54"/>
      <c r="R44" s="54"/>
      <c r="S44" s="54"/>
      <c r="T44" s="63">
        <f t="shared" si="1"/>
        <v>96.90</v>
      </c>
    </row>
    <row r="45" spans="2:20" s="61" customFormat="1" ht="11.25" customHeight="1">
      <c r="B45" s="68" t="s">
        <v>94</v>
      </c>
      <c r="C45" s="65" t="s">
        <v>70</v>
      </c>
      <c r="D45" s="95" t="s">
        <v>169</v>
      </c>
      <c r="E45" s="50" t="s">
        <v>140</v>
      </c>
      <c r="F45" s="73" t="s">
        <v>84</v>
      </c>
      <c r="G45" s="53" t="s">
        <v>209</v>
      </c>
      <c r="H45" s="54"/>
      <c r="I45" s="74">
        <v>0</v>
      </c>
      <c r="J45" s="74">
        <v>0</v>
      </c>
      <c r="K45" s="74">
        <v>470.60</v>
      </c>
      <c r="L45" s="54"/>
      <c r="M45" s="54"/>
      <c r="N45" s="54"/>
      <c r="O45" s="54"/>
      <c r="P45" s="54"/>
      <c r="Q45" s="54"/>
      <c r="R45" s="54"/>
      <c r="S45" s="54"/>
      <c r="T45" s="63">
        <f t="shared" si="1"/>
        <v>470.60</v>
      </c>
    </row>
    <row r="46" spans="2:20" s="61" customFormat="1" ht="11.25" customHeight="1">
      <c r="B46" s="68" t="s">
        <v>94</v>
      </c>
      <c r="C46" s="65" t="s">
        <v>70</v>
      </c>
      <c r="D46" s="95" t="s">
        <v>172</v>
      </c>
      <c r="E46" s="50" t="s">
        <v>82</v>
      </c>
      <c r="F46" s="73" t="s">
        <v>84</v>
      </c>
      <c r="G46" s="53" t="s">
        <v>209</v>
      </c>
      <c r="H46" s="54"/>
      <c r="I46" s="74">
        <v>0</v>
      </c>
      <c r="J46" s="74">
        <v>0</v>
      </c>
      <c r="K46" s="74">
        <v>12.80</v>
      </c>
      <c r="L46" s="54"/>
      <c r="M46" s="54"/>
      <c r="N46" s="54"/>
      <c r="O46" s="54"/>
      <c r="P46" s="54"/>
      <c r="Q46" s="54"/>
      <c r="R46" s="54"/>
      <c r="S46" s="54"/>
      <c r="T46" s="63">
        <f t="shared" si="1"/>
        <v>12.80</v>
      </c>
    </row>
    <row r="47" spans="2:20" s="61" customFormat="1" ht="11.25" customHeight="1">
      <c r="B47" s="68" t="s">
        <v>94</v>
      </c>
      <c r="C47" s="65" t="s">
        <v>70</v>
      </c>
      <c r="D47" s="95" t="s">
        <v>226</v>
      </c>
      <c r="E47" s="50" t="s">
        <v>143</v>
      </c>
      <c r="F47" s="73" t="s">
        <v>84</v>
      </c>
      <c r="G47" s="53" t="s">
        <v>209</v>
      </c>
      <c r="H47" s="54"/>
      <c r="I47" s="74">
        <v>0</v>
      </c>
      <c r="J47" s="74">
        <v>0</v>
      </c>
      <c r="K47" s="74">
        <v>621.10</v>
      </c>
      <c r="L47" s="54"/>
      <c r="M47" s="54"/>
      <c r="N47" s="54"/>
      <c r="O47" s="54"/>
      <c r="P47" s="54"/>
      <c r="Q47" s="54"/>
      <c r="R47" s="54"/>
      <c r="S47" s="54"/>
      <c r="T47" s="63">
        <f t="shared" si="1"/>
        <v>621.10</v>
      </c>
    </row>
    <row r="48" spans="2:20" s="61" customFormat="1" ht="11.25" customHeight="1">
      <c r="B48" s="68" t="s">
        <v>94</v>
      </c>
      <c r="C48" s="65" t="s">
        <v>70</v>
      </c>
      <c r="D48" s="95" t="s">
        <v>227</v>
      </c>
      <c r="E48" s="50" t="s">
        <v>76</v>
      </c>
      <c r="F48" s="73" t="s">
        <v>84</v>
      </c>
      <c r="G48" s="53" t="s">
        <v>209</v>
      </c>
      <c r="H48" s="54"/>
      <c r="I48" s="74">
        <v>0</v>
      </c>
      <c r="J48" s="74">
        <v>0</v>
      </c>
      <c r="K48" s="74">
        <v>37.90</v>
      </c>
      <c r="L48" s="54"/>
      <c r="M48" s="54"/>
      <c r="N48" s="54"/>
      <c r="O48" s="54"/>
      <c r="P48" s="54"/>
      <c r="Q48" s="54"/>
      <c r="R48" s="54"/>
      <c r="S48" s="54"/>
      <c r="T48" s="63">
        <f t="shared" si="1"/>
        <v>37.90</v>
      </c>
    </row>
    <row r="49" spans="2:20" s="61" customFormat="1" ht="11.25" customHeight="1">
      <c r="B49" s="68" t="s">
        <v>94</v>
      </c>
      <c r="C49" s="65" t="s">
        <v>70</v>
      </c>
      <c r="D49" s="95" t="s">
        <v>228</v>
      </c>
      <c r="E49" s="50" t="s">
        <v>76</v>
      </c>
      <c r="F49" s="73" t="s">
        <v>84</v>
      </c>
      <c r="G49" s="53" t="s">
        <v>209</v>
      </c>
      <c r="H49" s="54"/>
      <c r="I49" s="74">
        <v>0</v>
      </c>
      <c r="J49" s="74">
        <v>0</v>
      </c>
      <c r="K49" s="74">
        <v>4.9000000000000004</v>
      </c>
      <c r="L49" s="54"/>
      <c r="M49" s="54"/>
      <c r="N49" s="54"/>
      <c r="O49" s="54"/>
      <c r="P49" s="54"/>
      <c r="Q49" s="54"/>
      <c r="R49" s="54"/>
      <c r="S49" s="54"/>
      <c r="T49" s="63">
        <f t="shared" si="1"/>
        <v>4.9000000000000004</v>
      </c>
    </row>
    <row r="50" spans="2:20" s="61" customFormat="1" ht="11.25" customHeight="1">
      <c r="B50" s="68" t="s">
        <v>94</v>
      </c>
      <c r="C50" s="65" t="s">
        <v>70</v>
      </c>
      <c r="D50" s="80" t="s">
        <v>229</v>
      </c>
      <c r="E50" s="50" t="s">
        <v>84</v>
      </c>
      <c r="F50" s="73" t="s">
        <v>84</v>
      </c>
      <c r="G50" s="53" t="s">
        <v>209</v>
      </c>
      <c r="H50" s="54"/>
      <c r="I50" s="74">
        <v>0</v>
      </c>
      <c r="J50" s="74">
        <v>0</v>
      </c>
      <c r="K50" s="74">
        <v>21.10</v>
      </c>
      <c r="L50" s="54"/>
      <c r="M50" s="54"/>
      <c r="N50" s="54"/>
      <c r="O50" s="54"/>
      <c r="P50" s="54"/>
      <c r="Q50" s="54"/>
      <c r="R50" s="54"/>
      <c r="S50" s="54"/>
      <c r="T50" s="63">
        <f t="shared" si="1"/>
        <v>21.10</v>
      </c>
    </row>
    <row r="51" spans="2:20" s="61" customFormat="1" ht="11.25" customHeight="1">
      <c r="B51" s="68" t="s">
        <v>94</v>
      </c>
      <c r="C51" s="65" t="s">
        <v>70</v>
      </c>
      <c r="D51" s="80" t="s">
        <v>230</v>
      </c>
      <c r="E51" s="50" t="s">
        <v>76</v>
      </c>
      <c r="F51" s="73" t="s">
        <v>84</v>
      </c>
      <c r="G51" s="53" t="s">
        <v>209</v>
      </c>
      <c r="H51" s="54"/>
      <c r="I51" s="74">
        <v>0</v>
      </c>
      <c r="J51" s="74">
        <v>0</v>
      </c>
      <c r="K51" s="74">
        <v>41.70</v>
      </c>
      <c r="L51" s="54"/>
      <c r="M51" s="54"/>
      <c r="N51" s="54"/>
      <c r="O51" s="54"/>
      <c r="P51" s="54"/>
      <c r="Q51" s="54"/>
      <c r="R51" s="54"/>
      <c r="S51" s="54"/>
      <c r="T51" s="63">
        <f t="shared" si="1"/>
        <v>41.70</v>
      </c>
    </row>
    <row r="52" spans="2:20" s="61" customFormat="1" ht="22.5">
      <c r="B52" s="68" t="s">
        <v>94</v>
      </c>
      <c r="C52" s="65" t="s">
        <v>70</v>
      </c>
      <c r="D52" s="80" t="s">
        <v>344</v>
      </c>
      <c r="E52" s="50" t="s">
        <v>76</v>
      </c>
      <c r="F52" s="73" t="s">
        <v>84</v>
      </c>
      <c r="G52" s="53" t="s">
        <v>209</v>
      </c>
      <c r="H52" s="54"/>
      <c r="I52" s="74">
        <v>0</v>
      </c>
      <c r="J52" s="74">
        <v>0</v>
      </c>
      <c r="K52" s="74">
        <v>24</v>
      </c>
      <c r="L52" s="54"/>
      <c r="M52" s="54"/>
      <c r="N52" s="54"/>
      <c r="O52" s="54"/>
      <c r="P52" s="54"/>
      <c r="Q52" s="54"/>
      <c r="R52" s="54"/>
      <c r="S52" s="54"/>
      <c r="T52" s="63">
        <f t="shared" si="1"/>
        <v>24</v>
      </c>
    </row>
    <row r="53" spans="2:20" s="61" customFormat="1" ht="11.25" customHeight="1">
      <c r="B53" s="68" t="s">
        <v>94</v>
      </c>
      <c r="C53" s="65" t="s">
        <v>70</v>
      </c>
      <c r="D53" s="80" t="s">
        <v>231</v>
      </c>
      <c r="E53" s="50" t="s">
        <v>83</v>
      </c>
      <c r="F53" s="73" t="s">
        <v>84</v>
      </c>
      <c r="G53" s="53" t="s">
        <v>209</v>
      </c>
      <c r="H53" s="54"/>
      <c r="I53" s="74">
        <v>0</v>
      </c>
      <c r="J53" s="74">
        <v>0</v>
      </c>
      <c r="K53" s="74">
        <v>87.80</v>
      </c>
      <c r="L53" s="54"/>
      <c r="M53" s="54"/>
      <c r="N53" s="54"/>
      <c r="O53" s="54"/>
      <c r="P53" s="54"/>
      <c r="Q53" s="54"/>
      <c r="R53" s="54"/>
      <c r="S53" s="54"/>
      <c r="T53" s="63">
        <f t="shared" si="1"/>
        <v>87.80</v>
      </c>
    </row>
    <row r="54" spans="2:20" s="61" customFormat="1" ht="11.25" customHeight="1">
      <c r="B54" s="68" t="s">
        <v>94</v>
      </c>
      <c r="C54" s="65" t="s">
        <v>70</v>
      </c>
      <c r="D54" s="80" t="s">
        <v>232</v>
      </c>
      <c r="E54" s="50" t="s">
        <v>83</v>
      </c>
      <c r="F54" s="73" t="s">
        <v>84</v>
      </c>
      <c r="G54" s="53" t="s">
        <v>209</v>
      </c>
      <c r="H54" s="54"/>
      <c r="I54" s="74">
        <v>0</v>
      </c>
      <c r="J54" s="74">
        <v>0</v>
      </c>
      <c r="K54" s="74">
        <v>10.30</v>
      </c>
      <c r="L54" s="54"/>
      <c r="M54" s="54"/>
      <c r="N54" s="54"/>
      <c r="O54" s="54"/>
      <c r="P54" s="54"/>
      <c r="Q54" s="54"/>
      <c r="R54" s="54"/>
      <c r="S54" s="54"/>
      <c r="T54" s="63">
        <f t="shared" si="1"/>
        <v>10.30</v>
      </c>
    </row>
    <row r="55" spans="2:20" s="61" customFormat="1" ht="11.25" customHeight="1">
      <c r="B55" s="68" t="s">
        <v>95</v>
      </c>
      <c r="C55" s="65" t="s">
        <v>70</v>
      </c>
      <c r="D55" s="80" t="s">
        <v>310</v>
      </c>
      <c r="E55" s="50" t="s">
        <v>80</v>
      </c>
      <c r="F55" s="73" t="s">
        <v>84</v>
      </c>
      <c r="G55" s="23" t="s">
        <v>311</v>
      </c>
      <c r="H55" s="66"/>
      <c r="I55" s="74">
        <v>0</v>
      </c>
      <c r="J55" s="74">
        <v>269170.68900000007</v>
      </c>
      <c r="K55" s="74">
        <v>0</v>
      </c>
      <c r="L55" s="66"/>
      <c r="M55" s="66"/>
      <c r="N55" s="66"/>
      <c r="O55" s="66"/>
      <c r="P55" s="66"/>
      <c r="Q55" s="66"/>
      <c r="R55" s="66"/>
      <c r="S55" s="66"/>
      <c r="T55" s="63">
        <f t="shared" si="1"/>
        <v>269170.68900000007</v>
      </c>
    </row>
    <row r="56" spans="2:20" s="61" customFormat="1" ht="11.25" customHeight="1">
      <c r="B56" s="68" t="s">
        <v>95</v>
      </c>
      <c r="C56" s="65" t="s">
        <v>70</v>
      </c>
      <c r="D56" s="80" t="s">
        <v>312</v>
      </c>
      <c r="E56" s="50" t="s">
        <v>80</v>
      </c>
      <c r="F56" s="73" t="s">
        <v>84</v>
      </c>
      <c r="G56" s="23" t="s">
        <v>311</v>
      </c>
      <c r="H56" s="66"/>
      <c r="I56" s="74">
        <v>0</v>
      </c>
      <c r="J56" s="74">
        <v>493142.53</v>
      </c>
      <c r="K56" s="74">
        <v>1328820</v>
      </c>
      <c r="L56" s="66"/>
      <c r="M56" s="66"/>
      <c r="N56" s="66"/>
      <c r="O56" s="66"/>
      <c r="P56" s="66"/>
      <c r="Q56" s="66"/>
      <c r="R56" s="66"/>
      <c r="S56" s="66"/>
      <c r="T56" s="63">
        <f t="shared" si="1"/>
        <v>1821962.53</v>
      </c>
    </row>
    <row r="57" spans="2:20" s="61" customFormat="1" ht="11.25" customHeight="1">
      <c r="B57" s="68" t="s">
        <v>95</v>
      </c>
      <c r="C57" s="65" t="s">
        <v>70</v>
      </c>
      <c r="D57" s="80" t="s">
        <v>313</v>
      </c>
      <c r="E57" s="50" t="s">
        <v>76</v>
      </c>
      <c r="F57" s="73" t="s">
        <v>84</v>
      </c>
      <c r="G57" s="23" t="s">
        <v>311</v>
      </c>
      <c r="H57" s="66"/>
      <c r="I57" s="74">
        <v>0</v>
      </c>
      <c r="J57" s="74">
        <v>0</v>
      </c>
      <c r="K57" s="74">
        <v>26169</v>
      </c>
      <c r="L57" s="66"/>
      <c r="M57" s="66"/>
      <c r="N57" s="66"/>
      <c r="O57" s="66"/>
      <c r="P57" s="66"/>
      <c r="Q57" s="66"/>
      <c r="R57" s="66"/>
      <c r="S57" s="66"/>
      <c r="T57" s="63">
        <f t="shared" si="1"/>
        <v>26169</v>
      </c>
    </row>
    <row r="58" spans="2:20" s="61" customFormat="1" ht="11.25" customHeight="1">
      <c r="B58" s="68" t="s">
        <v>95</v>
      </c>
      <c r="C58" s="65" t="s">
        <v>70</v>
      </c>
      <c r="D58" s="80" t="s">
        <v>314</v>
      </c>
      <c r="E58" s="50" t="s">
        <v>83</v>
      </c>
      <c r="F58" s="73" t="s">
        <v>84</v>
      </c>
      <c r="G58" s="23" t="s">
        <v>311</v>
      </c>
      <c r="H58" s="66"/>
      <c r="I58" s="74">
        <v>215.69800000000001</v>
      </c>
      <c r="J58" s="74">
        <v>1366.8209999999999</v>
      </c>
      <c r="K58" s="74">
        <v>1260.463</v>
      </c>
      <c r="L58" s="66"/>
      <c r="M58" s="66"/>
      <c r="N58" s="66"/>
      <c r="O58" s="66"/>
      <c r="P58" s="66"/>
      <c r="Q58" s="66"/>
      <c r="R58" s="66"/>
      <c r="S58" s="66"/>
      <c r="T58" s="63">
        <f t="shared" si="1"/>
        <v>2842.982</v>
      </c>
    </row>
    <row r="59" spans="2:20" s="61" customFormat="1" ht="11.25" customHeight="1">
      <c r="B59" s="68" t="s">
        <v>95</v>
      </c>
      <c r="C59" s="65" t="s">
        <v>70</v>
      </c>
      <c r="D59" s="80" t="s">
        <v>315</v>
      </c>
      <c r="E59" s="50" t="s">
        <v>84</v>
      </c>
      <c r="F59" s="73" t="s">
        <v>84</v>
      </c>
      <c r="G59" s="23" t="s">
        <v>311</v>
      </c>
      <c r="H59" s="66"/>
      <c r="I59" s="74">
        <v>188.50200000000001</v>
      </c>
      <c r="J59" s="74">
        <v>3019.4920000000002</v>
      </c>
      <c r="K59" s="74">
        <v>2282.4960000000001</v>
      </c>
      <c r="L59" s="66"/>
      <c r="M59" s="66"/>
      <c r="N59" s="66"/>
      <c r="O59" s="66"/>
      <c r="P59" s="66"/>
      <c r="Q59" s="66"/>
      <c r="R59" s="66"/>
      <c r="S59" s="66"/>
      <c r="T59" s="63">
        <f t="shared" si="1"/>
        <v>5490.49</v>
      </c>
    </row>
    <row r="60" spans="2:20" s="61" customFormat="1" ht="11.25" customHeight="1">
      <c r="B60" s="68" t="s">
        <v>95</v>
      </c>
      <c r="C60" s="65" t="s">
        <v>70</v>
      </c>
      <c r="D60" s="80" t="s">
        <v>316</v>
      </c>
      <c r="E60" s="50" t="s">
        <v>143</v>
      </c>
      <c r="F60" s="73" t="s">
        <v>84</v>
      </c>
      <c r="G60" s="23" t="s">
        <v>311</v>
      </c>
      <c r="H60" s="66"/>
      <c r="I60" s="74">
        <v>0</v>
      </c>
      <c r="J60" s="74">
        <v>0</v>
      </c>
      <c r="K60" s="74">
        <v>102769.40</v>
      </c>
      <c r="L60" s="66"/>
      <c r="M60" s="66"/>
      <c r="N60" s="66"/>
      <c r="O60" s="66"/>
      <c r="P60" s="66"/>
      <c r="Q60" s="66"/>
      <c r="R60" s="66"/>
      <c r="S60" s="66"/>
      <c r="T60" s="63">
        <f t="shared" si="1"/>
        <v>102769.40</v>
      </c>
    </row>
    <row r="61" spans="2:20" s="61" customFormat="1" ht="11.25" customHeight="1">
      <c r="B61" s="68" t="s">
        <v>95</v>
      </c>
      <c r="C61" s="65" t="s">
        <v>70</v>
      </c>
      <c r="D61" s="80" t="s">
        <v>317</v>
      </c>
      <c r="E61" s="50" t="s">
        <v>83</v>
      </c>
      <c r="F61" s="73" t="s">
        <v>84</v>
      </c>
      <c r="G61" s="23" t="s">
        <v>318</v>
      </c>
      <c r="H61" s="66"/>
      <c r="I61" s="74">
        <v>0</v>
      </c>
      <c r="J61" s="74">
        <v>76.317999999999998</v>
      </c>
      <c r="K61" s="74">
        <v>76.317999999999998</v>
      </c>
      <c r="L61" s="66"/>
      <c r="M61" s="66"/>
      <c r="N61" s="66"/>
      <c r="O61" s="66"/>
      <c r="P61" s="66"/>
      <c r="Q61" s="66"/>
      <c r="R61" s="66"/>
      <c r="S61" s="66"/>
      <c r="T61" s="63">
        <f t="shared" si="1"/>
        <v>152.636</v>
      </c>
    </row>
    <row r="62" spans="2:20" s="61" customFormat="1" ht="11.25" customHeight="1">
      <c r="B62" s="68" t="s">
        <v>95</v>
      </c>
      <c r="C62" s="65" t="s">
        <v>70</v>
      </c>
      <c r="D62" s="80" t="s">
        <v>319</v>
      </c>
      <c r="E62" s="50" t="s">
        <v>83</v>
      </c>
      <c r="F62" s="73" t="s">
        <v>84</v>
      </c>
      <c r="G62" s="23" t="s">
        <v>320</v>
      </c>
      <c r="H62" s="66"/>
      <c r="I62" s="74">
        <v>0</v>
      </c>
      <c r="J62" s="74">
        <v>10.769</v>
      </c>
      <c r="K62" s="74">
        <v>10.769</v>
      </c>
      <c r="L62" s="66"/>
      <c r="M62" s="66"/>
      <c r="N62" s="66"/>
      <c r="O62" s="66"/>
      <c r="P62" s="66"/>
      <c r="Q62" s="66"/>
      <c r="R62" s="66"/>
      <c r="S62" s="66"/>
      <c r="T62" s="63">
        <f t="shared" si="1"/>
        <v>21.538</v>
      </c>
    </row>
    <row r="63" spans="2:20" s="61" customFormat="1" ht="11.25" customHeight="1">
      <c r="B63" s="68" t="s">
        <v>95</v>
      </c>
      <c r="C63" s="65" t="s">
        <v>70</v>
      </c>
      <c r="D63" s="80" t="s">
        <v>321</v>
      </c>
      <c r="E63" s="50" t="s">
        <v>143</v>
      </c>
      <c r="F63" s="73" t="s">
        <v>84</v>
      </c>
      <c r="G63" s="23" t="s">
        <v>322</v>
      </c>
      <c r="H63" s="66"/>
      <c r="I63" s="74">
        <v>0</v>
      </c>
      <c r="J63" s="74">
        <v>0</v>
      </c>
      <c r="K63" s="74">
        <v>1406</v>
      </c>
      <c r="L63" s="66"/>
      <c r="M63" s="66"/>
      <c r="N63" s="66"/>
      <c r="O63" s="66"/>
      <c r="P63" s="66"/>
      <c r="Q63" s="66"/>
      <c r="R63" s="66"/>
      <c r="S63" s="66"/>
      <c r="T63" s="63">
        <f t="shared" si="1"/>
        <v>1406</v>
      </c>
    </row>
    <row r="64" spans="2:20" s="61" customFormat="1" ht="11.25" customHeight="1">
      <c r="B64" s="68" t="s">
        <v>95</v>
      </c>
      <c r="C64" s="65" t="s">
        <v>70</v>
      </c>
      <c r="D64" s="80" t="s">
        <v>321</v>
      </c>
      <c r="E64" s="50" t="s">
        <v>141</v>
      </c>
      <c r="F64" s="73" t="s">
        <v>84</v>
      </c>
      <c r="G64" s="23" t="s">
        <v>323</v>
      </c>
      <c r="H64" s="66"/>
      <c r="I64" s="74">
        <v>0</v>
      </c>
      <c r="J64" s="74">
        <v>0</v>
      </c>
      <c r="K64" s="74">
        <v>25.39</v>
      </c>
      <c r="L64" s="66"/>
      <c r="M64" s="66"/>
      <c r="N64" s="66"/>
      <c r="O64" s="66"/>
      <c r="P64" s="66"/>
      <c r="Q64" s="66"/>
      <c r="R64" s="66"/>
      <c r="S64" s="66"/>
      <c r="T64" s="63">
        <f t="shared" si="1"/>
        <v>25.39</v>
      </c>
    </row>
    <row r="65" spans="2:20" s="61" customFormat="1" ht="11.25" customHeight="1">
      <c r="B65" s="68" t="s">
        <v>95</v>
      </c>
      <c r="C65" s="65" t="s">
        <v>70</v>
      </c>
      <c r="D65" s="80" t="s">
        <v>324</v>
      </c>
      <c r="E65" s="50" t="s">
        <v>84</v>
      </c>
      <c r="F65" s="73" t="s">
        <v>84</v>
      </c>
      <c r="G65" s="23" t="s">
        <v>320</v>
      </c>
      <c r="H65" s="66"/>
      <c r="I65" s="74">
        <v>0</v>
      </c>
      <c r="J65" s="74">
        <v>0</v>
      </c>
      <c r="K65" s="74">
        <v>19.724</v>
      </c>
      <c r="L65" s="66"/>
      <c r="M65" s="66"/>
      <c r="N65" s="66"/>
      <c r="O65" s="66"/>
      <c r="P65" s="66"/>
      <c r="Q65" s="66"/>
      <c r="R65" s="66"/>
      <c r="S65" s="66"/>
      <c r="T65" s="63">
        <f t="shared" si="1"/>
        <v>19.724</v>
      </c>
    </row>
    <row r="66" spans="2:20" s="61" customFormat="1" ht="22.5">
      <c r="B66" s="68" t="s">
        <v>95</v>
      </c>
      <c r="C66" s="65" t="s">
        <v>70</v>
      </c>
      <c r="D66" s="80" t="s">
        <v>325</v>
      </c>
      <c r="E66" s="50" t="s">
        <v>76</v>
      </c>
      <c r="F66" s="73" t="s">
        <v>84</v>
      </c>
      <c r="G66" s="23"/>
      <c r="H66" s="66"/>
      <c r="I66" s="74">
        <v>0</v>
      </c>
      <c r="J66" s="74">
        <v>0</v>
      </c>
      <c r="K66" s="74">
        <v>9.34</v>
      </c>
      <c r="L66" s="66"/>
      <c r="M66" s="66"/>
      <c r="N66" s="66"/>
      <c r="O66" s="66"/>
      <c r="P66" s="66"/>
      <c r="Q66" s="66"/>
      <c r="R66" s="66"/>
      <c r="S66" s="66"/>
      <c r="T66" s="63">
        <f t="shared" si="1"/>
        <v>9.34</v>
      </c>
    </row>
    <row r="67" spans="2:20" s="61" customFormat="1" ht="11.25" customHeight="1">
      <c r="B67" s="68" t="s">
        <v>95</v>
      </c>
      <c r="C67" s="65" t="s">
        <v>70</v>
      </c>
      <c r="D67" s="80" t="s">
        <v>326</v>
      </c>
      <c r="E67" s="50" t="s">
        <v>84</v>
      </c>
      <c r="F67" s="73" t="s">
        <v>84</v>
      </c>
      <c r="G67" s="23"/>
      <c r="H67" s="66"/>
      <c r="I67" s="74">
        <v>1.452</v>
      </c>
      <c r="J67" s="74">
        <v>11.757</v>
      </c>
      <c r="K67" s="74">
        <v>17.852</v>
      </c>
      <c r="L67" s="66"/>
      <c r="M67" s="66"/>
      <c r="N67" s="66"/>
      <c r="O67" s="66"/>
      <c r="P67" s="66"/>
      <c r="Q67" s="66"/>
      <c r="R67" s="66"/>
      <c r="S67" s="66"/>
      <c r="T67" s="63">
        <f t="shared" si="2" ref="T67:T90">SUM(H67:S67)</f>
        <v>31.061</v>
      </c>
    </row>
    <row r="68" spans="2:20" s="61" customFormat="1" ht="11.25" customHeight="1">
      <c r="B68" s="68" t="s">
        <v>95</v>
      </c>
      <c r="C68" s="65" t="s">
        <v>70</v>
      </c>
      <c r="D68" s="80" t="s">
        <v>327</v>
      </c>
      <c r="E68" s="50" t="s">
        <v>143</v>
      </c>
      <c r="F68" s="73" t="s">
        <v>84</v>
      </c>
      <c r="G68" s="23"/>
      <c r="H68" s="66"/>
      <c r="I68" s="74">
        <v>0</v>
      </c>
      <c r="J68" s="74">
        <v>0</v>
      </c>
      <c r="K68" s="74">
        <v>332.065</v>
      </c>
      <c r="L68" s="66"/>
      <c r="M68" s="66"/>
      <c r="N68" s="66"/>
      <c r="O68" s="66"/>
      <c r="P68" s="66"/>
      <c r="Q68" s="66"/>
      <c r="R68" s="66"/>
      <c r="S68" s="66"/>
      <c r="T68" s="63">
        <f t="shared" si="2"/>
        <v>332.065</v>
      </c>
    </row>
    <row r="69" spans="2:20" s="61" customFormat="1" ht="11.25" customHeight="1">
      <c r="B69" s="68" t="s">
        <v>95</v>
      </c>
      <c r="C69" s="65" t="s">
        <v>70</v>
      </c>
      <c r="D69" s="80" t="s">
        <v>328</v>
      </c>
      <c r="E69" s="50" t="s">
        <v>76</v>
      </c>
      <c r="F69" s="73" t="s">
        <v>84</v>
      </c>
      <c r="G69" s="23" t="s">
        <v>329</v>
      </c>
      <c r="H69" s="66"/>
      <c r="I69" s="74">
        <v>0</v>
      </c>
      <c r="J69" s="74">
        <v>110</v>
      </c>
      <c r="K69" s="74">
        <v>110</v>
      </c>
      <c r="L69" s="66"/>
      <c r="M69" s="66"/>
      <c r="N69" s="66"/>
      <c r="O69" s="66"/>
      <c r="P69" s="66"/>
      <c r="Q69" s="66"/>
      <c r="R69" s="66"/>
      <c r="S69" s="66"/>
      <c r="T69" s="63">
        <f t="shared" si="2"/>
        <v>220</v>
      </c>
    </row>
    <row r="70" spans="2:20" s="61" customFormat="1" ht="11.25" customHeight="1">
      <c r="B70" s="68" t="s">
        <v>95</v>
      </c>
      <c r="C70" s="65" t="s">
        <v>70</v>
      </c>
      <c r="D70" s="80" t="s">
        <v>330</v>
      </c>
      <c r="E70" s="50" t="s">
        <v>76</v>
      </c>
      <c r="F70" s="73" t="s">
        <v>84</v>
      </c>
      <c r="G70" s="23" t="s">
        <v>331</v>
      </c>
      <c r="H70" s="66"/>
      <c r="I70" s="74">
        <v>0</v>
      </c>
      <c r="J70" s="74">
        <v>14.40</v>
      </c>
      <c r="K70" s="74">
        <v>59.30</v>
      </c>
      <c r="L70" s="66"/>
      <c r="M70" s="66"/>
      <c r="N70" s="66"/>
      <c r="O70" s="66"/>
      <c r="P70" s="66"/>
      <c r="Q70" s="66"/>
      <c r="R70" s="66"/>
      <c r="S70" s="66"/>
      <c r="T70" s="63">
        <f t="shared" si="2"/>
        <v>73.70</v>
      </c>
    </row>
    <row r="71" spans="2:20" s="61" customFormat="1" ht="11.25" customHeight="1">
      <c r="B71" s="68" t="s">
        <v>95</v>
      </c>
      <c r="C71" s="65" t="s">
        <v>70</v>
      </c>
      <c r="D71" s="80" t="s">
        <v>332</v>
      </c>
      <c r="E71" s="50" t="s">
        <v>140</v>
      </c>
      <c r="F71" s="73" t="s">
        <v>84</v>
      </c>
      <c r="G71" s="23"/>
      <c r="H71" s="66"/>
      <c r="I71" s="74">
        <v>0</v>
      </c>
      <c r="J71" s="74">
        <v>20.60</v>
      </c>
      <c r="K71" s="74">
        <v>15.72</v>
      </c>
      <c r="L71" s="66"/>
      <c r="M71" s="66"/>
      <c r="N71" s="66"/>
      <c r="O71" s="66"/>
      <c r="P71" s="66"/>
      <c r="Q71" s="66"/>
      <c r="R71" s="66"/>
      <c r="S71" s="66"/>
      <c r="T71" s="63">
        <f t="shared" si="2"/>
        <v>36.32</v>
      </c>
    </row>
    <row r="72" spans="2:20" s="61" customFormat="1" ht="11.25" customHeight="1">
      <c r="B72" s="68" t="s">
        <v>95</v>
      </c>
      <c r="C72" s="65" t="s">
        <v>70</v>
      </c>
      <c r="D72" s="80" t="s">
        <v>333</v>
      </c>
      <c r="E72" s="50" t="s">
        <v>83</v>
      </c>
      <c r="F72" s="73" t="s">
        <v>84</v>
      </c>
      <c r="G72" s="23"/>
      <c r="H72" s="66"/>
      <c r="I72" s="74">
        <v>0</v>
      </c>
      <c r="J72" s="74">
        <v>4.9000000000000004</v>
      </c>
      <c r="K72" s="74">
        <v>7.40</v>
      </c>
      <c r="L72" s="66"/>
      <c r="M72" s="66"/>
      <c r="N72" s="66"/>
      <c r="O72" s="66"/>
      <c r="P72" s="66"/>
      <c r="Q72" s="66"/>
      <c r="R72" s="66"/>
      <c r="S72" s="66"/>
      <c r="T72" s="63">
        <f t="shared" si="2"/>
        <v>12.30</v>
      </c>
    </row>
    <row r="73" spans="2:20" s="61" customFormat="1" ht="11.25" customHeight="1">
      <c r="B73" s="68" t="s">
        <v>95</v>
      </c>
      <c r="C73" s="65" t="s">
        <v>70</v>
      </c>
      <c r="D73" s="80" t="s">
        <v>334</v>
      </c>
      <c r="E73" s="50" t="s">
        <v>83</v>
      </c>
      <c r="F73" s="73" t="s">
        <v>84</v>
      </c>
      <c r="G73" s="23"/>
      <c r="H73" s="66"/>
      <c r="I73" s="74">
        <v>0</v>
      </c>
      <c r="J73" s="74">
        <v>0</v>
      </c>
      <c r="K73" s="74">
        <v>6.40</v>
      </c>
      <c r="L73" s="66"/>
      <c r="M73" s="66"/>
      <c r="N73" s="66"/>
      <c r="O73" s="66"/>
      <c r="P73" s="66"/>
      <c r="Q73" s="66"/>
      <c r="R73" s="66"/>
      <c r="S73" s="66"/>
      <c r="T73" s="63">
        <f t="shared" si="2"/>
        <v>6.40</v>
      </c>
    </row>
    <row r="74" spans="2:20" s="61" customFormat="1" ht="11.25" customHeight="1">
      <c r="B74" s="68" t="s">
        <v>95</v>
      </c>
      <c r="C74" s="65" t="s">
        <v>70</v>
      </c>
      <c r="D74" s="80" t="s">
        <v>335</v>
      </c>
      <c r="E74" s="50" t="s">
        <v>84</v>
      </c>
      <c r="F74" s="73" t="s">
        <v>84</v>
      </c>
      <c r="G74" s="23"/>
      <c r="H74" s="66"/>
      <c r="I74" s="74">
        <v>0</v>
      </c>
      <c r="J74" s="74">
        <v>12.80</v>
      </c>
      <c r="K74" s="74">
        <v>0</v>
      </c>
      <c r="L74" s="66"/>
      <c r="M74" s="66"/>
      <c r="N74" s="66"/>
      <c r="O74" s="66"/>
      <c r="P74" s="66"/>
      <c r="Q74" s="66"/>
      <c r="R74" s="66"/>
      <c r="S74" s="66"/>
      <c r="T74" s="63">
        <f t="shared" si="2"/>
        <v>12.80</v>
      </c>
    </row>
    <row r="75" spans="2:20" s="61" customFormat="1" ht="11.25" customHeight="1">
      <c r="B75" s="68" t="s">
        <v>95</v>
      </c>
      <c r="C75" s="65" t="s">
        <v>70</v>
      </c>
      <c r="D75" s="80" t="s">
        <v>328</v>
      </c>
      <c r="E75" s="50" t="s">
        <v>76</v>
      </c>
      <c r="F75" s="73" t="s">
        <v>84</v>
      </c>
      <c r="G75" s="23" t="s">
        <v>336</v>
      </c>
      <c r="H75" s="66"/>
      <c r="I75" s="74">
        <v>0</v>
      </c>
      <c r="J75" s="74">
        <v>43</v>
      </c>
      <c r="K75" s="74">
        <v>85</v>
      </c>
      <c r="L75" s="66"/>
      <c r="M75" s="66"/>
      <c r="N75" s="66"/>
      <c r="O75" s="66"/>
      <c r="P75" s="66"/>
      <c r="Q75" s="66"/>
      <c r="R75" s="66"/>
      <c r="S75" s="66"/>
      <c r="T75" s="63">
        <f t="shared" si="2"/>
        <v>128</v>
      </c>
    </row>
    <row r="76" spans="2:20" s="61" customFormat="1" ht="11.25" customHeight="1">
      <c r="B76" s="68" t="s">
        <v>95</v>
      </c>
      <c r="C76" s="65" t="s">
        <v>70</v>
      </c>
      <c r="D76" s="80" t="s">
        <v>337</v>
      </c>
      <c r="E76" s="50" t="s">
        <v>140</v>
      </c>
      <c r="F76" s="73" t="s">
        <v>84</v>
      </c>
      <c r="G76" s="23"/>
      <c r="H76" s="66"/>
      <c r="I76" s="74">
        <v>0</v>
      </c>
      <c r="J76" s="74">
        <v>30</v>
      </c>
      <c r="K76" s="74">
        <v>0</v>
      </c>
      <c r="L76" s="66"/>
      <c r="M76" s="66"/>
      <c r="N76" s="66"/>
      <c r="O76" s="66"/>
      <c r="P76" s="66"/>
      <c r="Q76" s="66"/>
      <c r="R76" s="66"/>
      <c r="S76" s="66"/>
      <c r="T76" s="63">
        <f t="shared" si="2"/>
        <v>30</v>
      </c>
    </row>
    <row r="77" spans="2:20" s="61" customFormat="1" ht="11.25" customHeight="1">
      <c r="B77" s="68" t="s">
        <v>95</v>
      </c>
      <c r="C77" s="65" t="s">
        <v>70</v>
      </c>
      <c r="D77" s="80" t="s">
        <v>338</v>
      </c>
      <c r="E77" s="50" t="s">
        <v>141</v>
      </c>
      <c r="F77" s="73" t="s">
        <v>84</v>
      </c>
      <c r="G77" s="23"/>
      <c r="H77" s="66"/>
      <c r="I77" s="74">
        <v>0</v>
      </c>
      <c r="J77" s="74">
        <v>9</v>
      </c>
      <c r="K77" s="74">
        <v>4</v>
      </c>
      <c r="L77" s="66"/>
      <c r="M77" s="66"/>
      <c r="N77" s="66"/>
      <c r="O77" s="66"/>
      <c r="P77" s="66"/>
      <c r="Q77" s="66"/>
      <c r="R77" s="66"/>
      <c r="S77" s="66"/>
      <c r="T77" s="63">
        <f t="shared" si="2"/>
        <v>13</v>
      </c>
    </row>
    <row r="78" spans="2:20" s="61" customFormat="1" ht="11.25" customHeight="1">
      <c r="B78" s="68" t="s">
        <v>95</v>
      </c>
      <c r="C78" s="65" t="s">
        <v>70</v>
      </c>
      <c r="D78" s="80" t="s">
        <v>339</v>
      </c>
      <c r="E78" s="50" t="s">
        <v>84</v>
      </c>
      <c r="F78" s="73" t="s">
        <v>84</v>
      </c>
      <c r="G78" s="23"/>
      <c r="H78" s="66"/>
      <c r="I78" s="74">
        <v>0</v>
      </c>
      <c r="J78" s="74">
        <v>41</v>
      </c>
      <c r="K78" s="74">
        <v>1</v>
      </c>
      <c r="L78" s="66"/>
      <c r="M78" s="66"/>
      <c r="N78" s="66"/>
      <c r="O78" s="66"/>
      <c r="P78" s="66"/>
      <c r="Q78" s="66"/>
      <c r="R78" s="66"/>
      <c r="S78" s="66"/>
      <c r="T78" s="63">
        <f t="shared" si="2"/>
        <v>42</v>
      </c>
    </row>
    <row r="79" spans="2:20" s="61" customFormat="1" ht="11.25" customHeight="1">
      <c r="B79" s="68" t="s">
        <v>95</v>
      </c>
      <c r="C79" s="65" t="s">
        <v>70</v>
      </c>
      <c r="D79" s="80" t="s">
        <v>340</v>
      </c>
      <c r="E79" s="50" t="s">
        <v>76</v>
      </c>
      <c r="F79" s="73" t="s">
        <v>84</v>
      </c>
      <c r="G79" s="23" t="s">
        <v>336</v>
      </c>
      <c r="H79" s="66"/>
      <c r="I79" s="74">
        <v>0</v>
      </c>
      <c r="J79" s="74">
        <v>0</v>
      </c>
      <c r="K79" s="74">
        <v>5.40</v>
      </c>
      <c r="L79" s="66"/>
      <c r="M79" s="66"/>
      <c r="N79" s="66"/>
      <c r="O79" s="66"/>
      <c r="P79" s="66"/>
      <c r="Q79" s="66"/>
      <c r="R79" s="66"/>
      <c r="S79" s="66"/>
      <c r="T79" s="63">
        <f t="shared" si="2"/>
        <v>5.40</v>
      </c>
    </row>
    <row r="80" spans="2:20" s="61" customFormat="1" ht="11.25" customHeight="1">
      <c r="B80" s="68" t="s">
        <v>95</v>
      </c>
      <c r="C80" s="65" t="s">
        <v>70</v>
      </c>
      <c r="D80" s="80" t="s">
        <v>341</v>
      </c>
      <c r="E80" s="50" t="s">
        <v>140</v>
      </c>
      <c r="F80" s="73" t="s">
        <v>84</v>
      </c>
      <c r="G80" s="23"/>
      <c r="H80" s="66"/>
      <c r="I80" s="74">
        <v>0</v>
      </c>
      <c r="J80" s="74">
        <v>0</v>
      </c>
      <c r="K80" s="74">
        <v>1.98</v>
      </c>
      <c r="L80" s="66"/>
      <c r="M80" s="66"/>
      <c r="N80" s="66"/>
      <c r="O80" s="66"/>
      <c r="P80" s="66"/>
      <c r="Q80" s="66"/>
      <c r="R80" s="66"/>
      <c r="S80" s="66"/>
      <c r="T80" s="63">
        <f t="shared" si="2"/>
        <v>1.98</v>
      </c>
    </row>
    <row r="81" spans="2:20" s="61" customFormat="1" ht="11.25" customHeight="1">
      <c r="B81" s="68" t="s">
        <v>96</v>
      </c>
      <c r="C81" s="65" t="s">
        <v>70</v>
      </c>
      <c r="D81" s="80" t="s">
        <v>166</v>
      </c>
      <c r="E81" s="50" t="s">
        <v>79</v>
      </c>
      <c r="F81" s="73" t="s">
        <v>84</v>
      </c>
      <c r="G81" s="57" t="s">
        <v>165</v>
      </c>
      <c r="H81" s="66"/>
      <c r="I81" s="74">
        <v>0</v>
      </c>
      <c r="J81" s="76">
        <v>49129.46</v>
      </c>
      <c r="K81" s="74">
        <v>29421.30</v>
      </c>
      <c r="L81" s="66"/>
      <c r="M81" s="66"/>
      <c r="N81" s="66"/>
      <c r="O81" s="66"/>
      <c r="P81" s="66"/>
      <c r="Q81" s="66"/>
      <c r="R81" s="66"/>
      <c r="S81" s="66"/>
      <c r="T81" s="63">
        <f t="shared" si="2"/>
        <v>78550.759999999995</v>
      </c>
    </row>
    <row r="82" spans="2:20" s="61" customFormat="1" ht="11.25" customHeight="1">
      <c r="B82" s="68" t="s">
        <v>96</v>
      </c>
      <c r="C82" s="65" t="s">
        <v>70</v>
      </c>
      <c r="D82" s="80" t="s">
        <v>156</v>
      </c>
      <c r="E82" s="50" t="s">
        <v>76</v>
      </c>
      <c r="F82" s="73" t="s">
        <v>84</v>
      </c>
      <c r="G82" s="57"/>
      <c r="H82" s="66"/>
      <c r="I82" s="74">
        <v>0</v>
      </c>
      <c r="J82" s="76">
        <v>7727.90</v>
      </c>
      <c r="K82" s="74">
        <v>2103.90</v>
      </c>
      <c r="L82" s="66"/>
      <c r="M82" s="66"/>
      <c r="N82" s="66"/>
      <c r="O82" s="66"/>
      <c r="P82" s="66"/>
      <c r="Q82" s="66"/>
      <c r="R82" s="66"/>
      <c r="S82" s="66"/>
      <c r="T82" s="63">
        <f t="shared" si="2"/>
        <v>9831.7999999999993</v>
      </c>
    </row>
    <row r="83" spans="2:20" s="61" customFormat="1" ht="11.25" customHeight="1">
      <c r="B83" s="68" t="s">
        <v>96</v>
      </c>
      <c r="C83" s="65" t="s">
        <v>70</v>
      </c>
      <c r="D83" s="80" t="s">
        <v>157</v>
      </c>
      <c r="E83" s="50" t="s">
        <v>140</v>
      </c>
      <c r="F83" s="73" t="s">
        <v>84</v>
      </c>
      <c r="G83" s="57"/>
      <c r="H83" s="66"/>
      <c r="I83" s="74">
        <v>0</v>
      </c>
      <c r="J83" s="76">
        <v>4743.70</v>
      </c>
      <c r="K83" s="74">
        <v>35061.699999999997</v>
      </c>
      <c r="L83" s="66"/>
      <c r="M83" s="66"/>
      <c r="N83" s="66"/>
      <c r="O83" s="66"/>
      <c r="P83" s="66"/>
      <c r="Q83" s="66"/>
      <c r="R83" s="66"/>
      <c r="S83" s="66"/>
      <c r="T83" s="63">
        <f t="shared" si="2"/>
        <v>39805.399999999994</v>
      </c>
    </row>
    <row r="84" spans="2:20" s="61" customFormat="1" ht="11.25" customHeight="1">
      <c r="B84" s="68" t="s">
        <v>96</v>
      </c>
      <c r="C84" s="65" t="s">
        <v>70</v>
      </c>
      <c r="D84" s="80" t="s">
        <v>161</v>
      </c>
      <c r="E84" s="50" t="s">
        <v>80</v>
      </c>
      <c r="F84" s="73" t="s">
        <v>84</v>
      </c>
      <c r="G84" s="57"/>
      <c r="H84" s="66"/>
      <c r="I84" s="74">
        <v>0</v>
      </c>
      <c r="J84" s="76">
        <v>1130.675</v>
      </c>
      <c r="K84" s="74">
        <v>0</v>
      </c>
      <c r="L84" s="66"/>
      <c r="M84" s="66"/>
      <c r="N84" s="66"/>
      <c r="O84" s="66"/>
      <c r="P84" s="66"/>
      <c r="Q84" s="66"/>
      <c r="R84" s="66"/>
      <c r="S84" s="66"/>
      <c r="T84" s="63">
        <f t="shared" si="2"/>
        <v>1130.675</v>
      </c>
    </row>
    <row r="85" spans="2:20" s="61" customFormat="1" ht="11.25" customHeight="1">
      <c r="B85" s="68" t="s">
        <v>96</v>
      </c>
      <c r="C85" s="65" t="s">
        <v>70</v>
      </c>
      <c r="D85" s="80" t="s">
        <v>158</v>
      </c>
      <c r="E85" s="50" t="s">
        <v>81</v>
      </c>
      <c r="F85" s="73" t="s">
        <v>84</v>
      </c>
      <c r="G85" s="57"/>
      <c r="H85" s="66"/>
      <c r="I85" s="74">
        <v>0</v>
      </c>
      <c r="J85" s="76">
        <v>67.599999999999994</v>
      </c>
      <c r="K85" s="74">
        <v>3247.80</v>
      </c>
      <c r="L85" s="66"/>
      <c r="M85" s="66"/>
      <c r="N85" s="66"/>
      <c r="O85" s="66"/>
      <c r="P85" s="66"/>
      <c r="Q85" s="66"/>
      <c r="R85" s="66"/>
      <c r="S85" s="66"/>
      <c r="T85" s="63">
        <f t="shared" si="2"/>
        <v>3315.40</v>
      </c>
    </row>
    <row r="86" spans="2:20" s="61" customFormat="1" ht="11.25" customHeight="1">
      <c r="B86" s="68" t="s">
        <v>96</v>
      </c>
      <c r="C86" s="65" t="s">
        <v>70</v>
      </c>
      <c r="D86" s="80" t="s">
        <v>159</v>
      </c>
      <c r="E86" s="50" t="s">
        <v>141</v>
      </c>
      <c r="F86" s="73" t="s">
        <v>84</v>
      </c>
      <c r="G86" s="57"/>
      <c r="H86" s="66"/>
      <c r="I86" s="74">
        <v>0</v>
      </c>
      <c r="J86" s="76">
        <v>501.90</v>
      </c>
      <c r="K86" s="74">
        <v>7295.40</v>
      </c>
      <c r="L86" s="66"/>
      <c r="M86" s="66"/>
      <c r="N86" s="66"/>
      <c r="O86" s="66"/>
      <c r="P86" s="66"/>
      <c r="Q86" s="66"/>
      <c r="R86" s="66"/>
      <c r="S86" s="66"/>
      <c r="T86" s="63">
        <f t="shared" si="2"/>
        <v>7797.2999999999993</v>
      </c>
    </row>
    <row r="87" spans="2:20" s="61" customFormat="1" ht="11.25" customHeight="1">
      <c r="B87" s="68" t="s">
        <v>96</v>
      </c>
      <c r="C87" s="65" t="s">
        <v>70</v>
      </c>
      <c r="D87" s="80" t="s">
        <v>162</v>
      </c>
      <c r="E87" s="50" t="s">
        <v>143</v>
      </c>
      <c r="F87" s="73" t="s">
        <v>84</v>
      </c>
      <c r="G87" s="57"/>
      <c r="H87" s="66"/>
      <c r="I87" s="74">
        <v>0</v>
      </c>
      <c r="J87" s="76">
        <v>871.70</v>
      </c>
      <c r="K87" s="74">
        <v>73951.20</v>
      </c>
      <c r="L87" s="66"/>
      <c r="M87" s="66"/>
      <c r="N87" s="66"/>
      <c r="O87" s="66"/>
      <c r="P87" s="66"/>
      <c r="Q87" s="66"/>
      <c r="R87" s="66"/>
      <c r="S87" s="66"/>
      <c r="T87" s="63">
        <f t="shared" si="2"/>
        <v>74822.899999999994</v>
      </c>
    </row>
    <row r="88" spans="2:20" s="61" customFormat="1" ht="11.25" customHeight="1">
      <c r="B88" s="68" t="s">
        <v>96</v>
      </c>
      <c r="C88" s="65" t="s">
        <v>70</v>
      </c>
      <c r="D88" s="80" t="s">
        <v>160</v>
      </c>
      <c r="E88" s="50" t="s">
        <v>82</v>
      </c>
      <c r="F88" s="73" t="s">
        <v>84</v>
      </c>
      <c r="G88" s="57"/>
      <c r="H88" s="66"/>
      <c r="I88" s="74">
        <v>0</v>
      </c>
      <c r="J88" s="76">
        <v>243.50</v>
      </c>
      <c r="K88" s="74">
        <v>59.20</v>
      </c>
      <c r="L88" s="66"/>
      <c r="M88" s="66"/>
      <c r="N88" s="66"/>
      <c r="O88" s="66"/>
      <c r="P88" s="66"/>
      <c r="Q88" s="66"/>
      <c r="R88" s="66"/>
      <c r="S88" s="66"/>
      <c r="T88" s="63">
        <f t="shared" si="2"/>
        <v>302.70</v>
      </c>
    </row>
    <row r="89" spans="2:20" s="61" customFormat="1" ht="11.25" customHeight="1">
      <c r="B89" s="68" t="s">
        <v>96</v>
      </c>
      <c r="C89" s="65" t="s">
        <v>70</v>
      </c>
      <c r="D89" s="80" t="s">
        <v>163</v>
      </c>
      <c r="E89" s="50" t="s">
        <v>83</v>
      </c>
      <c r="F89" s="73" t="s">
        <v>84</v>
      </c>
      <c r="G89" s="57"/>
      <c r="H89" s="66"/>
      <c r="I89" s="74">
        <v>0</v>
      </c>
      <c r="J89" s="76">
        <v>154.10</v>
      </c>
      <c r="K89" s="74">
        <v>4311.8999999999996</v>
      </c>
      <c r="L89" s="66"/>
      <c r="M89" s="66"/>
      <c r="N89" s="66"/>
      <c r="O89" s="66"/>
      <c r="P89" s="66"/>
      <c r="Q89" s="66"/>
      <c r="R89" s="66"/>
      <c r="S89" s="66"/>
      <c r="T89" s="63">
        <f t="shared" si="2"/>
        <v>4466</v>
      </c>
    </row>
    <row r="90" spans="2:20" s="61" customFormat="1" ht="11.25" customHeight="1">
      <c r="B90" s="68" t="s">
        <v>96</v>
      </c>
      <c r="C90" s="65" t="s">
        <v>70</v>
      </c>
      <c r="D90" s="80" t="s">
        <v>164</v>
      </c>
      <c r="E90" s="50" t="s">
        <v>84</v>
      </c>
      <c r="F90" s="73" t="s">
        <v>84</v>
      </c>
      <c r="G90" s="57"/>
      <c r="H90" s="66"/>
      <c r="I90" s="76">
        <v>1444.88</v>
      </c>
      <c r="J90" s="76">
        <v>2536.1999999999998</v>
      </c>
      <c r="K90" s="74">
        <v>7359.60</v>
      </c>
      <c r="L90" s="66"/>
      <c r="M90" s="66"/>
      <c r="N90" s="66"/>
      <c r="O90" s="66"/>
      <c r="P90" s="66"/>
      <c r="Q90" s="66"/>
      <c r="R90" s="66"/>
      <c r="S90" s="66"/>
      <c r="T90" s="63">
        <f t="shared" si="2"/>
        <v>11340.68</v>
      </c>
    </row>
    <row r="91" spans="2:20" s="61" customFormat="1" ht="11.25" customHeight="1">
      <c r="B91" s="68" t="s">
        <v>97</v>
      </c>
      <c r="C91" s="65" t="s">
        <v>70</v>
      </c>
      <c r="D91" s="80" t="s">
        <v>219</v>
      </c>
      <c r="E91" s="50" t="s">
        <v>76</v>
      </c>
      <c r="F91" s="73" t="s">
        <v>84</v>
      </c>
      <c r="G91" s="57"/>
      <c r="H91" s="66"/>
      <c r="I91" s="74">
        <v>0</v>
      </c>
      <c r="J91" s="74">
        <v>0</v>
      </c>
      <c r="K91" s="76">
        <v>176.40</v>
      </c>
      <c r="L91" s="66"/>
      <c r="M91" s="66"/>
      <c r="N91" s="66"/>
      <c r="O91" s="66"/>
      <c r="P91" s="66"/>
      <c r="Q91" s="66"/>
      <c r="R91" s="66"/>
      <c r="S91" s="66"/>
      <c r="T91" s="63">
        <v>176.40</v>
      </c>
    </row>
    <row r="92" spans="2:20" s="61" customFormat="1" ht="11.25" customHeight="1">
      <c r="B92" s="68" t="s">
        <v>97</v>
      </c>
      <c r="C92" s="65" t="s">
        <v>70</v>
      </c>
      <c r="D92" s="80" t="s">
        <v>220</v>
      </c>
      <c r="E92" s="50" t="s">
        <v>143</v>
      </c>
      <c r="F92" s="73" t="s">
        <v>84</v>
      </c>
      <c r="G92" s="57"/>
      <c r="H92" s="66"/>
      <c r="I92" s="74">
        <v>0</v>
      </c>
      <c r="J92" s="74">
        <v>0</v>
      </c>
      <c r="K92" s="76">
        <v>18</v>
      </c>
      <c r="L92" s="66"/>
      <c r="M92" s="66"/>
      <c r="N92" s="66"/>
      <c r="O92" s="66"/>
      <c r="P92" s="66"/>
      <c r="Q92" s="66"/>
      <c r="R92" s="66"/>
      <c r="S92" s="66"/>
      <c r="T92" s="63">
        <f t="shared" si="3" ref="T92:T123">SUM(H92:S92)</f>
        <v>18</v>
      </c>
    </row>
    <row r="93" spans="2:20" s="61" customFormat="1" ht="11.25" customHeight="1">
      <c r="B93" s="68" t="s">
        <v>98</v>
      </c>
      <c r="C93" s="65" t="s">
        <v>70</v>
      </c>
      <c r="D93" s="80" t="s">
        <v>200</v>
      </c>
      <c r="E93" s="50" t="s">
        <v>83</v>
      </c>
      <c r="F93" s="73" t="s">
        <v>84</v>
      </c>
      <c r="G93" s="57" t="s">
        <v>201</v>
      </c>
      <c r="H93" s="66"/>
      <c r="I93" s="74">
        <v>0</v>
      </c>
      <c r="J93" s="76">
        <v>245.20</v>
      </c>
      <c r="K93" s="76">
        <v>442.50</v>
      </c>
      <c r="L93" s="66"/>
      <c r="M93" s="66"/>
      <c r="N93" s="66"/>
      <c r="O93" s="66"/>
      <c r="P93" s="66"/>
      <c r="Q93" s="66"/>
      <c r="R93" s="66"/>
      <c r="S93" s="66"/>
      <c r="T93" s="63">
        <f t="shared" si="3"/>
        <v>687.70</v>
      </c>
    </row>
    <row r="94" spans="2:20" s="61" customFormat="1" ht="11.25" customHeight="1">
      <c r="B94" s="68" t="s">
        <v>98</v>
      </c>
      <c r="C94" s="65" t="s">
        <v>70</v>
      </c>
      <c r="D94" s="80" t="s">
        <v>202</v>
      </c>
      <c r="E94" s="50" t="s">
        <v>76</v>
      </c>
      <c r="F94" s="73" t="s">
        <v>84</v>
      </c>
      <c r="G94" s="57" t="s">
        <v>201</v>
      </c>
      <c r="H94" s="66"/>
      <c r="I94" s="74">
        <v>0</v>
      </c>
      <c r="J94" s="76">
        <v>4.41</v>
      </c>
      <c r="K94" s="74">
        <v>0</v>
      </c>
      <c r="L94" s="66"/>
      <c r="M94" s="66"/>
      <c r="N94" s="66"/>
      <c r="O94" s="66"/>
      <c r="P94" s="66"/>
      <c r="Q94" s="66"/>
      <c r="R94" s="66"/>
      <c r="S94" s="66"/>
      <c r="T94" s="63">
        <f t="shared" si="3"/>
        <v>4.41</v>
      </c>
    </row>
    <row r="95" spans="2:20" s="61" customFormat="1" ht="11.25" customHeight="1">
      <c r="B95" s="68" t="s">
        <v>98</v>
      </c>
      <c r="C95" s="65" t="s">
        <v>70</v>
      </c>
      <c r="D95" s="80" t="s">
        <v>203</v>
      </c>
      <c r="E95" s="50" t="s">
        <v>76</v>
      </c>
      <c r="F95" s="73" t="s">
        <v>84</v>
      </c>
      <c r="G95" s="57" t="s">
        <v>201</v>
      </c>
      <c r="H95" s="66"/>
      <c r="I95" s="74">
        <v>0</v>
      </c>
      <c r="J95" s="76">
        <v>8.10</v>
      </c>
      <c r="K95" s="74">
        <v>0</v>
      </c>
      <c r="L95" s="66"/>
      <c r="M95" s="66"/>
      <c r="N95" s="66"/>
      <c r="O95" s="66"/>
      <c r="P95" s="66"/>
      <c r="Q95" s="66"/>
      <c r="R95" s="66"/>
      <c r="S95" s="66"/>
      <c r="T95" s="63">
        <f t="shared" si="3"/>
        <v>8.10</v>
      </c>
    </row>
    <row r="96" spans="2:20" s="61" customFormat="1" ht="11.25" customHeight="1">
      <c r="B96" s="68" t="s">
        <v>98</v>
      </c>
      <c r="C96" s="65" t="s">
        <v>70</v>
      </c>
      <c r="D96" s="80" t="s">
        <v>204</v>
      </c>
      <c r="E96" s="50" t="s">
        <v>76</v>
      </c>
      <c r="F96" s="73" t="s">
        <v>84</v>
      </c>
      <c r="G96" s="57" t="s">
        <v>201</v>
      </c>
      <c r="H96" s="66"/>
      <c r="I96" s="74">
        <v>0</v>
      </c>
      <c r="J96" s="76">
        <v>8.50</v>
      </c>
      <c r="K96" s="74">
        <v>0</v>
      </c>
      <c r="L96" s="66"/>
      <c r="M96" s="66"/>
      <c r="N96" s="66"/>
      <c r="O96" s="66"/>
      <c r="P96" s="66"/>
      <c r="Q96" s="66"/>
      <c r="R96" s="66"/>
      <c r="S96" s="66"/>
      <c r="T96" s="63">
        <f t="shared" si="3"/>
        <v>8.50</v>
      </c>
    </row>
    <row r="97" spans="2:20" s="61" customFormat="1" ht="11.25" customHeight="1">
      <c r="B97" s="68" t="s">
        <v>98</v>
      </c>
      <c r="C97" s="65" t="s">
        <v>70</v>
      </c>
      <c r="D97" s="80" t="s">
        <v>205</v>
      </c>
      <c r="E97" s="50" t="s">
        <v>76</v>
      </c>
      <c r="F97" s="73" t="s">
        <v>84</v>
      </c>
      <c r="G97" s="57" t="s">
        <v>201</v>
      </c>
      <c r="H97" s="66"/>
      <c r="I97" s="74">
        <v>0</v>
      </c>
      <c r="J97" s="76">
        <v>8.50</v>
      </c>
      <c r="K97" s="74">
        <v>0</v>
      </c>
      <c r="L97" s="66"/>
      <c r="M97" s="66"/>
      <c r="N97" s="66"/>
      <c r="O97" s="66"/>
      <c r="P97" s="66"/>
      <c r="Q97" s="66"/>
      <c r="R97" s="66"/>
      <c r="S97" s="66"/>
      <c r="T97" s="63">
        <f t="shared" si="3"/>
        <v>8.50</v>
      </c>
    </row>
    <row r="98" spans="2:20" s="61" customFormat="1" ht="11.25" customHeight="1">
      <c r="B98" s="68" t="s">
        <v>98</v>
      </c>
      <c r="C98" s="65" t="s">
        <v>70</v>
      </c>
      <c r="D98" s="80" t="s">
        <v>206</v>
      </c>
      <c r="E98" s="50" t="s">
        <v>76</v>
      </c>
      <c r="F98" s="73" t="s">
        <v>84</v>
      </c>
      <c r="G98" s="57" t="s">
        <v>201</v>
      </c>
      <c r="H98" s="66"/>
      <c r="I98" s="74">
        <v>0</v>
      </c>
      <c r="J98" s="76">
        <v>8.50</v>
      </c>
      <c r="K98" s="74">
        <v>0</v>
      </c>
      <c r="L98" s="66"/>
      <c r="M98" s="66"/>
      <c r="N98" s="66"/>
      <c r="O98" s="66"/>
      <c r="P98" s="66"/>
      <c r="Q98" s="66"/>
      <c r="R98" s="66"/>
      <c r="S98" s="66"/>
      <c r="T98" s="63">
        <f t="shared" si="3"/>
        <v>8.50</v>
      </c>
    </row>
    <row r="99" spans="2:20" s="61" customFormat="1" ht="11.25" customHeight="1">
      <c r="B99" s="68" t="s">
        <v>98</v>
      </c>
      <c r="C99" s="65" t="s">
        <v>70</v>
      </c>
      <c r="D99" s="80" t="s">
        <v>218</v>
      </c>
      <c r="E99" s="50" t="s">
        <v>76</v>
      </c>
      <c r="F99" s="73" t="s">
        <v>84</v>
      </c>
      <c r="G99" s="57" t="s">
        <v>201</v>
      </c>
      <c r="H99" s="66"/>
      <c r="I99" s="74">
        <v>0</v>
      </c>
      <c r="J99" s="74">
        <v>0</v>
      </c>
      <c r="K99" s="76">
        <v>38</v>
      </c>
      <c r="L99" s="66"/>
      <c r="M99" s="66"/>
      <c r="N99" s="66"/>
      <c r="O99" s="66"/>
      <c r="P99" s="66"/>
      <c r="Q99" s="66"/>
      <c r="R99" s="66"/>
      <c r="S99" s="66"/>
      <c r="T99" s="63">
        <f t="shared" si="3"/>
        <v>38</v>
      </c>
    </row>
    <row r="100" spans="2:20" s="61" customFormat="1" ht="11.25" customHeight="1">
      <c r="B100" s="68" t="s">
        <v>101</v>
      </c>
      <c r="C100" s="65" t="s">
        <v>70</v>
      </c>
      <c r="D100" s="80" t="s">
        <v>233</v>
      </c>
      <c r="E100" s="50" t="s">
        <v>84</v>
      </c>
      <c r="F100" s="73" t="s">
        <v>84</v>
      </c>
      <c r="G100" s="57"/>
      <c r="H100" s="66"/>
      <c r="I100" s="74">
        <v>0</v>
      </c>
      <c r="J100" s="74">
        <v>0</v>
      </c>
      <c r="K100" s="76">
        <v>10.30</v>
      </c>
      <c r="L100" s="66"/>
      <c r="M100" s="66"/>
      <c r="N100" s="66"/>
      <c r="O100" s="66"/>
      <c r="P100" s="66"/>
      <c r="Q100" s="66"/>
      <c r="R100" s="66"/>
      <c r="S100" s="66"/>
      <c r="T100" s="63">
        <f t="shared" si="3"/>
        <v>10.30</v>
      </c>
    </row>
    <row r="101" spans="2:20" ht="11.25" customHeight="1">
      <c r="B101" s="68" t="s">
        <v>103</v>
      </c>
      <c r="C101" s="27" t="s">
        <v>70</v>
      </c>
      <c r="D101" s="80" t="s">
        <v>207</v>
      </c>
      <c r="E101" s="67" t="s">
        <v>76</v>
      </c>
      <c r="F101" s="73" t="s">
        <v>84</v>
      </c>
      <c r="G101" s="57" t="s">
        <v>208</v>
      </c>
      <c r="H101" s="66"/>
      <c r="I101" s="76">
        <v>0</v>
      </c>
      <c r="J101" s="76">
        <v>295.30</v>
      </c>
      <c r="K101" s="78">
        <v>538.50</v>
      </c>
      <c r="L101" s="66"/>
      <c r="M101" s="66"/>
      <c r="N101" s="66"/>
      <c r="O101" s="66"/>
      <c r="P101" s="66"/>
      <c r="Q101" s="66"/>
      <c r="R101" s="66"/>
      <c r="S101" s="66"/>
      <c r="T101" s="63">
        <f t="shared" si="3"/>
        <v>833.80</v>
      </c>
    </row>
    <row r="102" spans="2:20" ht="11.25" customHeight="1">
      <c r="B102" s="68" t="s">
        <v>104</v>
      </c>
      <c r="C102" s="27" t="s">
        <v>70</v>
      </c>
      <c r="D102" s="94" t="s">
        <v>278</v>
      </c>
      <c r="E102" s="64" t="s">
        <v>78</v>
      </c>
      <c r="F102" s="73" t="s">
        <v>84</v>
      </c>
      <c r="G102" s="23" t="s">
        <v>279</v>
      </c>
      <c r="H102" s="66"/>
      <c r="I102" s="74">
        <v>0</v>
      </c>
      <c r="J102" s="74">
        <v>279.59199999999998</v>
      </c>
      <c r="K102" s="74">
        <v>30</v>
      </c>
      <c r="L102" s="66"/>
      <c r="M102" s="66"/>
      <c r="N102" s="66"/>
      <c r="O102" s="66"/>
      <c r="P102" s="66"/>
      <c r="Q102" s="66"/>
      <c r="R102" s="66"/>
      <c r="S102" s="66"/>
      <c r="T102" s="63">
        <f t="shared" si="3"/>
        <v>309.59199999999998</v>
      </c>
    </row>
    <row r="103" spans="2:20" ht="11.25" customHeight="1">
      <c r="B103" s="68" t="s">
        <v>104</v>
      </c>
      <c r="C103" s="27" t="s">
        <v>70</v>
      </c>
      <c r="D103" s="94" t="s">
        <v>280</v>
      </c>
      <c r="E103" s="64" t="s">
        <v>78</v>
      </c>
      <c r="F103" s="73" t="s">
        <v>84</v>
      </c>
      <c r="G103" s="23" t="s">
        <v>281</v>
      </c>
      <c r="H103" s="66"/>
      <c r="I103" s="74">
        <v>0</v>
      </c>
      <c r="J103" s="74">
        <v>74.50</v>
      </c>
      <c r="K103" s="74">
        <v>350</v>
      </c>
      <c r="L103" s="66"/>
      <c r="M103" s="66"/>
      <c r="N103" s="66"/>
      <c r="O103" s="66"/>
      <c r="P103" s="66"/>
      <c r="Q103" s="66"/>
      <c r="R103" s="66"/>
      <c r="S103" s="66"/>
      <c r="T103" s="63">
        <f t="shared" si="3"/>
        <v>424.50</v>
      </c>
    </row>
    <row r="104" spans="2:20" ht="11.25" customHeight="1">
      <c r="B104" s="68" t="s">
        <v>104</v>
      </c>
      <c r="C104" s="27" t="s">
        <v>70</v>
      </c>
      <c r="D104" s="94" t="s">
        <v>282</v>
      </c>
      <c r="E104" s="64" t="s">
        <v>84</v>
      </c>
      <c r="F104" s="73" t="s">
        <v>84</v>
      </c>
      <c r="G104" s="23"/>
      <c r="H104" s="66"/>
      <c r="I104" s="74">
        <v>0</v>
      </c>
      <c r="J104" s="74">
        <v>11.407</v>
      </c>
      <c r="K104" s="74">
        <v>11</v>
      </c>
      <c r="L104" s="66"/>
      <c r="M104" s="66"/>
      <c r="N104" s="66"/>
      <c r="O104" s="66"/>
      <c r="P104" s="66"/>
      <c r="Q104" s="66"/>
      <c r="R104" s="66"/>
      <c r="S104" s="66"/>
      <c r="T104" s="63">
        <f t="shared" si="3"/>
        <v>22.407</v>
      </c>
    </row>
    <row r="105" spans="2:20" ht="11.25" customHeight="1">
      <c r="B105" s="68" t="s">
        <v>104</v>
      </c>
      <c r="C105" s="27" t="s">
        <v>70</v>
      </c>
      <c r="D105" s="94" t="s">
        <v>283</v>
      </c>
      <c r="E105" s="64" t="s">
        <v>78</v>
      </c>
      <c r="F105" s="73" t="s">
        <v>144</v>
      </c>
      <c r="G105" s="23" t="s">
        <v>284</v>
      </c>
      <c r="H105" s="66"/>
      <c r="I105" s="74">
        <v>0</v>
      </c>
      <c r="J105" s="74">
        <v>0</v>
      </c>
      <c r="K105" s="74">
        <v>6343.625</v>
      </c>
      <c r="L105" s="66"/>
      <c r="M105" s="66"/>
      <c r="N105" s="66"/>
      <c r="O105" s="66"/>
      <c r="P105" s="66"/>
      <c r="Q105" s="66"/>
      <c r="R105" s="66"/>
      <c r="S105" s="66"/>
      <c r="T105" s="63">
        <f t="shared" si="3"/>
        <v>6343.625</v>
      </c>
    </row>
    <row r="106" spans="2:20" ht="11.25" customHeight="1">
      <c r="B106" s="68" t="s">
        <v>105</v>
      </c>
      <c r="C106" s="27" t="s">
        <v>70</v>
      </c>
      <c r="D106" s="80" t="s">
        <v>285</v>
      </c>
      <c r="E106" s="64" t="s">
        <v>82</v>
      </c>
      <c r="F106" s="73" t="s">
        <v>84</v>
      </c>
      <c r="G106" s="23"/>
      <c r="H106" s="66"/>
      <c r="I106" s="74">
        <v>0</v>
      </c>
      <c r="J106" s="74">
        <v>154.30000000000001</v>
      </c>
      <c r="K106" s="74">
        <v>26.70</v>
      </c>
      <c r="L106" s="66"/>
      <c r="M106" s="66"/>
      <c r="N106" s="66"/>
      <c r="O106" s="66"/>
      <c r="P106" s="66"/>
      <c r="Q106" s="66"/>
      <c r="R106" s="66"/>
      <c r="S106" s="66"/>
      <c r="T106" s="63">
        <f t="shared" si="3"/>
        <v>181</v>
      </c>
    </row>
    <row r="107" spans="2:20" ht="11.25" customHeight="1">
      <c r="B107" s="68" t="s">
        <v>105</v>
      </c>
      <c r="C107" s="27" t="s">
        <v>70</v>
      </c>
      <c r="D107" s="94" t="s">
        <v>286</v>
      </c>
      <c r="E107" s="64" t="s">
        <v>76</v>
      </c>
      <c r="F107" s="73" t="s">
        <v>84</v>
      </c>
      <c r="G107" s="23" t="s">
        <v>287</v>
      </c>
      <c r="H107" s="66"/>
      <c r="I107" s="74">
        <v>0</v>
      </c>
      <c r="J107" s="74">
        <v>1.84</v>
      </c>
      <c r="K107" s="74">
        <v>2.40</v>
      </c>
      <c r="L107" s="66"/>
      <c r="M107" s="66"/>
      <c r="N107" s="66"/>
      <c r="O107" s="66"/>
      <c r="P107" s="66"/>
      <c r="Q107" s="66"/>
      <c r="R107" s="66"/>
      <c r="S107" s="66"/>
      <c r="T107" s="63">
        <f t="shared" si="3"/>
        <v>4.24</v>
      </c>
    </row>
    <row r="108" spans="2:20" s="61" customFormat="1" ht="11.25" customHeight="1">
      <c r="B108" s="68" t="s">
        <v>105</v>
      </c>
      <c r="C108" s="65" t="s">
        <v>70</v>
      </c>
      <c r="D108" s="96" t="s">
        <v>288</v>
      </c>
      <c r="E108" s="50" t="s">
        <v>141</v>
      </c>
      <c r="F108" s="73" t="s">
        <v>84</v>
      </c>
      <c r="G108" s="82"/>
      <c r="H108" s="51"/>
      <c r="I108" s="74">
        <v>0</v>
      </c>
      <c r="J108" s="77">
        <v>4.9000000000000004</v>
      </c>
      <c r="K108" s="74">
        <v>0</v>
      </c>
      <c r="L108" s="51"/>
      <c r="M108" s="51"/>
      <c r="N108" s="51"/>
      <c r="O108" s="51"/>
      <c r="P108" s="51"/>
      <c r="Q108" s="51"/>
      <c r="R108" s="51"/>
      <c r="S108" s="51"/>
      <c r="T108" s="63">
        <f t="shared" si="3"/>
        <v>4.9000000000000004</v>
      </c>
    </row>
    <row r="109" spans="2:20" s="61" customFormat="1" ht="11.25" customHeight="1">
      <c r="B109" s="68" t="s">
        <v>105</v>
      </c>
      <c r="C109" s="65" t="s">
        <v>70</v>
      </c>
      <c r="D109" s="94" t="s">
        <v>289</v>
      </c>
      <c r="E109" s="50" t="s">
        <v>83</v>
      </c>
      <c r="F109" s="73" t="s">
        <v>84</v>
      </c>
      <c r="G109" s="23"/>
      <c r="H109" s="51"/>
      <c r="I109" s="74">
        <v>0</v>
      </c>
      <c r="J109" s="74">
        <v>103.90</v>
      </c>
      <c r="K109" s="77">
        <v>0</v>
      </c>
      <c r="L109" s="51"/>
      <c r="M109" s="51"/>
      <c r="N109" s="51"/>
      <c r="O109" s="51"/>
      <c r="P109" s="51"/>
      <c r="Q109" s="51"/>
      <c r="R109" s="51"/>
      <c r="S109" s="51"/>
      <c r="T109" s="63">
        <f t="shared" si="3"/>
        <v>103.90</v>
      </c>
    </row>
    <row r="110" spans="2:20" s="61" customFormat="1" ht="11.25" customHeight="1">
      <c r="B110" s="68" t="s">
        <v>105</v>
      </c>
      <c r="C110" s="65" t="s">
        <v>70</v>
      </c>
      <c r="D110" s="94" t="s">
        <v>290</v>
      </c>
      <c r="E110" s="50" t="s">
        <v>143</v>
      </c>
      <c r="F110" s="73" t="s">
        <v>84</v>
      </c>
      <c r="G110" s="23"/>
      <c r="H110" s="51"/>
      <c r="I110" s="74">
        <v>0</v>
      </c>
      <c r="J110" s="74">
        <v>54</v>
      </c>
      <c r="K110" s="77">
        <v>0</v>
      </c>
      <c r="L110" s="51"/>
      <c r="M110" s="51"/>
      <c r="N110" s="51"/>
      <c r="O110" s="51"/>
      <c r="P110" s="51"/>
      <c r="Q110" s="51"/>
      <c r="R110" s="51"/>
      <c r="S110" s="51"/>
      <c r="T110" s="63">
        <f t="shared" si="3"/>
        <v>54</v>
      </c>
    </row>
    <row r="111" spans="2:20" s="61" customFormat="1" ht="11.25" customHeight="1">
      <c r="B111" s="68" t="s">
        <v>105</v>
      </c>
      <c r="C111" s="65" t="s">
        <v>70</v>
      </c>
      <c r="D111" s="94" t="s">
        <v>291</v>
      </c>
      <c r="E111" s="50" t="s">
        <v>83</v>
      </c>
      <c r="F111" s="73" t="s">
        <v>84</v>
      </c>
      <c r="G111" s="23"/>
      <c r="H111" s="51"/>
      <c r="I111" s="74">
        <v>0</v>
      </c>
      <c r="J111" s="74">
        <v>43</v>
      </c>
      <c r="K111" s="77">
        <v>3</v>
      </c>
      <c r="L111" s="51"/>
      <c r="M111" s="51"/>
      <c r="N111" s="51"/>
      <c r="O111" s="51"/>
      <c r="P111" s="51"/>
      <c r="Q111" s="51"/>
      <c r="R111" s="51"/>
      <c r="S111" s="51"/>
      <c r="T111" s="63">
        <f t="shared" si="3"/>
        <v>46</v>
      </c>
    </row>
    <row r="112" spans="2:20" s="61" customFormat="1" ht="11.25" customHeight="1">
      <c r="B112" s="68" t="s">
        <v>105</v>
      </c>
      <c r="C112" s="65" t="s">
        <v>70</v>
      </c>
      <c r="D112" s="94" t="s">
        <v>292</v>
      </c>
      <c r="E112" s="50" t="s">
        <v>143</v>
      </c>
      <c r="F112" s="73" t="s">
        <v>84</v>
      </c>
      <c r="G112" s="23"/>
      <c r="H112" s="51"/>
      <c r="I112" s="74">
        <v>0</v>
      </c>
      <c r="J112" s="74">
        <v>0</v>
      </c>
      <c r="K112" s="77">
        <v>20</v>
      </c>
      <c r="L112" s="51"/>
      <c r="M112" s="51"/>
      <c r="N112" s="51"/>
      <c r="O112" s="51"/>
      <c r="P112" s="51"/>
      <c r="Q112" s="51"/>
      <c r="R112" s="51"/>
      <c r="S112" s="51"/>
      <c r="T112" s="63">
        <f t="shared" si="3"/>
        <v>20</v>
      </c>
    </row>
    <row r="113" spans="2:20" s="61" customFormat="1" ht="11.25" customHeight="1">
      <c r="B113" s="68" t="s">
        <v>105</v>
      </c>
      <c r="C113" s="65" t="s">
        <v>70</v>
      </c>
      <c r="D113" s="94" t="s">
        <v>293</v>
      </c>
      <c r="E113" s="50" t="s">
        <v>76</v>
      </c>
      <c r="F113" s="73" t="s">
        <v>84</v>
      </c>
      <c r="G113" s="23" t="s">
        <v>287</v>
      </c>
      <c r="H113" s="51"/>
      <c r="I113" s="74">
        <v>0</v>
      </c>
      <c r="J113" s="74">
        <v>3.0640000000000001</v>
      </c>
      <c r="K113" s="77">
        <v>3.60</v>
      </c>
      <c r="L113" s="51"/>
      <c r="M113" s="51"/>
      <c r="N113" s="51"/>
      <c r="O113" s="51"/>
      <c r="P113" s="51"/>
      <c r="Q113" s="51"/>
      <c r="R113" s="51"/>
      <c r="S113" s="51"/>
      <c r="T113" s="63">
        <f t="shared" si="3"/>
        <v>6.6639999999999997</v>
      </c>
    </row>
    <row r="114" spans="2:20" s="61" customFormat="1" ht="11.25" customHeight="1">
      <c r="B114" s="68" t="s">
        <v>105</v>
      </c>
      <c r="C114" s="65" t="s">
        <v>70</v>
      </c>
      <c r="D114" s="94" t="s">
        <v>294</v>
      </c>
      <c r="E114" s="50" t="s">
        <v>140</v>
      </c>
      <c r="F114" s="73" t="s">
        <v>84</v>
      </c>
      <c r="G114" s="23"/>
      <c r="H114" s="51"/>
      <c r="I114" s="74">
        <v>0</v>
      </c>
      <c r="J114" s="74">
        <v>0.90</v>
      </c>
      <c r="K114" s="77">
        <v>0</v>
      </c>
      <c r="L114" s="51"/>
      <c r="M114" s="51"/>
      <c r="N114" s="51"/>
      <c r="O114" s="51"/>
      <c r="P114" s="51"/>
      <c r="Q114" s="51"/>
      <c r="R114" s="51"/>
      <c r="S114" s="51"/>
      <c r="T114" s="63">
        <f t="shared" si="3"/>
        <v>0.90</v>
      </c>
    </row>
    <row r="115" spans="2:20" s="61" customFormat="1" ht="11.25" customHeight="1">
      <c r="B115" s="68" t="s">
        <v>105</v>
      </c>
      <c r="C115" s="65" t="s">
        <v>70</v>
      </c>
      <c r="D115" s="94" t="s">
        <v>295</v>
      </c>
      <c r="E115" s="50" t="s">
        <v>76</v>
      </c>
      <c r="F115" s="73" t="s">
        <v>84</v>
      </c>
      <c r="G115" s="23" t="s">
        <v>287</v>
      </c>
      <c r="H115" s="51"/>
      <c r="I115" s="74">
        <v>0</v>
      </c>
      <c r="J115" s="74">
        <v>4.30</v>
      </c>
      <c r="K115" s="77">
        <v>4.30</v>
      </c>
      <c r="L115" s="51"/>
      <c r="M115" s="51"/>
      <c r="N115" s="51"/>
      <c r="O115" s="51"/>
      <c r="P115" s="51"/>
      <c r="Q115" s="51"/>
      <c r="R115" s="51"/>
      <c r="S115" s="51"/>
      <c r="T115" s="63">
        <f t="shared" si="3"/>
        <v>8.60</v>
      </c>
    </row>
    <row r="116" spans="2:20" s="61" customFormat="1" ht="11.25" customHeight="1">
      <c r="B116" s="68" t="s">
        <v>105</v>
      </c>
      <c r="C116" s="65" t="s">
        <v>70</v>
      </c>
      <c r="D116" s="94" t="s">
        <v>296</v>
      </c>
      <c r="E116" s="50" t="s">
        <v>76</v>
      </c>
      <c r="F116" s="73" t="s">
        <v>84</v>
      </c>
      <c r="G116" s="23" t="s">
        <v>287</v>
      </c>
      <c r="H116" s="51"/>
      <c r="I116" s="74">
        <v>0</v>
      </c>
      <c r="J116" s="74">
        <v>17</v>
      </c>
      <c r="K116" s="77">
        <v>30.50</v>
      </c>
      <c r="L116" s="51"/>
      <c r="M116" s="51"/>
      <c r="N116" s="51"/>
      <c r="O116" s="51"/>
      <c r="P116" s="51"/>
      <c r="Q116" s="51"/>
      <c r="R116" s="51"/>
      <c r="S116" s="51"/>
      <c r="T116" s="63">
        <f t="shared" si="3"/>
        <v>47.50</v>
      </c>
    </row>
    <row r="117" spans="2:20" s="61" customFormat="1" ht="11.25" customHeight="1">
      <c r="B117" s="68" t="s">
        <v>105</v>
      </c>
      <c r="C117" s="65" t="s">
        <v>70</v>
      </c>
      <c r="D117" s="94" t="s">
        <v>297</v>
      </c>
      <c r="E117" s="50" t="s">
        <v>76</v>
      </c>
      <c r="F117" s="73" t="s">
        <v>84</v>
      </c>
      <c r="G117" s="23" t="s">
        <v>287</v>
      </c>
      <c r="H117" s="51"/>
      <c r="I117" s="74">
        <v>0</v>
      </c>
      <c r="J117" s="74">
        <v>218</v>
      </c>
      <c r="K117" s="77">
        <v>203</v>
      </c>
      <c r="L117" s="51"/>
      <c r="M117" s="51"/>
      <c r="N117" s="51"/>
      <c r="O117" s="51"/>
      <c r="P117" s="51"/>
      <c r="Q117" s="51"/>
      <c r="R117" s="51"/>
      <c r="S117" s="51"/>
      <c r="T117" s="63">
        <f t="shared" si="3"/>
        <v>421</v>
      </c>
    </row>
    <row r="118" spans="2:20" s="61" customFormat="1" ht="11.25" customHeight="1">
      <c r="B118" s="68" t="s">
        <v>105</v>
      </c>
      <c r="C118" s="65" t="s">
        <v>70</v>
      </c>
      <c r="D118" s="94" t="s">
        <v>298</v>
      </c>
      <c r="E118" s="50" t="s">
        <v>76</v>
      </c>
      <c r="F118" s="73" t="s">
        <v>84</v>
      </c>
      <c r="G118" s="23" t="s">
        <v>287</v>
      </c>
      <c r="H118" s="51"/>
      <c r="I118" s="74">
        <v>18.20</v>
      </c>
      <c r="J118" s="74">
        <v>12.60</v>
      </c>
      <c r="K118" s="77">
        <v>53.70</v>
      </c>
      <c r="L118" s="51"/>
      <c r="M118" s="51"/>
      <c r="N118" s="51"/>
      <c r="O118" s="51"/>
      <c r="P118" s="51"/>
      <c r="Q118" s="51"/>
      <c r="R118" s="51"/>
      <c r="S118" s="51"/>
      <c r="T118" s="63">
        <f t="shared" si="3"/>
        <v>84.50</v>
      </c>
    </row>
    <row r="119" spans="2:20" s="61" customFormat="1" ht="11.25" customHeight="1">
      <c r="B119" s="68" t="s">
        <v>105</v>
      </c>
      <c r="C119" s="65" t="s">
        <v>70</v>
      </c>
      <c r="D119" s="94" t="s">
        <v>299</v>
      </c>
      <c r="E119" s="50" t="s">
        <v>84</v>
      </c>
      <c r="F119" s="73" t="s">
        <v>84</v>
      </c>
      <c r="G119" s="23"/>
      <c r="H119" s="51"/>
      <c r="I119" s="74">
        <v>0</v>
      </c>
      <c r="J119" s="74">
        <v>0</v>
      </c>
      <c r="K119" s="77">
        <v>738</v>
      </c>
      <c r="L119" s="51"/>
      <c r="M119" s="51"/>
      <c r="N119" s="51"/>
      <c r="O119" s="51"/>
      <c r="P119" s="51"/>
      <c r="Q119" s="51"/>
      <c r="R119" s="51"/>
      <c r="S119" s="51"/>
      <c r="T119" s="63">
        <f t="shared" si="3"/>
        <v>738</v>
      </c>
    </row>
    <row r="120" spans="2:20" s="61" customFormat="1" ht="11.25" customHeight="1">
      <c r="B120" s="68" t="s">
        <v>106</v>
      </c>
      <c r="C120" s="65" t="s">
        <v>70</v>
      </c>
      <c r="D120" s="94" t="s">
        <v>300</v>
      </c>
      <c r="E120" s="50" t="s">
        <v>141</v>
      </c>
      <c r="F120" s="73" t="s">
        <v>84</v>
      </c>
      <c r="G120" s="23" t="s">
        <v>301</v>
      </c>
      <c r="H120" s="51"/>
      <c r="I120" s="74"/>
      <c r="J120" s="74"/>
      <c r="K120" s="77">
        <v>60</v>
      </c>
      <c r="L120" s="51"/>
      <c r="M120" s="51"/>
      <c r="N120" s="51"/>
      <c r="O120" s="51"/>
      <c r="P120" s="51"/>
      <c r="Q120" s="51"/>
      <c r="R120" s="51"/>
      <c r="S120" s="51"/>
      <c r="T120" s="63">
        <f t="shared" si="3"/>
        <v>60</v>
      </c>
    </row>
    <row r="121" spans="2:20" s="61" customFormat="1" ht="11.25" customHeight="1">
      <c r="B121" s="68" t="s">
        <v>106</v>
      </c>
      <c r="C121" s="65" t="s">
        <v>70</v>
      </c>
      <c r="D121" s="94" t="s">
        <v>302</v>
      </c>
      <c r="E121" s="50" t="s">
        <v>76</v>
      </c>
      <c r="F121" s="73" t="s">
        <v>84</v>
      </c>
      <c r="G121" s="23" t="s">
        <v>287</v>
      </c>
      <c r="H121" s="51"/>
      <c r="I121" s="74">
        <v>0</v>
      </c>
      <c r="J121" s="74">
        <v>151</v>
      </c>
      <c r="K121" s="77">
        <v>219</v>
      </c>
      <c r="L121" s="51"/>
      <c r="M121" s="51"/>
      <c r="N121" s="51"/>
      <c r="O121" s="51"/>
      <c r="P121" s="51"/>
      <c r="Q121" s="51"/>
      <c r="R121" s="51"/>
      <c r="S121" s="51"/>
      <c r="T121" s="63">
        <f t="shared" si="3"/>
        <v>370</v>
      </c>
    </row>
    <row r="122" spans="2:20" ht="11.25" customHeight="1">
      <c r="B122" s="68" t="s">
        <v>106</v>
      </c>
      <c r="C122" s="27" t="s">
        <v>70</v>
      </c>
      <c r="D122" s="96" t="s">
        <v>303</v>
      </c>
      <c r="E122" s="50" t="s">
        <v>140</v>
      </c>
      <c r="F122" s="73" t="s">
        <v>84</v>
      </c>
      <c r="G122" s="82" t="s">
        <v>287</v>
      </c>
      <c r="H122" s="51"/>
      <c r="I122" s="74">
        <v>0</v>
      </c>
      <c r="J122" s="77">
        <v>130</v>
      </c>
      <c r="K122" s="74">
        <v>189</v>
      </c>
      <c r="L122" s="51"/>
      <c r="M122" s="51"/>
      <c r="N122" s="51"/>
      <c r="O122" s="51"/>
      <c r="P122" s="51"/>
      <c r="Q122" s="51"/>
      <c r="R122" s="51"/>
      <c r="S122" s="51"/>
      <c r="T122" s="63">
        <f t="shared" si="3"/>
        <v>319</v>
      </c>
    </row>
    <row r="123" spans="2:20" ht="11.25" customHeight="1">
      <c r="B123" s="67" t="s">
        <v>106</v>
      </c>
      <c r="C123" s="27" t="s">
        <v>70</v>
      </c>
      <c r="D123" s="94" t="s">
        <v>304</v>
      </c>
      <c r="E123" s="64" t="s">
        <v>84</v>
      </c>
      <c r="F123" s="24" t="s">
        <v>84</v>
      </c>
      <c r="G123" s="23" t="s">
        <v>287</v>
      </c>
      <c r="H123" s="29"/>
      <c r="I123" s="74">
        <v>0</v>
      </c>
      <c r="J123" s="74">
        <v>20</v>
      </c>
      <c r="K123" s="74">
        <v>20</v>
      </c>
      <c r="L123" s="29"/>
      <c r="M123" s="29"/>
      <c r="N123" s="29"/>
      <c r="O123" s="29"/>
      <c r="P123" s="29"/>
      <c r="Q123" s="29"/>
      <c r="R123" s="29"/>
      <c r="S123" s="29"/>
      <c r="T123" s="63">
        <f t="shared" si="3"/>
        <v>40</v>
      </c>
    </row>
    <row r="124" spans="2:20" ht="11.25" customHeight="1">
      <c r="B124" s="67" t="s">
        <v>106</v>
      </c>
      <c r="C124" s="27" t="s">
        <v>70</v>
      </c>
      <c r="D124" s="94" t="s">
        <v>305</v>
      </c>
      <c r="E124" s="64" t="s">
        <v>76</v>
      </c>
      <c r="F124" s="24" t="s">
        <v>84</v>
      </c>
      <c r="G124" s="23" t="s">
        <v>287</v>
      </c>
      <c r="H124" s="29"/>
      <c r="I124" s="74">
        <v>0.40</v>
      </c>
      <c r="J124" s="74">
        <v>35.200000000000003</v>
      </c>
      <c r="K124" s="74">
        <v>45.35</v>
      </c>
      <c r="L124" s="29"/>
      <c r="M124" s="29"/>
      <c r="N124" s="29"/>
      <c r="O124" s="29"/>
      <c r="P124" s="29"/>
      <c r="Q124" s="29"/>
      <c r="R124" s="29"/>
      <c r="S124" s="29"/>
      <c r="T124" s="63">
        <f t="shared" si="4" ref="T124:T155">SUM(H124:S124)</f>
        <v>80.95</v>
      </c>
    </row>
    <row r="125" spans="2:23" ht="11.25" customHeight="1">
      <c r="B125" s="67" t="s">
        <v>106</v>
      </c>
      <c r="C125" s="27" t="s">
        <v>70</v>
      </c>
      <c r="D125" s="94" t="s">
        <v>305</v>
      </c>
      <c r="E125" s="64" t="s">
        <v>140</v>
      </c>
      <c r="F125" s="24" t="s">
        <v>84</v>
      </c>
      <c r="G125" s="23" t="s">
        <v>287</v>
      </c>
      <c r="H125" s="29"/>
      <c r="I125" s="74">
        <v>0.32</v>
      </c>
      <c r="J125" s="74">
        <v>27.24</v>
      </c>
      <c r="K125" s="74">
        <v>36.28</v>
      </c>
      <c r="L125" s="29"/>
      <c r="M125" s="29"/>
      <c r="N125" s="29"/>
      <c r="O125" s="29"/>
      <c r="P125" s="29"/>
      <c r="Q125" s="29"/>
      <c r="R125" s="29"/>
      <c r="S125" s="29"/>
      <c r="T125" s="63">
        <f t="shared" si="4"/>
        <v>63.84</v>
      </c>
      <c r="V125" s="43"/>
      <c r="W125" s="44"/>
    </row>
    <row r="126" spans="2:20" ht="11.25" customHeight="1">
      <c r="B126" s="67" t="s">
        <v>106</v>
      </c>
      <c r="C126" s="27" t="s">
        <v>70</v>
      </c>
      <c r="D126" s="94" t="s">
        <v>305</v>
      </c>
      <c r="E126" s="64" t="s">
        <v>143</v>
      </c>
      <c r="F126" s="24" t="s">
        <v>84</v>
      </c>
      <c r="G126" s="23" t="s">
        <v>287</v>
      </c>
      <c r="H126" s="29"/>
      <c r="I126" s="74">
        <v>0</v>
      </c>
      <c r="J126" s="74">
        <v>7.93</v>
      </c>
      <c r="K126" s="74">
        <v>14.56</v>
      </c>
      <c r="L126" s="29"/>
      <c r="M126" s="29"/>
      <c r="N126" s="29"/>
      <c r="O126" s="29"/>
      <c r="P126" s="29"/>
      <c r="Q126" s="29"/>
      <c r="R126" s="29"/>
      <c r="S126" s="29"/>
      <c r="T126" s="63">
        <f t="shared" si="4"/>
        <v>22.49</v>
      </c>
    </row>
    <row r="127" spans="2:20" ht="11.25" customHeight="1">
      <c r="B127" s="67" t="s">
        <v>106</v>
      </c>
      <c r="C127" s="27" t="s">
        <v>70</v>
      </c>
      <c r="D127" s="94" t="s">
        <v>306</v>
      </c>
      <c r="E127" s="64" t="s">
        <v>83</v>
      </c>
      <c r="F127" s="24" t="s">
        <v>84</v>
      </c>
      <c r="G127" s="23" t="s">
        <v>287</v>
      </c>
      <c r="H127" s="29"/>
      <c r="I127" s="74">
        <v>0.34300000000000003</v>
      </c>
      <c r="J127" s="74">
        <v>0</v>
      </c>
      <c r="K127" s="74">
        <v>0</v>
      </c>
      <c r="L127" s="29"/>
      <c r="M127" s="29"/>
      <c r="N127" s="29"/>
      <c r="O127" s="29"/>
      <c r="P127" s="29"/>
      <c r="Q127" s="29"/>
      <c r="R127" s="29"/>
      <c r="S127" s="29"/>
      <c r="T127" s="63">
        <f t="shared" si="4"/>
        <v>0.34300000000000003</v>
      </c>
    </row>
    <row r="128" spans="2:20" ht="11.25" customHeight="1">
      <c r="B128" s="67" t="s">
        <v>106</v>
      </c>
      <c r="C128" s="27" t="s">
        <v>70</v>
      </c>
      <c r="D128" s="94" t="s">
        <v>307</v>
      </c>
      <c r="E128" s="64" t="s">
        <v>141</v>
      </c>
      <c r="F128" s="24" t="s">
        <v>84</v>
      </c>
      <c r="G128" s="23" t="s">
        <v>287</v>
      </c>
      <c r="H128" s="29"/>
      <c r="I128" s="74">
        <v>0</v>
      </c>
      <c r="J128" s="74">
        <v>3.50</v>
      </c>
      <c r="K128" s="74">
        <v>2.70</v>
      </c>
      <c r="L128" s="29"/>
      <c r="M128" s="29"/>
      <c r="N128" s="29"/>
      <c r="O128" s="29"/>
      <c r="P128" s="29"/>
      <c r="Q128" s="29"/>
      <c r="R128" s="29"/>
      <c r="S128" s="29"/>
      <c r="T128" s="63">
        <f t="shared" si="4"/>
        <v>6.20</v>
      </c>
    </row>
    <row r="129" spans="2:20" ht="11.25" customHeight="1">
      <c r="B129" s="67" t="s">
        <v>106</v>
      </c>
      <c r="C129" s="27" t="s">
        <v>70</v>
      </c>
      <c r="D129" s="94" t="s">
        <v>308</v>
      </c>
      <c r="E129" s="64" t="s">
        <v>143</v>
      </c>
      <c r="F129" s="24" t="s">
        <v>84</v>
      </c>
      <c r="G129" s="23" t="s">
        <v>287</v>
      </c>
      <c r="H129" s="29"/>
      <c r="I129" s="74">
        <v>0</v>
      </c>
      <c r="J129" s="74">
        <v>78.50</v>
      </c>
      <c r="K129" s="74">
        <v>38.299999999999997</v>
      </c>
      <c r="L129" s="29"/>
      <c r="M129" s="29"/>
      <c r="N129" s="29"/>
      <c r="O129" s="29"/>
      <c r="P129" s="29"/>
      <c r="Q129" s="29"/>
      <c r="R129" s="29"/>
      <c r="S129" s="29"/>
      <c r="T129" s="63">
        <f t="shared" si="4"/>
        <v>116.80</v>
      </c>
    </row>
    <row r="130" spans="2:20" ht="11.25" customHeight="1">
      <c r="B130" s="67" t="s">
        <v>106</v>
      </c>
      <c r="C130" s="27" t="s">
        <v>70</v>
      </c>
      <c r="D130" s="94" t="s">
        <v>309</v>
      </c>
      <c r="E130" s="64" t="s">
        <v>76</v>
      </c>
      <c r="F130" s="24" t="s">
        <v>84</v>
      </c>
      <c r="G130" s="23" t="s">
        <v>287</v>
      </c>
      <c r="H130" s="29"/>
      <c r="I130" s="74">
        <v>30</v>
      </c>
      <c r="J130" s="74">
        <v>30</v>
      </c>
      <c r="K130" s="74">
        <v>30</v>
      </c>
      <c r="L130" s="29"/>
      <c r="M130" s="29"/>
      <c r="N130" s="29"/>
      <c r="O130" s="29"/>
      <c r="P130" s="29"/>
      <c r="Q130" s="29"/>
      <c r="R130" s="29"/>
      <c r="S130" s="29"/>
      <c r="T130" s="63">
        <f t="shared" si="4"/>
        <v>90</v>
      </c>
    </row>
    <row r="131" spans="2:20" ht="11.25" customHeight="1">
      <c r="B131" s="67" t="s">
        <v>107</v>
      </c>
      <c r="C131" s="27" t="s">
        <v>70</v>
      </c>
      <c r="D131" s="94" t="s">
        <v>76</v>
      </c>
      <c r="E131" s="64" t="s">
        <v>76</v>
      </c>
      <c r="F131" s="24" t="s">
        <v>84</v>
      </c>
      <c r="G131" s="23"/>
      <c r="H131" s="29"/>
      <c r="I131" s="74">
        <v>0</v>
      </c>
      <c r="J131" s="74">
        <v>476.024</v>
      </c>
      <c r="K131" s="74">
        <v>3135.8360000000002</v>
      </c>
      <c r="L131" s="29"/>
      <c r="M131" s="29"/>
      <c r="N131" s="29"/>
      <c r="O131" s="29"/>
      <c r="P131" s="29"/>
      <c r="Q131" s="29"/>
      <c r="R131" s="29"/>
      <c r="S131" s="29"/>
      <c r="T131" s="63">
        <f t="shared" si="4"/>
        <v>3611.86</v>
      </c>
    </row>
    <row r="132" spans="2:20" s="61" customFormat="1" ht="11.25" customHeight="1">
      <c r="B132" s="67" t="s">
        <v>107</v>
      </c>
      <c r="C132" s="65" t="s">
        <v>70</v>
      </c>
      <c r="D132" s="94" t="s">
        <v>267</v>
      </c>
      <c r="E132" s="64" t="s">
        <v>140</v>
      </c>
      <c r="F132" s="24" t="s">
        <v>84</v>
      </c>
      <c r="G132" s="23"/>
      <c r="H132" s="66"/>
      <c r="I132" s="74">
        <v>0</v>
      </c>
      <c r="J132" s="74">
        <v>143.13</v>
      </c>
      <c r="K132" s="74">
        <v>24.394199999999998</v>
      </c>
      <c r="L132" s="66"/>
      <c r="M132" s="66"/>
      <c r="N132" s="66"/>
      <c r="O132" s="66"/>
      <c r="P132" s="66"/>
      <c r="Q132" s="66"/>
      <c r="R132" s="66"/>
      <c r="S132" s="66"/>
      <c r="T132" s="63">
        <f t="shared" si="4"/>
        <v>167.52420000000001</v>
      </c>
    </row>
    <row r="133" spans="2:20" s="61" customFormat="1" ht="11.25" customHeight="1">
      <c r="B133" s="67" t="s">
        <v>107</v>
      </c>
      <c r="C133" s="65" t="s">
        <v>70</v>
      </c>
      <c r="D133" s="94" t="s">
        <v>268</v>
      </c>
      <c r="E133" s="64" t="s">
        <v>84</v>
      </c>
      <c r="F133" s="24" t="s">
        <v>84</v>
      </c>
      <c r="G133" s="23"/>
      <c r="H133" s="66"/>
      <c r="I133" s="74">
        <v>0</v>
      </c>
      <c r="J133" s="74">
        <v>89.41</v>
      </c>
      <c r="K133" s="74">
        <v>89.062999999999988</v>
      </c>
      <c r="L133" s="66"/>
      <c r="M133" s="66"/>
      <c r="N133" s="66"/>
      <c r="O133" s="66"/>
      <c r="P133" s="66"/>
      <c r="Q133" s="66"/>
      <c r="R133" s="66"/>
      <c r="S133" s="66"/>
      <c r="T133" s="63">
        <f t="shared" si="4"/>
        <v>178.47299999999998</v>
      </c>
    </row>
    <row r="134" spans="2:21" ht="11.25" customHeight="1">
      <c r="B134" s="67" t="s">
        <v>107</v>
      </c>
      <c r="C134" s="27" t="s">
        <v>70</v>
      </c>
      <c r="D134" s="94" t="s">
        <v>269</v>
      </c>
      <c r="E134" s="64" t="s">
        <v>83</v>
      </c>
      <c r="F134" s="24" t="s">
        <v>84</v>
      </c>
      <c r="G134" s="23"/>
      <c r="H134" s="29"/>
      <c r="I134" s="74">
        <v>0</v>
      </c>
      <c r="J134" s="74">
        <v>0</v>
      </c>
      <c r="K134" s="74">
        <v>30.60</v>
      </c>
      <c r="L134" s="29"/>
      <c r="M134" s="29"/>
      <c r="N134" s="29"/>
      <c r="O134" s="29"/>
      <c r="P134" s="29"/>
      <c r="Q134" s="29"/>
      <c r="R134" s="29"/>
      <c r="S134" s="29"/>
      <c r="T134" s="63">
        <f t="shared" si="4"/>
        <v>30.60</v>
      </c>
      <c r="U134" s="69"/>
    </row>
    <row r="135" spans="2:20" ht="11.25" customHeight="1">
      <c r="B135" s="67" t="s">
        <v>107</v>
      </c>
      <c r="C135" s="27" t="s">
        <v>70</v>
      </c>
      <c r="D135" s="94" t="s">
        <v>270</v>
      </c>
      <c r="E135" s="64" t="s">
        <v>143</v>
      </c>
      <c r="F135" s="24" t="s">
        <v>84</v>
      </c>
      <c r="G135" s="23"/>
      <c r="H135" s="29"/>
      <c r="I135" s="74">
        <v>0</v>
      </c>
      <c r="J135" s="74">
        <v>0</v>
      </c>
      <c r="K135" s="74">
        <v>2.60</v>
      </c>
      <c r="L135" s="29"/>
      <c r="M135" s="29"/>
      <c r="N135" s="29"/>
      <c r="O135" s="29"/>
      <c r="P135" s="29"/>
      <c r="Q135" s="29"/>
      <c r="R135" s="29"/>
      <c r="S135" s="29"/>
      <c r="T135" s="63">
        <f t="shared" si="4"/>
        <v>2.60</v>
      </c>
    </row>
    <row r="136" spans="2:20" ht="11.25" customHeight="1">
      <c r="B136" s="67" t="s">
        <v>123</v>
      </c>
      <c r="C136" s="27" t="s">
        <v>70</v>
      </c>
      <c r="D136" s="91" t="s">
        <v>175</v>
      </c>
      <c r="E136" s="64" t="s">
        <v>141</v>
      </c>
      <c r="F136" s="24" t="s">
        <v>84</v>
      </c>
      <c r="G136" s="59" t="s">
        <v>199</v>
      </c>
      <c r="H136" s="29"/>
      <c r="I136" s="74">
        <v>0</v>
      </c>
      <c r="J136" s="76">
        <v>73.900000000000006</v>
      </c>
      <c r="K136" s="74">
        <v>0</v>
      </c>
      <c r="L136" s="29"/>
      <c r="M136" s="29"/>
      <c r="N136" s="29"/>
      <c r="O136" s="29"/>
      <c r="P136" s="29"/>
      <c r="Q136" s="29"/>
      <c r="R136" s="29"/>
      <c r="S136" s="29"/>
      <c r="T136" s="63">
        <f t="shared" si="4"/>
        <v>73.900000000000006</v>
      </c>
    </row>
    <row r="137" spans="2:20" ht="11.25" customHeight="1">
      <c r="B137" s="67" t="s">
        <v>123</v>
      </c>
      <c r="C137" s="27" t="s">
        <v>70</v>
      </c>
      <c r="D137" s="91" t="s">
        <v>212</v>
      </c>
      <c r="E137" s="64" t="s">
        <v>84</v>
      </c>
      <c r="F137" s="24" t="s">
        <v>84</v>
      </c>
      <c r="G137" s="59"/>
      <c r="H137" s="29"/>
      <c r="I137" s="74">
        <v>0</v>
      </c>
      <c r="J137" s="74">
        <v>0</v>
      </c>
      <c r="K137" s="76">
        <v>56.20</v>
      </c>
      <c r="L137" s="29"/>
      <c r="M137" s="29"/>
      <c r="N137" s="29"/>
      <c r="O137" s="29"/>
      <c r="P137" s="29"/>
      <c r="Q137" s="29"/>
      <c r="R137" s="29"/>
      <c r="S137" s="29"/>
      <c r="T137" s="63">
        <f t="shared" si="4"/>
        <v>56.20</v>
      </c>
    </row>
    <row r="138" spans="2:20" ht="11.25" customHeight="1">
      <c r="B138" s="67" t="s">
        <v>123</v>
      </c>
      <c r="C138" s="27" t="s">
        <v>70</v>
      </c>
      <c r="D138" s="91" t="s">
        <v>215</v>
      </c>
      <c r="E138" s="64" t="s">
        <v>84</v>
      </c>
      <c r="F138" s="24" t="s">
        <v>84</v>
      </c>
      <c r="G138" s="59"/>
      <c r="H138" s="29"/>
      <c r="I138" s="74">
        <v>0</v>
      </c>
      <c r="J138" s="74">
        <v>0</v>
      </c>
      <c r="K138" s="76">
        <v>17.70</v>
      </c>
      <c r="L138" s="29"/>
      <c r="M138" s="29"/>
      <c r="N138" s="29"/>
      <c r="O138" s="29"/>
      <c r="P138" s="29"/>
      <c r="Q138" s="29"/>
      <c r="R138" s="29"/>
      <c r="S138" s="29"/>
      <c r="T138" s="63">
        <f t="shared" si="4"/>
        <v>17.70</v>
      </c>
    </row>
    <row r="139" spans="2:20" ht="11.25" customHeight="1">
      <c r="B139" s="67" t="s">
        <v>123</v>
      </c>
      <c r="C139" s="27" t="s">
        <v>70</v>
      </c>
      <c r="D139" s="91" t="s">
        <v>216</v>
      </c>
      <c r="E139" s="64" t="s">
        <v>84</v>
      </c>
      <c r="F139" s="24" t="s">
        <v>84</v>
      </c>
      <c r="G139" s="59"/>
      <c r="H139" s="29"/>
      <c r="I139" s="74">
        <v>0</v>
      </c>
      <c r="J139" s="74">
        <v>0</v>
      </c>
      <c r="K139" s="76">
        <v>1</v>
      </c>
      <c r="L139" s="29"/>
      <c r="M139" s="29"/>
      <c r="N139" s="29"/>
      <c r="O139" s="29"/>
      <c r="P139" s="29"/>
      <c r="Q139" s="29"/>
      <c r="R139" s="29"/>
      <c r="S139" s="29"/>
      <c r="T139" s="63">
        <f t="shared" si="4"/>
        <v>1</v>
      </c>
    </row>
    <row r="140" spans="2:20" s="61" customFormat="1" ht="11.25" customHeight="1">
      <c r="B140" s="67" t="s">
        <v>123</v>
      </c>
      <c r="C140" s="65" t="s">
        <v>70</v>
      </c>
      <c r="D140" s="91" t="s">
        <v>217</v>
      </c>
      <c r="E140" s="64" t="s">
        <v>84</v>
      </c>
      <c r="F140" s="24" t="s">
        <v>84</v>
      </c>
      <c r="G140" s="59"/>
      <c r="H140" s="66"/>
      <c r="I140" s="74">
        <v>0</v>
      </c>
      <c r="J140" s="74">
        <v>0</v>
      </c>
      <c r="K140" s="76">
        <v>10.60</v>
      </c>
      <c r="L140" s="66"/>
      <c r="M140" s="66"/>
      <c r="N140" s="66"/>
      <c r="O140" s="66"/>
      <c r="P140" s="66"/>
      <c r="Q140" s="66"/>
      <c r="R140" s="66"/>
      <c r="S140" s="66"/>
      <c r="T140" s="63">
        <f t="shared" si="4"/>
        <v>10.60</v>
      </c>
    </row>
    <row r="141" spans="2:20" s="61" customFormat="1" ht="11.25" customHeight="1">
      <c r="B141" s="67" t="s">
        <v>125</v>
      </c>
      <c r="C141" s="65" t="s">
        <v>70</v>
      </c>
      <c r="D141" s="91" t="s">
        <v>140</v>
      </c>
      <c r="E141" s="64" t="s">
        <v>140</v>
      </c>
      <c r="F141" s="24" t="s">
        <v>84</v>
      </c>
      <c r="G141" s="58"/>
      <c r="H141" s="66"/>
      <c r="I141" s="74">
        <v>0</v>
      </c>
      <c r="J141" s="76">
        <v>2.0526</v>
      </c>
      <c r="K141" s="74">
        <v>0</v>
      </c>
      <c r="L141" s="66"/>
      <c r="M141" s="66"/>
      <c r="N141" s="66"/>
      <c r="O141" s="66"/>
      <c r="P141" s="66"/>
      <c r="Q141" s="66"/>
      <c r="R141" s="66"/>
      <c r="S141" s="66"/>
      <c r="T141" s="63">
        <f t="shared" si="4"/>
        <v>2.0526</v>
      </c>
    </row>
    <row r="142" spans="2:20" ht="11.25" customHeight="1">
      <c r="B142" s="67" t="s">
        <v>125</v>
      </c>
      <c r="C142" s="65" t="s">
        <v>70</v>
      </c>
      <c r="D142" s="94" t="s">
        <v>179</v>
      </c>
      <c r="E142" s="87" t="s">
        <v>82</v>
      </c>
      <c r="F142" s="24" t="s">
        <v>84</v>
      </c>
      <c r="G142" s="24"/>
      <c r="H142" s="86"/>
      <c r="I142" s="74">
        <v>0</v>
      </c>
      <c r="J142" s="74">
        <v>0.64600000000000002</v>
      </c>
      <c r="K142" s="74">
        <v>0</v>
      </c>
      <c r="L142" s="54"/>
      <c r="M142" s="54"/>
      <c r="N142" s="54"/>
      <c r="O142" s="54"/>
      <c r="P142" s="54"/>
      <c r="Q142" s="54"/>
      <c r="R142" s="54"/>
      <c r="S142" s="54"/>
      <c r="T142" s="88">
        <f t="shared" si="4"/>
        <v>0.64600000000000002</v>
      </c>
    </row>
    <row r="143" spans="2:20" ht="11.25" customHeight="1">
      <c r="B143" s="67" t="s">
        <v>125</v>
      </c>
      <c r="C143" s="27" t="s">
        <v>70</v>
      </c>
      <c r="D143" s="94" t="s">
        <v>180</v>
      </c>
      <c r="E143" s="64" t="s">
        <v>82</v>
      </c>
      <c r="F143" s="24" t="s">
        <v>84</v>
      </c>
      <c r="G143" s="57"/>
      <c r="H143" s="29"/>
      <c r="I143" s="74">
        <v>0</v>
      </c>
      <c r="J143" s="76">
        <v>4.2953999999999999</v>
      </c>
      <c r="K143" s="74">
        <v>0</v>
      </c>
      <c r="L143" s="29"/>
      <c r="M143" s="29"/>
      <c r="N143" s="29"/>
      <c r="O143" s="29"/>
      <c r="P143" s="29"/>
      <c r="Q143" s="29"/>
      <c r="R143" s="29"/>
      <c r="S143" s="29"/>
      <c r="T143" s="63">
        <f t="shared" si="4"/>
        <v>4.2953999999999999</v>
      </c>
    </row>
    <row r="144" spans="2:24" s="61" customFormat="1" ht="11.25" customHeight="1">
      <c r="B144" s="67" t="s">
        <v>125</v>
      </c>
      <c r="C144" s="65" t="s">
        <v>70</v>
      </c>
      <c r="D144" s="94" t="s">
        <v>76</v>
      </c>
      <c r="E144" s="64" t="s">
        <v>76</v>
      </c>
      <c r="F144" s="24" t="s">
        <v>84</v>
      </c>
      <c r="G144" s="57"/>
      <c r="H144" s="66"/>
      <c r="I144" s="74">
        <v>0</v>
      </c>
      <c r="J144" s="76">
        <v>21.658000000000001</v>
      </c>
      <c r="K144" s="76">
        <v>21.70</v>
      </c>
      <c r="L144" s="66"/>
      <c r="M144" s="66"/>
      <c r="N144" s="66"/>
      <c r="O144" s="66"/>
      <c r="P144" s="66"/>
      <c r="Q144" s="66"/>
      <c r="R144" s="66"/>
      <c r="S144" s="66"/>
      <c r="T144" s="63">
        <f t="shared" si="4"/>
        <v>43.358000000000004</v>
      </c>
      <c r="X144" s="72"/>
    </row>
    <row r="145" spans="2:20" s="61" customFormat="1" ht="11.25" customHeight="1">
      <c r="B145" s="67" t="s">
        <v>125</v>
      </c>
      <c r="C145" s="65" t="s">
        <v>70</v>
      </c>
      <c r="D145" s="94" t="s">
        <v>181</v>
      </c>
      <c r="E145" s="64" t="s">
        <v>141</v>
      </c>
      <c r="F145" s="24" t="s">
        <v>84</v>
      </c>
      <c r="G145" s="57"/>
      <c r="H145" s="66"/>
      <c r="I145" s="74">
        <v>0</v>
      </c>
      <c r="J145" s="76">
        <v>2.9074800000000001</v>
      </c>
      <c r="K145" s="74">
        <v>0</v>
      </c>
      <c r="L145" s="66"/>
      <c r="M145" s="66"/>
      <c r="N145" s="66"/>
      <c r="O145" s="66"/>
      <c r="P145" s="66"/>
      <c r="Q145" s="66"/>
      <c r="R145" s="66"/>
      <c r="S145" s="66"/>
      <c r="T145" s="63">
        <f t="shared" si="4"/>
        <v>2.9074800000000001</v>
      </c>
    </row>
    <row r="146" spans="2:20" s="61" customFormat="1" ht="11.25" customHeight="1">
      <c r="B146" s="67" t="s">
        <v>125</v>
      </c>
      <c r="C146" s="65" t="s">
        <v>70</v>
      </c>
      <c r="D146" s="94" t="s">
        <v>182</v>
      </c>
      <c r="E146" s="64" t="s">
        <v>141</v>
      </c>
      <c r="F146" s="24" t="s">
        <v>84</v>
      </c>
      <c r="G146" s="57"/>
      <c r="H146" s="66"/>
      <c r="I146" s="74">
        <v>0</v>
      </c>
      <c r="J146" s="76">
        <v>2.472</v>
      </c>
      <c r="K146" s="74">
        <v>0</v>
      </c>
      <c r="L146" s="66"/>
      <c r="M146" s="66"/>
      <c r="N146" s="66"/>
      <c r="O146" s="66"/>
      <c r="P146" s="66"/>
      <c r="Q146" s="66"/>
      <c r="R146" s="66"/>
      <c r="S146" s="66"/>
      <c r="T146" s="63">
        <f t="shared" si="4"/>
        <v>2.472</v>
      </c>
    </row>
    <row r="147" spans="2:20" s="61" customFormat="1" ht="11.25" customHeight="1">
      <c r="B147" s="67" t="s">
        <v>125</v>
      </c>
      <c r="C147" s="65" t="s">
        <v>70</v>
      </c>
      <c r="D147" s="94" t="s">
        <v>214</v>
      </c>
      <c r="E147" s="64" t="s">
        <v>83</v>
      </c>
      <c r="F147" s="24" t="s">
        <v>84</v>
      </c>
      <c r="G147" s="57"/>
      <c r="H147" s="66"/>
      <c r="I147" s="74">
        <v>0</v>
      </c>
      <c r="J147" s="74">
        <v>0</v>
      </c>
      <c r="K147" s="76">
        <v>2</v>
      </c>
      <c r="L147" s="66"/>
      <c r="M147" s="66"/>
      <c r="N147" s="66"/>
      <c r="O147" s="66"/>
      <c r="P147" s="66"/>
      <c r="Q147" s="66"/>
      <c r="R147" s="66"/>
      <c r="S147" s="66"/>
      <c r="T147" s="63">
        <f t="shared" si="4"/>
        <v>2</v>
      </c>
    </row>
    <row r="148" spans="2:20" ht="11.25" customHeight="1">
      <c r="B148" s="67" t="s">
        <v>128</v>
      </c>
      <c r="C148" s="27" t="s">
        <v>70</v>
      </c>
      <c r="D148" s="94" t="s">
        <v>271</v>
      </c>
      <c r="E148" s="64" t="s">
        <v>76</v>
      </c>
      <c r="F148" s="24" t="s">
        <v>84</v>
      </c>
      <c r="G148" s="23"/>
      <c r="H148" s="29"/>
      <c r="I148" s="74">
        <v>0</v>
      </c>
      <c r="J148" s="74">
        <v>0</v>
      </c>
      <c r="K148" s="74">
        <v>52.17</v>
      </c>
      <c r="L148" s="29"/>
      <c r="M148" s="29"/>
      <c r="N148" s="29"/>
      <c r="O148" s="29"/>
      <c r="P148" s="29"/>
      <c r="Q148" s="29"/>
      <c r="R148" s="29"/>
      <c r="S148" s="29"/>
      <c r="T148" s="63">
        <f t="shared" si="4"/>
        <v>52.17</v>
      </c>
    </row>
    <row r="149" spans="2:20" ht="11.25" customHeight="1">
      <c r="B149" s="67" t="s">
        <v>128</v>
      </c>
      <c r="C149" s="27" t="s">
        <v>70</v>
      </c>
      <c r="D149" s="94" t="s">
        <v>272</v>
      </c>
      <c r="E149" s="64" t="s">
        <v>140</v>
      </c>
      <c r="F149" s="24" t="s">
        <v>84</v>
      </c>
      <c r="G149" s="23"/>
      <c r="H149" s="29"/>
      <c r="I149" s="74">
        <v>0</v>
      </c>
      <c r="J149" s="74">
        <v>148.22</v>
      </c>
      <c r="K149" s="74">
        <v>0</v>
      </c>
      <c r="L149" s="29"/>
      <c r="M149" s="29"/>
      <c r="N149" s="29"/>
      <c r="O149" s="29"/>
      <c r="P149" s="29"/>
      <c r="Q149" s="29"/>
      <c r="R149" s="29"/>
      <c r="S149" s="29"/>
      <c r="T149" s="63">
        <f t="shared" si="4"/>
        <v>148.22</v>
      </c>
    </row>
    <row r="150" spans="2:20" ht="11.25" customHeight="1">
      <c r="B150" s="67" t="s">
        <v>128</v>
      </c>
      <c r="C150" s="27" t="s">
        <v>70</v>
      </c>
      <c r="D150" s="94" t="s">
        <v>273</v>
      </c>
      <c r="E150" s="64" t="s">
        <v>141</v>
      </c>
      <c r="F150" s="24" t="s">
        <v>84</v>
      </c>
      <c r="G150" s="23"/>
      <c r="H150" s="29"/>
      <c r="I150" s="74">
        <v>0</v>
      </c>
      <c r="J150" s="74">
        <v>50.80</v>
      </c>
      <c r="K150" s="74">
        <v>9.92</v>
      </c>
      <c r="L150" s="29"/>
      <c r="M150" s="29"/>
      <c r="N150" s="29"/>
      <c r="O150" s="29"/>
      <c r="P150" s="29"/>
      <c r="Q150" s="29"/>
      <c r="R150" s="29"/>
      <c r="S150" s="29"/>
      <c r="T150" s="63">
        <f t="shared" si="4"/>
        <v>60.72</v>
      </c>
    </row>
    <row r="151" spans="2:20" ht="11.25" customHeight="1">
      <c r="B151" s="67" t="s">
        <v>128</v>
      </c>
      <c r="C151" s="27" t="s">
        <v>70</v>
      </c>
      <c r="D151" s="94" t="s">
        <v>274</v>
      </c>
      <c r="E151" s="64" t="s">
        <v>143</v>
      </c>
      <c r="F151" s="24" t="s">
        <v>84</v>
      </c>
      <c r="G151" s="23"/>
      <c r="H151" s="29"/>
      <c r="I151" s="74">
        <v>0</v>
      </c>
      <c r="J151" s="74">
        <v>0</v>
      </c>
      <c r="K151" s="74">
        <v>125.22342000000002</v>
      </c>
      <c r="L151" s="29"/>
      <c r="M151" s="29"/>
      <c r="N151" s="29"/>
      <c r="O151" s="29"/>
      <c r="P151" s="29"/>
      <c r="Q151" s="29"/>
      <c r="R151" s="29"/>
      <c r="S151" s="29"/>
      <c r="T151" s="63">
        <f t="shared" si="4"/>
        <v>125.22342000000002</v>
      </c>
    </row>
    <row r="152" spans="2:20" ht="11.25" customHeight="1">
      <c r="B152" s="67" t="s">
        <v>128</v>
      </c>
      <c r="C152" s="27" t="s">
        <v>70</v>
      </c>
      <c r="D152" s="94" t="s">
        <v>275</v>
      </c>
      <c r="E152" s="64" t="s">
        <v>84</v>
      </c>
      <c r="F152" s="24" t="s">
        <v>84</v>
      </c>
      <c r="G152" s="23"/>
      <c r="H152" s="29"/>
      <c r="I152" s="74">
        <v>0</v>
      </c>
      <c r="J152" s="74">
        <v>0.87</v>
      </c>
      <c r="K152" s="74"/>
      <c r="L152" s="29"/>
      <c r="M152" s="29"/>
      <c r="N152" s="29"/>
      <c r="O152" s="29"/>
      <c r="P152" s="29"/>
      <c r="Q152" s="29"/>
      <c r="R152" s="29"/>
      <c r="S152" s="29"/>
      <c r="T152" s="63">
        <f t="shared" si="4"/>
        <v>0.87</v>
      </c>
    </row>
    <row r="153" spans="2:20" ht="11.25" customHeight="1">
      <c r="B153" s="67" t="s">
        <v>128</v>
      </c>
      <c r="C153" s="27" t="s">
        <v>70</v>
      </c>
      <c r="D153" s="94" t="s">
        <v>276</v>
      </c>
      <c r="E153" s="64" t="s">
        <v>84</v>
      </c>
      <c r="F153" s="24" t="s">
        <v>84</v>
      </c>
      <c r="G153" s="23"/>
      <c r="H153" s="29"/>
      <c r="I153" s="74">
        <v>0</v>
      </c>
      <c r="J153" s="74">
        <v>15.70</v>
      </c>
      <c r="K153" s="74">
        <v>4.32</v>
      </c>
      <c r="L153" s="29"/>
      <c r="M153" s="29"/>
      <c r="N153" s="29"/>
      <c r="O153" s="29"/>
      <c r="P153" s="29"/>
      <c r="Q153" s="29"/>
      <c r="R153" s="29"/>
      <c r="S153" s="29"/>
      <c r="T153" s="63">
        <f t="shared" si="4"/>
        <v>20.02</v>
      </c>
    </row>
    <row r="154" spans="2:20" s="61" customFormat="1" ht="11.25" customHeight="1">
      <c r="B154" s="67" t="s">
        <v>128</v>
      </c>
      <c r="C154" s="70" t="s">
        <v>70</v>
      </c>
      <c r="D154" s="97" t="s">
        <v>277</v>
      </c>
      <c r="E154" s="64" t="s">
        <v>81</v>
      </c>
      <c r="F154" s="24" t="s">
        <v>84</v>
      </c>
      <c r="G154" s="83"/>
      <c r="H154" s="71"/>
      <c r="I154" s="74">
        <v>0</v>
      </c>
      <c r="J154" s="74">
        <v>6.40</v>
      </c>
      <c r="K154" s="85">
        <v>4.96</v>
      </c>
      <c r="L154" s="71"/>
      <c r="M154" s="71"/>
      <c r="N154" s="71"/>
      <c r="O154" s="71"/>
      <c r="P154" s="71"/>
      <c r="Q154" s="71"/>
      <c r="R154" s="71"/>
      <c r="S154" s="71"/>
      <c r="T154" s="63">
        <f t="shared" si="4"/>
        <v>11.36</v>
      </c>
    </row>
    <row r="155" spans="2:20" s="61" customFormat="1" ht="11.25" customHeight="1">
      <c r="B155" s="67" t="s">
        <v>131</v>
      </c>
      <c r="C155" s="65" t="s">
        <v>342</v>
      </c>
      <c r="D155" s="94" t="s">
        <v>343</v>
      </c>
      <c r="E155" s="64" t="s">
        <v>81</v>
      </c>
      <c r="F155" s="24" t="s">
        <v>84</v>
      </c>
      <c r="G155" s="23"/>
      <c r="H155" s="66"/>
      <c r="I155" s="74">
        <v>0</v>
      </c>
      <c r="J155" s="74">
        <v>1605.0719999999999</v>
      </c>
      <c r="K155" s="74">
        <v>359058.147</v>
      </c>
      <c r="L155" s="66"/>
      <c r="M155" s="66"/>
      <c r="N155" s="66"/>
      <c r="O155" s="66"/>
      <c r="P155" s="66"/>
      <c r="Q155" s="66"/>
      <c r="R155" s="66"/>
      <c r="S155" s="66"/>
      <c r="T155" s="63">
        <f t="shared" si="4"/>
        <v>360663.21899999998</v>
      </c>
    </row>
    <row r="156" spans="2:20" s="5" customFormat="1" ht="11.25" customHeight="1">
      <c r="B156" s="3" t="s">
        <v>46</v>
      </c>
      <c r="C156" s="31"/>
      <c r="D156" s="3"/>
      <c r="E156" s="19"/>
      <c r="F156" s="19"/>
      <c r="G156" s="25"/>
      <c r="H156" s="12">
        <f>SUM(H3:H153)</f>
        <v>0</v>
      </c>
      <c r="I156" s="12">
        <f t="shared" si="5" ref="I156:J156">SUM(I3:I155)</f>
        <v>2759.7950000000001</v>
      </c>
      <c r="J156" s="12">
        <f t="shared" si="5"/>
        <v>868779.73369000002</v>
      </c>
      <c r="K156" s="12">
        <f>SUM(K3:K155)</f>
        <v>2034110.2656199993</v>
      </c>
      <c r="L156" s="12">
        <f t="shared" si="6" ref="L156:S156">SUM(L3:L153)</f>
        <v>0</v>
      </c>
      <c r="M156" s="12">
        <f t="shared" si="6"/>
        <v>0</v>
      </c>
      <c r="N156" s="12">
        <f t="shared" si="6"/>
        <v>0</v>
      </c>
      <c r="O156" s="12">
        <f t="shared" si="6"/>
        <v>0</v>
      </c>
      <c r="P156" s="12">
        <f t="shared" si="6"/>
        <v>0</v>
      </c>
      <c r="Q156" s="12">
        <f t="shared" si="6"/>
        <v>0</v>
      </c>
      <c r="R156" s="12">
        <f t="shared" si="6"/>
        <v>0</v>
      </c>
      <c r="S156" s="12">
        <f t="shared" si="6"/>
        <v>0</v>
      </c>
      <c r="T156" s="12">
        <f>SUM(T3:T155)</f>
        <v>2905649.7943100007</v>
      </c>
    </row>
    <row r="157" spans="2:6" ht="12" customHeight="1">
      <c r="B157" s="17"/>
      <c r="E157" s="30"/>
      <c r="F157" s="30"/>
    </row>
    <row r="158" ht="15">
      <c r="B158" s="45" t="s">
        <v>133</v>
      </c>
    </row>
    <row r="159" ht="15">
      <c r="B159" s="46" t="s">
        <v>134</v>
      </c>
    </row>
    <row r="160" ht="15">
      <c r="B160" s="46" t="s">
        <v>135</v>
      </c>
    </row>
    <row r="161" ht="15">
      <c r="B161" s="46" t="s">
        <v>142</v>
      </c>
    </row>
    <row r="162" spans="2:20" ht="12.75" customHeight="1">
      <c r="B162" s="336" t="s">
        <v>136</v>
      </c>
      <c r="C162" s="336"/>
      <c r="D162" s="336"/>
      <c r="E162" s="336"/>
      <c r="F162" s="336"/>
      <c r="G162" s="336"/>
      <c r="H162" s="336"/>
      <c r="I162" s="336"/>
      <c r="J162" s="336"/>
      <c r="K162" s="336"/>
      <c r="L162" s="336"/>
      <c r="M162" s="336"/>
      <c r="N162" s="336"/>
      <c r="O162" s="336"/>
      <c r="P162" s="336"/>
      <c r="Q162" s="336"/>
      <c r="R162" s="336"/>
      <c r="S162" s="336"/>
      <c r="T162" s="336"/>
    </row>
    <row r="163" spans="2:20" ht="12.75" customHeight="1">
      <c r="B163" s="336"/>
      <c r="C163" s="336"/>
      <c r="D163" s="336"/>
      <c r="E163" s="336"/>
      <c r="F163" s="336"/>
      <c r="G163" s="336"/>
      <c r="H163" s="336"/>
      <c r="I163" s="336"/>
      <c r="J163" s="336"/>
      <c r="K163" s="336"/>
      <c r="L163" s="336"/>
      <c r="M163" s="336"/>
      <c r="N163" s="336"/>
      <c r="O163" s="336"/>
      <c r="P163" s="336"/>
      <c r="Q163" s="336"/>
      <c r="R163" s="336"/>
      <c r="S163" s="336"/>
      <c r="T163" s="336"/>
    </row>
    <row r="164" spans="2:20" ht="12.75" customHeight="1">
      <c r="B164" s="48" t="s">
        <v>146</v>
      </c>
      <c r="C164" s="47"/>
      <c r="D164" s="92"/>
      <c r="E164" s="47"/>
      <c r="F164" s="47"/>
      <c r="G164" s="47"/>
      <c r="H164" s="47"/>
      <c r="I164" s="47"/>
      <c r="J164" s="47"/>
      <c r="K164" s="47"/>
      <c r="L164" s="47"/>
      <c r="M164" s="47"/>
      <c r="N164" s="47"/>
      <c r="O164" s="47"/>
      <c r="P164" s="47"/>
      <c r="Q164" s="47"/>
      <c r="R164" s="47"/>
      <c r="S164" s="47"/>
      <c r="T164" s="47"/>
    </row>
    <row r="165" ht="15">
      <c r="B165" s="46" t="s">
        <v>137</v>
      </c>
    </row>
    <row r="166" ht="15">
      <c r="B166" s="46" t="s">
        <v>148</v>
      </c>
    </row>
  </sheetData>
  <mergeCells count="1">
    <mergeCell ref="B162:T163"/>
  </mergeCells>
  <conditionalFormatting sqref="H156:T156 T3:T154">
    <cfRule type="cellIs" priority="16" dxfId="0" operator="equal">
      <formula>0</formula>
    </cfRule>
  </conditionalFormatting>
  <conditionalFormatting sqref="T155">
    <cfRule type="cellIs" priority="1" dxfId="0" operator="equal">
      <formula>0</formula>
    </cfRule>
  </conditionalFormatting>
  <pageMargins left="0.39" right="0.29" top="0.78740157480315" bottom="0.78740157480315" header="0.31496062992126" footer="0.31496062992126"/>
  <pageSetup orientation="landscape" paperSize="8"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sheetPr>
  <dimension ref="A1:V296"/>
  <sheetViews>
    <sheetView showGridLines="0" workbookViewId="0" topLeftCell="A244">
      <selection pane="topLeft" activeCell="T283" sqref="T283"/>
    </sheetView>
  </sheetViews>
  <sheetFormatPr defaultRowHeight="15"/>
  <cols>
    <col min="1" max="1" width="5.85714285714286" style="61" customWidth="1"/>
    <col min="2" max="2" width="12.8571428571429" style="61" customWidth="1"/>
    <col min="3" max="3" width="104.428571428571" style="90" customWidth="1"/>
    <col min="4" max="4" width="13.8571428571429" style="61" customWidth="1"/>
    <col min="5" max="5" width="11" style="61" customWidth="1"/>
    <col min="6" max="6" width="13.1428571428571" style="61" customWidth="1"/>
    <col min="7" max="10" width="8.85714285714286" style="61" customWidth="1"/>
    <col min="11" max="11" width="8.71428571428571" style="61" customWidth="1"/>
    <col min="12" max="12" width="9" style="61" customWidth="1"/>
    <col min="13" max="13" width="8.85714285714286" style="61" customWidth="1"/>
    <col min="14" max="14" width="8.71428571428571" style="61" customWidth="1"/>
    <col min="15" max="16" width="0" style="61" hidden="1" customWidth="1"/>
    <col min="17" max="17" width="0" style="61" hidden="1" customWidth="1"/>
    <col min="18" max="18" width="9.57142857142857" style="5" customWidth="1"/>
    <col min="19" max="19" width="10.4285714285714" style="61" bestFit="1" customWidth="1"/>
    <col min="20" max="16384" width="9.14285714285714" style="61"/>
  </cols>
  <sheetData>
    <row r="1" ht="15.75">
      <c r="B1" s="1" t="s">
        <v>433</v>
      </c>
    </row>
    <row r="2" spans="2:22" ht="39" customHeight="1">
      <c r="B2" s="15" t="s">
        <v>352</v>
      </c>
      <c r="C2" s="15" t="s">
        <v>348</v>
      </c>
      <c r="D2" s="15" t="s">
        <v>353</v>
      </c>
      <c r="E2" s="15" t="s">
        <v>350</v>
      </c>
      <c r="F2" s="15" t="s">
        <v>351</v>
      </c>
      <c r="G2" s="13" t="s">
        <v>53</v>
      </c>
      <c r="H2" s="13" t="s">
        <v>54</v>
      </c>
      <c r="I2" s="13" t="s">
        <v>55</v>
      </c>
      <c r="J2" s="13" t="s">
        <v>56</v>
      </c>
      <c r="K2" s="13" t="s">
        <v>57</v>
      </c>
      <c r="L2" s="13" t="s">
        <v>58</v>
      </c>
      <c r="M2" s="13" t="s">
        <v>59</v>
      </c>
      <c r="N2" s="13" t="s">
        <v>60</v>
      </c>
      <c r="O2" s="13" t="s">
        <v>61</v>
      </c>
      <c r="P2" s="13" t="s">
        <v>62</v>
      </c>
      <c r="Q2" s="13" t="s">
        <v>63</v>
      </c>
      <c r="R2" s="13" t="s">
        <v>49</v>
      </c>
      <c r="S2" s="219"/>
      <c r="T2" s="44"/>
      <c r="U2" s="44"/>
      <c r="V2" s="44"/>
    </row>
    <row r="3" spans="1:18" ht="11.25" customHeight="1">
      <c r="A3" s="44"/>
      <c r="B3" s="182" t="s">
        <v>86</v>
      </c>
      <c r="C3" s="267" t="s">
        <v>242</v>
      </c>
      <c r="D3" s="268" t="s">
        <v>82</v>
      </c>
      <c r="E3" s="185" t="s">
        <v>84</v>
      </c>
      <c r="F3" s="269"/>
      <c r="G3" s="74"/>
      <c r="H3" s="84">
        <v>4</v>
      </c>
      <c r="I3" s="74"/>
      <c r="J3" s="75"/>
      <c r="K3" s="75"/>
      <c r="L3" s="75"/>
      <c r="M3" s="75"/>
      <c r="N3" s="75"/>
      <c r="O3" s="75"/>
      <c r="P3" s="75"/>
      <c r="Q3" s="75"/>
      <c r="R3" s="189">
        <f t="shared" si="0" ref="R3:R18">SUM(G3:Q3)</f>
        <v>4</v>
      </c>
    </row>
    <row r="4" spans="1:18" ht="11.25" customHeight="1">
      <c r="A4" s="44"/>
      <c r="B4" s="182" t="s">
        <v>86</v>
      </c>
      <c r="C4" s="203" t="s">
        <v>455</v>
      </c>
      <c r="D4" s="204" t="s">
        <v>82</v>
      </c>
      <c r="E4" s="185" t="s">
        <v>84</v>
      </c>
      <c r="F4" s="188"/>
      <c r="G4" s="74"/>
      <c r="H4" s="74"/>
      <c r="I4" s="74">
        <v>10</v>
      </c>
      <c r="J4" s="76"/>
      <c r="K4" s="76">
        <v>6</v>
      </c>
      <c r="L4" s="76">
        <v>7</v>
      </c>
      <c r="M4" s="76">
        <v>8</v>
      </c>
      <c r="N4" s="76">
        <v>2</v>
      </c>
      <c r="O4" s="76"/>
      <c r="P4" s="76"/>
      <c r="Q4" s="76"/>
      <c r="R4" s="189">
        <f t="shared" si="0"/>
        <v>33</v>
      </c>
    </row>
    <row r="5" spans="1:18" ht="11.25" customHeight="1">
      <c r="A5" s="44"/>
      <c r="B5" s="182" t="s">
        <v>86</v>
      </c>
      <c r="C5" s="203" t="s">
        <v>244</v>
      </c>
      <c r="D5" s="184" t="s">
        <v>140</v>
      </c>
      <c r="E5" s="185" t="s">
        <v>84</v>
      </c>
      <c r="F5" s="188"/>
      <c r="G5" s="74"/>
      <c r="H5" s="74">
        <v>74</v>
      </c>
      <c r="I5" s="74"/>
      <c r="J5" s="76"/>
      <c r="K5" s="76"/>
      <c r="L5" s="76"/>
      <c r="M5" s="76"/>
      <c r="N5" s="76"/>
      <c r="O5" s="76"/>
      <c r="P5" s="76"/>
      <c r="Q5" s="76"/>
      <c r="R5" s="189">
        <f t="shared" si="0"/>
        <v>74</v>
      </c>
    </row>
    <row r="6" spans="1:18" ht="11.25" customHeight="1">
      <c r="A6" s="44"/>
      <c r="B6" s="182" t="s">
        <v>86</v>
      </c>
      <c r="C6" s="203" t="s">
        <v>245</v>
      </c>
      <c r="D6" s="184" t="s">
        <v>83</v>
      </c>
      <c r="E6" s="185" t="s">
        <v>84</v>
      </c>
      <c r="F6" s="188"/>
      <c r="G6" s="74"/>
      <c r="H6" s="74"/>
      <c r="I6" s="74">
        <v>66</v>
      </c>
      <c r="J6" s="76">
        <v>54</v>
      </c>
      <c r="K6" s="76">
        <v>47</v>
      </c>
      <c r="L6" s="76">
        <v>41</v>
      </c>
      <c r="M6" s="76">
        <v>37</v>
      </c>
      <c r="N6" s="76">
        <v>40</v>
      </c>
      <c r="O6" s="76"/>
      <c r="P6" s="76"/>
      <c r="Q6" s="76"/>
      <c r="R6" s="189">
        <f t="shared" si="0"/>
        <v>285</v>
      </c>
    </row>
    <row r="7" spans="1:18" ht="11.25" customHeight="1">
      <c r="A7" s="44"/>
      <c r="B7" s="182" t="s">
        <v>86</v>
      </c>
      <c r="C7" s="203" t="s">
        <v>246</v>
      </c>
      <c r="D7" s="184" t="s">
        <v>76</v>
      </c>
      <c r="E7" s="185" t="s">
        <v>84</v>
      </c>
      <c r="F7" s="188"/>
      <c r="G7" s="74"/>
      <c r="H7" s="74">
        <v>225</v>
      </c>
      <c r="I7" s="74">
        <v>507</v>
      </c>
      <c r="J7" s="76">
        <v>372</v>
      </c>
      <c r="K7" s="76">
        <v>314</v>
      </c>
      <c r="L7" s="76">
        <v>424</v>
      </c>
      <c r="M7" s="76">
        <v>511</v>
      </c>
      <c r="N7" s="76">
        <v>335</v>
      </c>
      <c r="O7" s="76"/>
      <c r="P7" s="76"/>
      <c r="Q7" s="76"/>
      <c r="R7" s="189">
        <f>SUM(G7:Q7)</f>
        <v>2688</v>
      </c>
    </row>
    <row r="8" spans="1:18" ht="11.25" customHeight="1">
      <c r="A8" s="44"/>
      <c r="B8" s="182" t="s">
        <v>86</v>
      </c>
      <c r="C8" s="203" t="s">
        <v>456</v>
      </c>
      <c r="D8" s="184" t="s">
        <v>83</v>
      </c>
      <c r="E8" s="185" t="s">
        <v>84</v>
      </c>
      <c r="F8" s="188"/>
      <c r="G8" s="74"/>
      <c r="H8" s="74"/>
      <c r="I8" s="74"/>
      <c r="J8" s="76">
        <v>18</v>
      </c>
      <c r="K8" s="76"/>
      <c r="L8" s="76"/>
      <c r="M8" s="76"/>
      <c r="N8" s="76"/>
      <c r="O8" s="76"/>
      <c r="P8" s="76"/>
      <c r="Q8" s="76"/>
      <c r="R8" s="189">
        <f t="shared" si="0"/>
        <v>18</v>
      </c>
    </row>
    <row r="9" spans="1:18" ht="11.25" customHeight="1">
      <c r="A9" s="44"/>
      <c r="B9" s="182" t="s">
        <v>583</v>
      </c>
      <c r="C9" s="203" t="s">
        <v>458</v>
      </c>
      <c r="D9" s="184" t="s">
        <v>83</v>
      </c>
      <c r="E9" s="185" t="s">
        <v>84</v>
      </c>
      <c r="F9" s="188"/>
      <c r="G9" s="74"/>
      <c r="H9" s="74"/>
      <c r="I9" s="74"/>
      <c r="J9" s="76">
        <v>14</v>
      </c>
      <c r="K9" s="76">
        <v>5</v>
      </c>
      <c r="L9" s="76">
        <v>4</v>
      </c>
      <c r="M9" s="76">
        <v>5</v>
      </c>
      <c r="N9" s="76">
        <v>2</v>
      </c>
      <c r="O9" s="76"/>
      <c r="P9" s="76"/>
      <c r="Q9" s="76"/>
      <c r="R9" s="189">
        <f t="shared" si="0"/>
        <v>30</v>
      </c>
    </row>
    <row r="10" spans="1:18" ht="11.25" customHeight="1">
      <c r="A10" s="44"/>
      <c r="B10" s="182" t="s">
        <v>86</v>
      </c>
      <c r="C10" s="203" t="s">
        <v>247</v>
      </c>
      <c r="D10" s="184" t="s">
        <v>143</v>
      </c>
      <c r="E10" s="185" t="s">
        <v>84</v>
      </c>
      <c r="F10" s="188"/>
      <c r="G10" s="74"/>
      <c r="H10" s="74"/>
      <c r="I10" s="74">
        <v>423</v>
      </c>
      <c r="J10" s="76">
        <v>518</v>
      </c>
      <c r="K10" s="76">
        <v>550</v>
      </c>
      <c r="L10" s="76">
        <v>719</v>
      </c>
      <c r="M10" s="76">
        <v>469</v>
      </c>
      <c r="N10" s="76">
        <v>397</v>
      </c>
      <c r="O10" s="76"/>
      <c r="P10" s="76"/>
      <c r="Q10" s="76"/>
      <c r="R10" s="189">
        <f t="shared" si="0"/>
        <v>3076</v>
      </c>
    </row>
    <row r="11" spans="1:18" ht="11.25" customHeight="1">
      <c r="A11" s="44"/>
      <c r="B11" s="182" t="s">
        <v>86</v>
      </c>
      <c r="C11" s="203" t="s">
        <v>553</v>
      </c>
      <c r="D11" s="184" t="s">
        <v>83</v>
      </c>
      <c r="E11" s="185" t="s">
        <v>84</v>
      </c>
      <c r="F11" s="188"/>
      <c r="G11" s="74"/>
      <c r="H11" s="74"/>
      <c r="I11" s="74"/>
      <c r="J11" s="76"/>
      <c r="K11" s="76">
        <v>3</v>
      </c>
      <c r="L11" s="76"/>
      <c r="M11" s="76"/>
      <c r="N11" s="76"/>
      <c r="O11" s="76"/>
      <c r="P11" s="76"/>
      <c r="Q11" s="76"/>
      <c r="R11" s="189">
        <f t="shared" si="0"/>
        <v>3</v>
      </c>
    </row>
    <row r="12" spans="1:18" ht="11.25" customHeight="1">
      <c r="A12" s="44"/>
      <c r="B12" s="182" t="s">
        <v>86</v>
      </c>
      <c r="C12" s="203" t="s">
        <v>248</v>
      </c>
      <c r="D12" s="184" t="s">
        <v>140</v>
      </c>
      <c r="E12" s="185" t="s">
        <v>84</v>
      </c>
      <c r="F12" s="188"/>
      <c r="G12" s="74"/>
      <c r="H12" s="74">
        <v>56</v>
      </c>
      <c r="I12" s="74"/>
      <c r="J12" s="76"/>
      <c r="K12" s="76"/>
      <c r="L12" s="76"/>
      <c r="M12" s="76"/>
      <c r="N12" s="76"/>
      <c r="O12" s="76"/>
      <c r="P12" s="76"/>
      <c r="Q12" s="76"/>
      <c r="R12" s="189">
        <f t="shared" si="0"/>
        <v>56</v>
      </c>
    </row>
    <row r="13" spans="1:18" ht="11.25" customHeight="1">
      <c r="A13" s="44"/>
      <c r="B13" s="182" t="s">
        <v>86</v>
      </c>
      <c r="C13" s="203" t="s">
        <v>457</v>
      </c>
      <c r="D13" s="184" t="s">
        <v>82</v>
      </c>
      <c r="E13" s="185" t="s">
        <v>84</v>
      </c>
      <c r="F13" s="188"/>
      <c r="G13" s="74"/>
      <c r="H13" s="74">
        <v>7</v>
      </c>
      <c r="I13" s="74"/>
      <c r="J13" s="76">
        <v>12</v>
      </c>
      <c r="K13" s="76"/>
      <c r="L13" s="76"/>
      <c r="M13" s="76">
        <v>27</v>
      </c>
      <c r="N13" s="76"/>
      <c r="O13" s="76"/>
      <c r="P13" s="76"/>
      <c r="Q13" s="76"/>
      <c r="R13" s="189">
        <f t="shared" si="0"/>
        <v>46</v>
      </c>
    </row>
    <row r="14" spans="1:18" ht="11.25" customHeight="1">
      <c r="A14" s="44"/>
      <c r="B14" s="182" t="s">
        <v>86</v>
      </c>
      <c r="C14" s="203" t="s">
        <v>250</v>
      </c>
      <c r="D14" s="184" t="s">
        <v>76</v>
      </c>
      <c r="E14" s="185" t="s">
        <v>84</v>
      </c>
      <c r="F14" s="188"/>
      <c r="G14" s="74"/>
      <c r="H14" s="74">
        <v>241</v>
      </c>
      <c r="I14" s="74">
        <v>494</v>
      </c>
      <c r="J14" s="76">
        <v>421</v>
      </c>
      <c r="K14" s="76">
        <v>393</v>
      </c>
      <c r="L14" s="76">
        <v>326</v>
      </c>
      <c r="M14" s="76">
        <v>393</v>
      </c>
      <c r="N14" s="76">
        <v>432</v>
      </c>
      <c r="O14" s="76"/>
      <c r="P14" s="76"/>
      <c r="Q14" s="76"/>
      <c r="R14" s="189">
        <f t="shared" si="0"/>
        <v>2700</v>
      </c>
    </row>
    <row r="15" spans="1:18" ht="11.25" customHeight="1">
      <c r="A15" s="44"/>
      <c r="B15" s="182" t="s">
        <v>86</v>
      </c>
      <c r="C15" s="95" t="s">
        <v>251</v>
      </c>
      <c r="D15" s="184" t="s">
        <v>143</v>
      </c>
      <c r="E15" s="185" t="s">
        <v>84</v>
      </c>
      <c r="F15" s="188"/>
      <c r="G15" s="74"/>
      <c r="H15" s="74"/>
      <c r="I15" s="74">
        <v>377</v>
      </c>
      <c r="J15" s="76">
        <v>418</v>
      </c>
      <c r="K15" s="76">
        <v>397</v>
      </c>
      <c r="L15" s="76">
        <v>668</v>
      </c>
      <c r="M15" s="76">
        <v>441</v>
      </c>
      <c r="N15" s="76">
        <v>389</v>
      </c>
      <c r="O15" s="76"/>
      <c r="P15" s="76"/>
      <c r="Q15" s="76"/>
      <c r="R15" s="189">
        <f t="shared" si="0"/>
        <v>2690</v>
      </c>
    </row>
    <row r="16" spans="1:18" ht="11.25" customHeight="1">
      <c r="A16" s="44"/>
      <c r="B16" s="182" t="s">
        <v>86</v>
      </c>
      <c r="C16" s="95" t="s">
        <v>252</v>
      </c>
      <c r="D16" s="184" t="s">
        <v>83</v>
      </c>
      <c r="E16" s="185" t="s">
        <v>84</v>
      </c>
      <c r="F16" s="188"/>
      <c r="G16" s="74"/>
      <c r="H16" s="74"/>
      <c r="I16" s="74">
        <v>137</v>
      </c>
      <c r="J16" s="76">
        <v>123</v>
      </c>
      <c r="K16" s="76">
        <v>67</v>
      </c>
      <c r="L16" s="76">
        <v>56</v>
      </c>
      <c r="M16" s="76">
        <v>56</v>
      </c>
      <c r="N16" s="76">
        <v>55</v>
      </c>
      <c r="O16" s="76"/>
      <c r="P16" s="76"/>
      <c r="Q16" s="76"/>
      <c r="R16" s="189">
        <f t="shared" si="0"/>
        <v>494</v>
      </c>
    </row>
    <row r="17" spans="1:18" ht="11.25" customHeight="1">
      <c r="A17" s="44"/>
      <c r="B17" s="182" t="s">
        <v>86</v>
      </c>
      <c r="C17" s="95" t="s">
        <v>253</v>
      </c>
      <c r="D17" s="184" t="s">
        <v>83</v>
      </c>
      <c r="E17" s="185" t="s">
        <v>84</v>
      </c>
      <c r="F17" s="188"/>
      <c r="G17" s="74"/>
      <c r="H17" s="74"/>
      <c r="I17" s="74">
        <v>5</v>
      </c>
      <c r="J17" s="76">
        <v>11</v>
      </c>
      <c r="K17" s="76">
        <v>8</v>
      </c>
      <c r="L17" s="76">
        <v>9</v>
      </c>
      <c r="M17" s="76">
        <v>6</v>
      </c>
      <c r="N17" s="76">
        <v>7</v>
      </c>
      <c r="O17" s="76"/>
      <c r="P17" s="76"/>
      <c r="Q17" s="76"/>
      <c r="R17" s="189">
        <f t="shared" si="0"/>
        <v>46</v>
      </c>
    </row>
    <row r="18" spans="1:18" ht="11.25" customHeight="1">
      <c r="A18" s="44"/>
      <c r="B18" s="190" t="s">
        <v>86</v>
      </c>
      <c r="C18" s="95" t="s">
        <v>254</v>
      </c>
      <c r="D18" s="191" t="s">
        <v>82</v>
      </c>
      <c r="E18" s="192" t="s">
        <v>84</v>
      </c>
      <c r="F18" s="193"/>
      <c r="G18" s="106"/>
      <c r="H18" s="106"/>
      <c r="I18" s="106">
        <v>12</v>
      </c>
      <c r="J18" s="107"/>
      <c r="K18" s="107"/>
      <c r="L18" s="107"/>
      <c r="M18" s="107"/>
      <c r="N18" s="107"/>
      <c r="O18" s="107"/>
      <c r="P18" s="107"/>
      <c r="Q18" s="107"/>
      <c r="R18" s="194">
        <f t="shared" si="0"/>
        <v>12</v>
      </c>
    </row>
    <row r="19" spans="1:18" ht="11.25" customHeight="1">
      <c r="A19" s="44"/>
      <c r="B19" s="115" t="s">
        <v>86</v>
      </c>
      <c r="C19" s="116" t="s">
        <v>49</v>
      </c>
      <c r="D19" s="117"/>
      <c r="E19" s="118"/>
      <c r="F19" s="119"/>
      <c r="G19" s="113">
        <f>SUM(G3:G18)</f>
        <v>0</v>
      </c>
      <c r="H19" s="113">
        <f t="shared" si="1" ref="H19:Q19">SUM(H3:H18)</f>
        <v>607</v>
      </c>
      <c r="I19" s="113">
        <f t="shared" si="1"/>
        <v>2031</v>
      </c>
      <c r="J19" s="113">
        <f>SUM(J3:J18)</f>
        <v>1961</v>
      </c>
      <c r="K19" s="113">
        <f t="shared" si="1"/>
        <v>1790</v>
      </c>
      <c r="L19" s="113">
        <f t="shared" si="1"/>
        <v>2254</v>
      </c>
      <c r="M19" s="113">
        <f t="shared" si="1"/>
        <v>1953</v>
      </c>
      <c r="N19" s="113">
        <f t="shared" si="1"/>
        <v>1659</v>
      </c>
      <c r="O19" s="113">
        <f t="shared" si="1"/>
        <v>0</v>
      </c>
      <c r="P19" s="113">
        <f t="shared" si="1"/>
        <v>0</v>
      </c>
      <c r="Q19" s="113">
        <f t="shared" si="1"/>
        <v>0</v>
      </c>
      <c r="R19" s="113">
        <f>SUM(R3:R18)</f>
        <v>12255</v>
      </c>
    </row>
    <row r="20" spans="1:18" ht="11.25" customHeight="1">
      <c r="A20" s="44"/>
      <c r="B20" s="182" t="s">
        <v>90</v>
      </c>
      <c r="C20" s="183" t="s">
        <v>255</v>
      </c>
      <c r="D20" s="184" t="s">
        <v>79</v>
      </c>
      <c r="E20" s="185" t="s">
        <v>84</v>
      </c>
      <c r="F20" s="186" t="s">
        <v>256</v>
      </c>
      <c r="G20" s="77">
        <v>0</v>
      </c>
      <c r="H20" s="77">
        <v>19579</v>
      </c>
      <c r="I20" s="77">
        <v>0</v>
      </c>
      <c r="J20" s="112">
        <v>0</v>
      </c>
      <c r="K20" s="112">
        <v>0</v>
      </c>
      <c r="L20" s="112">
        <v>131694.60</v>
      </c>
      <c r="M20" s="112">
        <v>0</v>
      </c>
      <c r="N20" s="112">
        <v>0</v>
      </c>
      <c r="O20" s="112"/>
      <c r="P20" s="112"/>
      <c r="Q20" s="112"/>
      <c r="R20" s="187">
        <f t="shared" si="2" ref="R20:R28">SUM(G20:Q20)</f>
        <v>151273.60000000001</v>
      </c>
    </row>
    <row r="21" spans="1:18" ht="11.25" customHeight="1">
      <c r="A21" s="44"/>
      <c r="B21" s="182" t="s">
        <v>90</v>
      </c>
      <c r="C21" s="95" t="s">
        <v>257</v>
      </c>
      <c r="D21" s="184" t="s">
        <v>79</v>
      </c>
      <c r="E21" s="185" t="s">
        <v>84</v>
      </c>
      <c r="F21" s="188" t="s">
        <v>256</v>
      </c>
      <c r="G21" s="74">
        <v>818</v>
      </c>
      <c r="H21" s="74">
        <v>5000</v>
      </c>
      <c r="I21" s="74">
        <v>14696</v>
      </c>
      <c r="J21" s="76">
        <v>3137.20</v>
      </c>
      <c r="K21" s="76">
        <v>50210</v>
      </c>
      <c r="L21" s="76">
        <v>20000</v>
      </c>
      <c r="M21" s="76">
        <v>10000</v>
      </c>
      <c r="N21" s="76">
        <v>0</v>
      </c>
      <c r="O21" s="76"/>
      <c r="P21" s="76"/>
      <c r="Q21" s="76"/>
      <c r="R21" s="189">
        <f t="shared" si="2"/>
        <v>103861.20</v>
      </c>
    </row>
    <row r="22" spans="1:18" ht="11.25" customHeight="1">
      <c r="A22" s="44"/>
      <c r="B22" s="182" t="s">
        <v>90</v>
      </c>
      <c r="C22" s="95" t="s">
        <v>459</v>
      </c>
      <c r="D22" s="184" t="s">
        <v>83</v>
      </c>
      <c r="E22" s="185" t="s">
        <v>84</v>
      </c>
      <c r="F22" s="188" t="s">
        <v>259</v>
      </c>
      <c r="G22" s="74">
        <v>0</v>
      </c>
      <c r="H22" s="74">
        <v>1055</v>
      </c>
      <c r="I22" s="74">
        <v>47</v>
      </c>
      <c r="J22" s="76">
        <v>379.90</v>
      </c>
      <c r="K22" s="76">
        <v>269.88290000000001</v>
      </c>
      <c r="L22" s="76">
        <v>0</v>
      </c>
      <c r="M22" s="76">
        <v>0</v>
      </c>
      <c r="N22" s="76">
        <v>0</v>
      </c>
      <c r="O22" s="76"/>
      <c r="P22" s="76"/>
      <c r="Q22" s="76"/>
      <c r="R22" s="189">
        <f t="shared" si="2"/>
        <v>1751.7829000000002</v>
      </c>
    </row>
    <row r="23" spans="1:18" ht="11.25" customHeight="1">
      <c r="A23" s="44"/>
      <c r="B23" s="182" t="s">
        <v>90</v>
      </c>
      <c r="C23" s="95" t="s">
        <v>260</v>
      </c>
      <c r="D23" s="184" t="s">
        <v>84</v>
      </c>
      <c r="E23" s="185" t="s">
        <v>84</v>
      </c>
      <c r="F23" s="188" t="s">
        <v>261</v>
      </c>
      <c r="G23" s="74">
        <v>203.70</v>
      </c>
      <c r="H23" s="74">
        <v>203.70</v>
      </c>
      <c r="I23" s="74">
        <v>203.70</v>
      </c>
      <c r="J23" s="76">
        <v>203.70</v>
      </c>
      <c r="K23" s="76">
        <v>203.70</v>
      </c>
      <c r="L23" s="76">
        <v>203.70</v>
      </c>
      <c r="M23" s="76">
        <v>203.70</v>
      </c>
      <c r="N23" s="76">
        <v>203.70</v>
      </c>
      <c r="O23" s="76"/>
      <c r="P23" s="76"/>
      <c r="Q23" s="76"/>
      <c r="R23" s="189">
        <f t="shared" si="2"/>
        <v>1629.60</v>
      </c>
    </row>
    <row r="24" spans="1:18" ht="11.25" customHeight="1">
      <c r="A24" s="44"/>
      <c r="B24" s="182" t="s">
        <v>90</v>
      </c>
      <c r="C24" s="95" t="s">
        <v>460</v>
      </c>
      <c r="D24" s="184" t="s">
        <v>84</v>
      </c>
      <c r="E24" s="185" t="s">
        <v>84</v>
      </c>
      <c r="F24" s="188" t="s">
        <v>256</v>
      </c>
      <c r="G24" s="74">
        <v>0</v>
      </c>
      <c r="H24" s="74">
        <v>17</v>
      </c>
      <c r="I24" s="74">
        <v>17</v>
      </c>
      <c r="J24" s="76">
        <v>17</v>
      </c>
      <c r="K24" s="76">
        <v>0</v>
      </c>
      <c r="L24" s="76">
        <v>0</v>
      </c>
      <c r="M24" s="76">
        <v>0</v>
      </c>
      <c r="N24" s="76">
        <v>0</v>
      </c>
      <c r="O24" s="76"/>
      <c r="P24" s="76"/>
      <c r="Q24" s="76"/>
      <c r="R24" s="189">
        <f t="shared" si="2"/>
        <v>51</v>
      </c>
    </row>
    <row r="25" spans="1:18" ht="11.25" customHeight="1">
      <c r="A25" s="44"/>
      <c r="B25" s="182" t="s">
        <v>90</v>
      </c>
      <c r="C25" s="95" t="s">
        <v>461</v>
      </c>
      <c r="D25" s="184" t="s">
        <v>84</v>
      </c>
      <c r="E25" s="185" t="s">
        <v>84</v>
      </c>
      <c r="F25" s="188" t="s">
        <v>256</v>
      </c>
      <c r="G25" s="74">
        <v>0</v>
      </c>
      <c r="H25" s="74">
        <v>22.10</v>
      </c>
      <c r="I25" s="74">
        <v>13.40</v>
      </c>
      <c r="J25" s="76">
        <v>11.10</v>
      </c>
      <c r="K25" s="76">
        <v>0</v>
      </c>
      <c r="L25" s="76">
        <v>0</v>
      </c>
      <c r="M25" s="76">
        <v>0</v>
      </c>
      <c r="N25" s="76">
        <v>0</v>
      </c>
      <c r="O25" s="76"/>
      <c r="P25" s="76"/>
      <c r="Q25" s="76"/>
      <c r="R25" s="189">
        <f t="shared" si="2"/>
        <v>46.60</v>
      </c>
    </row>
    <row r="26" spans="1:18" ht="11.25" customHeight="1">
      <c r="A26" s="44"/>
      <c r="B26" s="182" t="s">
        <v>90</v>
      </c>
      <c r="C26" s="95" t="s">
        <v>262</v>
      </c>
      <c r="D26" s="184" t="s">
        <v>76</v>
      </c>
      <c r="E26" s="185" t="s">
        <v>84</v>
      </c>
      <c r="F26" s="188" t="s">
        <v>256</v>
      </c>
      <c r="G26" s="74">
        <v>42</v>
      </c>
      <c r="H26" s="74">
        <v>133</v>
      </c>
      <c r="I26" s="74">
        <v>278</v>
      </c>
      <c r="J26" s="76">
        <v>183.80</v>
      </c>
      <c r="K26" s="76">
        <v>0</v>
      </c>
      <c r="L26" s="76">
        <v>0</v>
      </c>
      <c r="M26" s="76">
        <v>0</v>
      </c>
      <c r="N26" s="76">
        <v>0</v>
      </c>
      <c r="O26" s="76"/>
      <c r="P26" s="76"/>
      <c r="Q26" s="76"/>
      <c r="R26" s="189">
        <f t="shared" si="2"/>
        <v>636.79999999999995</v>
      </c>
    </row>
    <row r="27" spans="1:18" ht="11.25" customHeight="1">
      <c r="A27" s="44"/>
      <c r="B27" s="182" t="s">
        <v>90</v>
      </c>
      <c r="C27" s="95" t="s">
        <v>263</v>
      </c>
      <c r="D27" s="184" t="s">
        <v>76</v>
      </c>
      <c r="E27" s="185" t="s">
        <v>84</v>
      </c>
      <c r="F27" s="188" t="s">
        <v>256</v>
      </c>
      <c r="G27" s="74">
        <v>0</v>
      </c>
      <c r="H27" s="74">
        <v>10</v>
      </c>
      <c r="I27" s="74">
        <v>0</v>
      </c>
      <c r="J27" s="76">
        <v>0</v>
      </c>
      <c r="K27" s="76">
        <v>0</v>
      </c>
      <c r="L27" s="76">
        <v>0</v>
      </c>
      <c r="M27" s="76">
        <v>0</v>
      </c>
      <c r="N27" s="76">
        <v>0</v>
      </c>
      <c r="O27" s="76"/>
      <c r="P27" s="76"/>
      <c r="Q27" s="76"/>
      <c r="R27" s="189">
        <f t="shared" si="2"/>
        <v>10</v>
      </c>
    </row>
    <row r="28" spans="1:18" ht="11.25" customHeight="1">
      <c r="A28" s="44"/>
      <c r="B28" s="182" t="s">
        <v>90</v>
      </c>
      <c r="C28" s="95" t="s">
        <v>264</v>
      </c>
      <c r="D28" s="184" t="s">
        <v>84</v>
      </c>
      <c r="E28" s="185" t="s">
        <v>84</v>
      </c>
      <c r="F28" s="188" t="s">
        <v>525</v>
      </c>
      <c r="G28" s="74">
        <v>0</v>
      </c>
      <c r="H28" s="74">
        <v>0</v>
      </c>
      <c r="I28" s="74">
        <v>258</v>
      </c>
      <c r="J28" s="76">
        <v>0</v>
      </c>
      <c r="K28" s="76">
        <v>0</v>
      </c>
      <c r="L28" s="76">
        <v>0</v>
      </c>
      <c r="M28" s="76">
        <v>0</v>
      </c>
      <c r="N28" s="76">
        <v>0</v>
      </c>
      <c r="O28" s="76"/>
      <c r="P28" s="76"/>
      <c r="Q28" s="76"/>
      <c r="R28" s="189">
        <f t="shared" si="2"/>
        <v>258</v>
      </c>
    </row>
    <row r="29" spans="1:18" ht="11.25" customHeight="1">
      <c r="A29" s="44"/>
      <c r="B29" s="190" t="s">
        <v>90</v>
      </c>
      <c r="C29" s="95" t="s">
        <v>554</v>
      </c>
      <c r="D29" s="191" t="s">
        <v>84</v>
      </c>
      <c r="E29" s="192" t="s">
        <v>84</v>
      </c>
      <c r="F29" s="193" t="s">
        <v>525</v>
      </c>
      <c r="G29" s="106">
        <v>0</v>
      </c>
      <c r="H29" s="106">
        <v>0</v>
      </c>
      <c r="I29" s="106">
        <v>44</v>
      </c>
      <c r="J29" s="107">
        <v>5</v>
      </c>
      <c r="K29" s="107">
        <v>0</v>
      </c>
      <c r="L29" s="107">
        <v>0</v>
      </c>
      <c r="M29" s="107">
        <v>0</v>
      </c>
      <c r="N29" s="107">
        <v>0</v>
      </c>
      <c r="O29" s="107"/>
      <c r="P29" s="107"/>
      <c r="Q29" s="107"/>
      <c r="R29" s="194">
        <f>SUM(G29:Q29)</f>
        <v>49</v>
      </c>
    </row>
    <row r="30" spans="1:18" ht="11.25" customHeight="1">
      <c r="A30" s="44"/>
      <c r="B30" s="95" t="s">
        <v>90</v>
      </c>
      <c r="C30" s="95" t="s">
        <v>555</v>
      </c>
      <c r="D30" s="314" t="s">
        <v>84</v>
      </c>
      <c r="E30" s="315" t="s">
        <v>84</v>
      </c>
      <c r="F30" s="188" t="s">
        <v>525</v>
      </c>
      <c r="G30" s="74">
        <v>0</v>
      </c>
      <c r="H30" s="74">
        <v>0</v>
      </c>
      <c r="I30" s="74">
        <v>0</v>
      </c>
      <c r="J30" s="76">
        <v>0</v>
      </c>
      <c r="K30" s="76">
        <v>0</v>
      </c>
      <c r="L30" s="76">
        <v>29303</v>
      </c>
      <c r="M30" s="76">
        <v>0</v>
      </c>
      <c r="N30" s="76">
        <v>0</v>
      </c>
      <c r="O30" s="76"/>
      <c r="P30" s="76"/>
      <c r="Q30" s="76"/>
      <c r="R30" s="194">
        <f>SUM(G30:Q30)</f>
        <v>29303</v>
      </c>
    </row>
    <row r="31" spans="1:18" ht="11.25" customHeight="1">
      <c r="A31" s="44"/>
      <c r="B31" s="115" t="s">
        <v>90</v>
      </c>
      <c r="C31" s="116" t="s">
        <v>49</v>
      </c>
      <c r="D31" s="117"/>
      <c r="E31" s="118"/>
      <c r="F31" s="119"/>
      <c r="G31" s="113">
        <f>SUM(G20:G30)</f>
        <v>1063.70</v>
      </c>
      <c r="H31" s="113">
        <f t="shared" si="3" ref="H31:L31">SUM(H20:H30)</f>
        <v>26019.80</v>
      </c>
      <c r="I31" s="113">
        <f t="shared" si="3"/>
        <v>15557.10</v>
      </c>
      <c r="J31" s="113">
        <f t="shared" si="3"/>
        <v>3937.70</v>
      </c>
      <c r="K31" s="113">
        <f t="shared" si="3"/>
        <v>50683.582899999994</v>
      </c>
      <c r="L31" s="113">
        <f t="shared" si="3"/>
        <v>181201.30000000002</v>
      </c>
      <c r="M31" s="113">
        <f t="shared" si="4" ref="M31:Q31">SUM(M20:M29)</f>
        <v>10203.700000000001</v>
      </c>
      <c r="N31" s="113">
        <f t="shared" si="4"/>
        <v>203.70</v>
      </c>
      <c r="O31" s="113">
        <f t="shared" si="4"/>
        <v>0</v>
      </c>
      <c r="P31" s="113">
        <f t="shared" si="4"/>
        <v>0</v>
      </c>
      <c r="Q31" s="113">
        <f t="shared" si="4"/>
        <v>0</v>
      </c>
      <c r="R31" s="113">
        <f>SUM(R20:R30)</f>
        <v>288870.58289999998</v>
      </c>
    </row>
    <row r="32" spans="1:18" ht="11.25" customHeight="1">
      <c r="A32" s="44"/>
      <c r="B32" s="182" t="s">
        <v>91</v>
      </c>
      <c r="C32" s="183" t="s">
        <v>564</v>
      </c>
      <c r="D32" s="184" t="s">
        <v>79</v>
      </c>
      <c r="E32" s="185" t="s">
        <v>84</v>
      </c>
      <c r="F32" s="186"/>
      <c r="G32" s="77"/>
      <c r="H32" s="112">
        <v>0</v>
      </c>
      <c r="I32" s="77">
        <v>3.3730000000000002</v>
      </c>
      <c r="J32" s="112">
        <v>15.395</v>
      </c>
      <c r="K32" s="112">
        <v>202.50</v>
      </c>
      <c r="L32" s="112">
        <v>229.99999999999997</v>
      </c>
      <c r="M32" s="112">
        <v>0</v>
      </c>
      <c r="N32" s="112">
        <v>0</v>
      </c>
      <c r="O32" s="112"/>
      <c r="P32" s="112"/>
      <c r="Q32" s="112"/>
      <c r="R32" s="187">
        <f>SUM(G32:Q32)</f>
        <v>451.26799999999997</v>
      </c>
    </row>
    <row r="33" spans="1:18" ht="11.25" customHeight="1">
      <c r="A33" s="44"/>
      <c r="B33" s="182" t="s">
        <v>91</v>
      </c>
      <c r="C33" s="95" t="s">
        <v>565</v>
      </c>
      <c r="D33" s="184" t="s">
        <v>79</v>
      </c>
      <c r="E33" s="185" t="s">
        <v>84</v>
      </c>
      <c r="F33" s="188"/>
      <c r="G33" s="74"/>
      <c r="H33" s="76">
        <v>0</v>
      </c>
      <c r="I33" s="74">
        <v>117</v>
      </c>
      <c r="J33" s="76">
        <v>24</v>
      </c>
      <c r="K33" s="76">
        <v>15</v>
      </c>
      <c r="L33" s="76">
        <v>0</v>
      </c>
      <c r="M33" s="76">
        <v>0</v>
      </c>
      <c r="N33" s="76">
        <v>0</v>
      </c>
      <c r="O33" s="76"/>
      <c r="P33" s="76"/>
      <c r="Q33" s="76"/>
      <c r="R33" s="189">
        <f t="shared" si="5" ref="R33:R52">SUM(G33:Q33)</f>
        <v>156</v>
      </c>
    </row>
    <row r="34" spans="1:18" ht="11.25" customHeight="1">
      <c r="A34" s="44"/>
      <c r="B34" s="182" t="s">
        <v>91</v>
      </c>
      <c r="C34" s="95" t="s">
        <v>566</v>
      </c>
      <c r="D34" s="184" t="s">
        <v>143</v>
      </c>
      <c r="E34" s="185" t="s">
        <v>84</v>
      </c>
      <c r="F34" s="188"/>
      <c r="G34" s="74"/>
      <c r="H34" s="76">
        <v>0</v>
      </c>
      <c r="I34" s="74">
        <v>0</v>
      </c>
      <c r="J34" s="76">
        <v>685</v>
      </c>
      <c r="K34" s="76">
        <v>0</v>
      </c>
      <c r="L34" s="76">
        <v>1023</v>
      </c>
      <c r="M34" s="76">
        <v>25</v>
      </c>
      <c r="N34" s="76">
        <v>0</v>
      </c>
      <c r="O34" s="76"/>
      <c r="P34" s="76"/>
      <c r="Q34" s="76"/>
      <c r="R34" s="189">
        <f t="shared" si="5"/>
        <v>1733</v>
      </c>
    </row>
    <row r="35" spans="1:18" ht="11.25" customHeight="1">
      <c r="A35" s="44"/>
      <c r="B35" s="182" t="s">
        <v>91</v>
      </c>
      <c r="C35" s="95" t="s">
        <v>437</v>
      </c>
      <c r="D35" s="184" t="s">
        <v>143</v>
      </c>
      <c r="E35" s="185" t="s">
        <v>84</v>
      </c>
      <c r="F35" s="188"/>
      <c r="G35" s="74"/>
      <c r="H35" s="76">
        <v>0</v>
      </c>
      <c r="I35" s="74">
        <v>0</v>
      </c>
      <c r="J35" s="76">
        <v>9113.5499999999993</v>
      </c>
      <c r="K35" s="76">
        <v>11310.45</v>
      </c>
      <c r="L35" s="76">
        <v>14502.349999999999</v>
      </c>
      <c r="M35" s="76">
        <v>19565.650000000001</v>
      </c>
      <c r="N35" s="76">
        <v>19759</v>
      </c>
      <c r="O35" s="76"/>
      <c r="P35" s="76"/>
      <c r="Q35" s="76"/>
      <c r="R35" s="189">
        <f t="shared" si="5"/>
        <v>74251</v>
      </c>
    </row>
    <row r="36" spans="1:18" ht="11.25" customHeight="1">
      <c r="A36" s="44"/>
      <c r="B36" s="182" t="s">
        <v>91</v>
      </c>
      <c r="C36" s="95" t="s">
        <v>567</v>
      </c>
      <c r="D36" s="184" t="s">
        <v>79</v>
      </c>
      <c r="E36" s="185" t="s">
        <v>84</v>
      </c>
      <c r="F36" s="188"/>
      <c r="G36" s="74"/>
      <c r="H36" s="76">
        <v>0</v>
      </c>
      <c r="I36" s="74">
        <v>29.852520000000002</v>
      </c>
      <c r="J36" s="76">
        <v>9.769959999999994</v>
      </c>
      <c r="K36" s="76">
        <v>42.78</v>
      </c>
      <c r="L36" s="76">
        <v>57.040009999999995</v>
      </c>
      <c r="M36" s="76">
        <v>11.159999999999997</v>
      </c>
      <c r="N36" s="76">
        <v>0</v>
      </c>
      <c r="O36" s="76"/>
      <c r="P36" s="76"/>
      <c r="Q36" s="76"/>
      <c r="R36" s="189">
        <f t="shared" si="5"/>
        <v>150.60248999999999</v>
      </c>
    </row>
    <row r="37" spans="1:18" ht="11.25" customHeight="1">
      <c r="A37" s="44"/>
      <c r="B37" s="182" t="s">
        <v>91</v>
      </c>
      <c r="C37" s="95" t="s">
        <v>362</v>
      </c>
      <c r="D37" s="184" t="s">
        <v>143</v>
      </c>
      <c r="E37" s="185" t="s">
        <v>84</v>
      </c>
      <c r="F37" s="188"/>
      <c r="G37" s="74"/>
      <c r="H37" s="76">
        <v>0</v>
      </c>
      <c r="I37" s="74">
        <v>10.833550000000001</v>
      </c>
      <c r="J37" s="76">
        <v>3.5449199999999994</v>
      </c>
      <c r="K37" s="76">
        <v>15.524709999999999</v>
      </c>
      <c r="L37" s="76">
        <v>20.699880000000007</v>
      </c>
      <c r="M37" s="76">
        <v>4.0499999999999972</v>
      </c>
      <c r="N37" s="76">
        <v>0</v>
      </c>
      <c r="O37" s="76"/>
      <c r="P37" s="76"/>
      <c r="Q37" s="76"/>
      <c r="R37" s="189">
        <f t="shared" si="5"/>
        <v>54.653060000000004</v>
      </c>
    </row>
    <row r="38" spans="1:18" ht="11.25" customHeight="1">
      <c r="A38" s="44"/>
      <c r="B38" s="182" t="s">
        <v>91</v>
      </c>
      <c r="C38" s="95" t="s">
        <v>365</v>
      </c>
      <c r="D38" s="184" t="s">
        <v>140</v>
      </c>
      <c r="E38" s="185" t="s">
        <v>84</v>
      </c>
      <c r="F38" s="188"/>
      <c r="G38" s="74"/>
      <c r="H38" s="76">
        <v>0</v>
      </c>
      <c r="I38" s="74">
        <v>29.021830000000001</v>
      </c>
      <c r="J38" s="76">
        <v>1.9995099999999972</v>
      </c>
      <c r="K38" s="76">
        <v>0.53870000000000218</v>
      </c>
      <c r="L38" s="76">
        <v>0</v>
      </c>
      <c r="M38" s="76">
        <v>13.858069999999998</v>
      </c>
      <c r="N38" s="76">
        <v>0</v>
      </c>
      <c r="O38" s="76"/>
      <c r="P38" s="76"/>
      <c r="Q38" s="76"/>
      <c r="R38" s="189">
        <f t="shared" si="5"/>
        <v>45.418109999999999</v>
      </c>
    </row>
    <row r="39" spans="1:18" ht="11.25" customHeight="1">
      <c r="A39" s="44"/>
      <c r="B39" s="182" t="s">
        <v>91</v>
      </c>
      <c r="C39" s="95" t="s">
        <v>366</v>
      </c>
      <c r="D39" s="184" t="s">
        <v>84</v>
      </c>
      <c r="E39" s="185" t="s">
        <v>84</v>
      </c>
      <c r="F39" s="188"/>
      <c r="G39" s="74"/>
      <c r="H39" s="76">
        <v>0</v>
      </c>
      <c r="I39" s="74">
        <v>0</v>
      </c>
      <c r="J39" s="76">
        <v>0</v>
      </c>
      <c r="K39" s="76">
        <v>8.1540800000000004</v>
      </c>
      <c r="L39" s="76">
        <v>0</v>
      </c>
      <c r="M39" s="76">
        <v>10.527000000000001</v>
      </c>
      <c r="N39" s="76">
        <v>0</v>
      </c>
      <c r="O39" s="76"/>
      <c r="P39" s="76"/>
      <c r="Q39" s="76"/>
      <c r="R39" s="189">
        <f t="shared" si="5"/>
        <v>18.681080000000001</v>
      </c>
    </row>
    <row r="40" spans="1:18" ht="11.25" customHeight="1">
      <c r="A40" s="44"/>
      <c r="B40" s="182" t="s">
        <v>91</v>
      </c>
      <c r="C40" s="95" t="s">
        <v>367</v>
      </c>
      <c r="D40" s="184" t="s">
        <v>84</v>
      </c>
      <c r="E40" s="185" t="s">
        <v>84</v>
      </c>
      <c r="F40" s="188"/>
      <c r="G40" s="74"/>
      <c r="H40" s="76">
        <v>0</v>
      </c>
      <c r="I40" s="74">
        <v>265.23358000000002</v>
      </c>
      <c r="J40" s="76">
        <v>0</v>
      </c>
      <c r="K40" s="76">
        <v>14.045150000000035</v>
      </c>
      <c r="L40" s="76">
        <v>54.496849999999938</v>
      </c>
      <c r="M40" s="76">
        <v>139.05599000000001</v>
      </c>
      <c r="N40" s="76">
        <v>0.10</v>
      </c>
      <c r="O40" s="76"/>
      <c r="P40" s="76"/>
      <c r="Q40" s="76"/>
      <c r="R40" s="189">
        <f t="shared" si="5"/>
        <v>472.93157000000002</v>
      </c>
    </row>
    <row r="41" spans="1:18" ht="11.25" customHeight="1">
      <c r="A41" s="44"/>
      <c r="B41" s="182" t="s">
        <v>91</v>
      </c>
      <c r="C41" s="95" t="s">
        <v>370</v>
      </c>
      <c r="D41" s="184" t="s">
        <v>84</v>
      </c>
      <c r="E41" s="185" t="s">
        <v>84</v>
      </c>
      <c r="F41" s="188"/>
      <c r="G41" s="74"/>
      <c r="H41" s="76">
        <v>0</v>
      </c>
      <c r="I41" s="74">
        <v>1.20322</v>
      </c>
      <c r="J41" s="76">
        <v>99.449090000000012</v>
      </c>
      <c r="K41" s="76">
        <v>567.35936999999979</v>
      </c>
      <c r="L41" s="76">
        <v>262.68348000000003</v>
      </c>
      <c r="M41" s="76">
        <v>351.75158999999996</v>
      </c>
      <c r="N41" s="76">
        <v>1459.90</v>
      </c>
      <c r="O41" s="76"/>
      <c r="P41" s="76"/>
      <c r="Q41" s="76"/>
      <c r="R41" s="189">
        <f>SUM(G41:Q41)</f>
        <v>2742.3467499999997</v>
      </c>
    </row>
    <row r="42" spans="1:18" ht="11.25" customHeight="1">
      <c r="A42" s="44"/>
      <c r="B42" s="182" t="s">
        <v>91</v>
      </c>
      <c r="C42" s="95" t="s">
        <v>371</v>
      </c>
      <c r="D42" s="184" t="s">
        <v>84</v>
      </c>
      <c r="E42" s="185" t="s">
        <v>84</v>
      </c>
      <c r="F42" s="188"/>
      <c r="G42" s="74"/>
      <c r="H42" s="76">
        <v>0</v>
      </c>
      <c r="I42" s="74">
        <v>315.72756999999996</v>
      </c>
      <c r="J42" s="76">
        <v>18.904740000000004</v>
      </c>
      <c r="K42" s="76">
        <v>278.19087000000013</v>
      </c>
      <c r="L42" s="76">
        <v>639.58963999999946</v>
      </c>
      <c r="M42" s="76">
        <v>258.33641000000011</v>
      </c>
      <c r="N42" s="76">
        <v>381</v>
      </c>
      <c r="O42" s="76"/>
      <c r="P42" s="76"/>
      <c r="Q42" s="76"/>
      <c r="R42" s="189">
        <f t="shared" si="5"/>
        <v>1891.7492299999997</v>
      </c>
    </row>
    <row r="43" spans="1:18" ht="11.25" customHeight="1">
      <c r="A43" s="44"/>
      <c r="B43" s="182" t="s">
        <v>91</v>
      </c>
      <c r="C43" s="95" t="s">
        <v>378</v>
      </c>
      <c r="D43" s="184" t="s">
        <v>84</v>
      </c>
      <c r="E43" s="185" t="s">
        <v>84</v>
      </c>
      <c r="F43" s="188"/>
      <c r="G43" s="74"/>
      <c r="H43" s="76">
        <v>4.9720000000000004</v>
      </c>
      <c r="I43" s="74">
        <v>16.457569999999997</v>
      </c>
      <c r="J43" s="76">
        <v>-4.7731199999999987</v>
      </c>
      <c r="K43" s="76">
        <v>41.075189999999999</v>
      </c>
      <c r="L43" s="76">
        <v>28.966620000000006</v>
      </c>
      <c r="M43" s="76">
        <v>2.3176299999999941</v>
      </c>
      <c r="N43" s="76">
        <v>994.20</v>
      </c>
      <c r="O43" s="76"/>
      <c r="P43" s="76"/>
      <c r="Q43" s="76"/>
      <c r="R43" s="189">
        <f t="shared" si="5"/>
        <v>1083.2158899999999</v>
      </c>
    </row>
    <row r="44" spans="1:18" ht="11.25" customHeight="1">
      <c r="A44" s="44"/>
      <c r="B44" s="182" t="s">
        <v>91</v>
      </c>
      <c r="C44" s="95" t="s">
        <v>380</v>
      </c>
      <c r="D44" s="184" t="s">
        <v>84</v>
      </c>
      <c r="E44" s="185" t="s">
        <v>84</v>
      </c>
      <c r="F44" s="188"/>
      <c r="G44" s="74"/>
      <c r="H44" s="76">
        <v>0</v>
      </c>
      <c r="I44" s="74">
        <v>0</v>
      </c>
      <c r="J44" s="76">
        <v>0</v>
      </c>
      <c r="K44" s="76">
        <v>47.731199999999994</v>
      </c>
      <c r="L44" s="76">
        <v>0</v>
      </c>
      <c r="M44" s="76">
        <v>49.496260000000014</v>
      </c>
      <c r="N44" s="76">
        <v>0</v>
      </c>
      <c r="O44" s="76"/>
      <c r="P44" s="76"/>
      <c r="Q44" s="76"/>
      <c r="R44" s="189">
        <f t="shared" si="5"/>
        <v>97.227460000000008</v>
      </c>
    </row>
    <row r="45" spans="1:18" ht="11.25" customHeight="1">
      <c r="A45" s="44"/>
      <c r="B45" s="182" t="s">
        <v>91</v>
      </c>
      <c r="C45" s="95" t="s">
        <v>381</v>
      </c>
      <c r="D45" s="184" t="s">
        <v>84</v>
      </c>
      <c r="E45" s="185" t="s">
        <v>84</v>
      </c>
      <c r="F45" s="188"/>
      <c r="G45" s="74"/>
      <c r="H45" s="76">
        <v>0</v>
      </c>
      <c r="I45" s="74">
        <v>0.50</v>
      </c>
      <c r="J45" s="76">
        <v>0</v>
      </c>
      <c r="K45" s="76">
        <v>0</v>
      </c>
      <c r="L45" s="76">
        <v>0</v>
      </c>
      <c r="M45" s="76">
        <v>0.21628000000000003</v>
      </c>
      <c r="N45" s="76">
        <v>0.30</v>
      </c>
      <c r="O45" s="76"/>
      <c r="P45" s="76"/>
      <c r="Q45" s="76"/>
      <c r="R45" s="189">
        <f t="shared" si="5"/>
        <v>1.0162800000000001</v>
      </c>
    </row>
    <row r="46" spans="1:18" ht="11.25" customHeight="1">
      <c r="A46" s="44"/>
      <c r="B46" s="182" t="s">
        <v>91</v>
      </c>
      <c r="C46" s="95" t="s">
        <v>382</v>
      </c>
      <c r="D46" s="184" t="s">
        <v>84</v>
      </c>
      <c r="E46" s="185" t="s">
        <v>84</v>
      </c>
      <c r="F46" s="188"/>
      <c r="G46" s="74"/>
      <c r="H46" s="76">
        <v>0</v>
      </c>
      <c r="I46" s="74">
        <v>0</v>
      </c>
      <c r="J46" s="76">
        <v>0</v>
      </c>
      <c r="K46" s="76">
        <v>1648.9638</v>
      </c>
      <c r="L46" s="76">
        <v>0</v>
      </c>
      <c r="M46" s="76">
        <v>1295.0071199999998</v>
      </c>
      <c r="N46" s="76">
        <v>1994.70</v>
      </c>
      <c r="O46" s="76"/>
      <c r="P46" s="76"/>
      <c r="Q46" s="76"/>
      <c r="R46" s="189">
        <f t="shared" si="5"/>
        <v>4938.6709199999996</v>
      </c>
    </row>
    <row r="47" spans="1:18" ht="11.25" customHeight="1">
      <c r="A47" s="44"/>
      <c r="B47" s="182" t="s">
        <v>91</v>
      </c>
      <c r="C47" s="95" t="s">
        <v>440</v>
      </c>
      <c r="D47" s="184" t="s">
        <v>141</v>
      </c>
      <c r="E47" s="185" t="s">
        <v>84</v>
      </c>
      <c r="F47" s="188"/>
      <c r="G47" s="74"/>
      <c r="H47" s="74">
        <v>0</v>
      </c>
      <c r="I47" s="74">
        <v>0</v>
      </c>
      <c r="J47" s="76">
        <v>0</v>
      </c>
      <c r="K47" s="76">
        <v>0</v>
      </c>
      <c r="L47" s="76">
        <v>0</v>
      </c>
      <c r="M47" s="76">
        <v>50</v>
      </c>
      <c r="N47" s="76">
        <v>0</v>
      </c>
      <c r="O47" s="76"/>
      <c r="P47" s="76"/>
      <c r="Q47" s="76"/>
      <c r="R47" s="189">
        <f>SUM(G47:Q47)</f>
        <v>50</v>
      </c>
    </row>
    <row r="48" spans="1:18" ht="11.25" customHeight="1">
      <c r="A48" s="44"/>
      <c r="B48" s="182" t="s">
        <v>91</v>
      </c>
      <c r="C48" s="95" t="s">
        <v>611</v>
      </c>
      <c r="D48" s="184" t="s">
        <v>79</v>
      </c>
      <c r="E48" s="185" t="s">
        <v>84</v>
      </c>
      <c r="F48" s="188"/>
      <c r="G48" s="74"/>
      <c r="H48" s="74">
        <v>2480.50</v>
      </c>
      <c r="I48" s="74">
        <v>13527.73969</v>
      </c>
      <c r="J48" s="76">
        <v>25397.057819999995</v>
      </c>
      <c r="K48" s="76">
        <v>5555.776380000003</v>
      </c>
      <c r="L48" s="76">
        <v>12531.299300000006</v>
      </c>
      <c r="M48" s="76">
        <v>1995.6613599999982</v>
      </c>
      <c r="N48" s="76">
        <v>6715.70</v>
      </c>
      <c r="O48" s="76"/>
      <c r="P48" s="76"/>
      <c r="Q48" s="76"/>
      <c r="R48" s="189">
        <f t="shared" si="5"/>
        <v>68203.734550000008</v>
      </c>
    </row>
    <row r="49" spans="1:18" ht="11.25" customHeight="1">
      <c r="A49" s="44"/>
      <c r="B49" s="182" t="s">
        <v>91</v>
      </c>
      <c r="C49" s="95" t="s">
        <v>384</v>
      </c>
      <c r="D49" s="184" t="s">
        <v>84</v>
      </c>
      <c r="E49" s="185" t="s">
        <v>84</v>
      </c>
      <c r="F49" s="188"/>
      <c r="G49" s="74"/>
      <c r="H49" s="74">
        <v>0</v>
      </c>
      <c r="I49" s="74">
        <v>0</v>
      </c>
      <c r="J49" s="76">
        <v>0</v>
      </c>
      <c r="K49" s="76">
        <v>26.883779999999998</v>
      </c>
      <c r="L49" s="76">
        <v>27.516610000000004</v>
      </c>
      <c r="M49" s="76">
        <v>14.255719999999997</v>
      </c>
      <c r="N49" s="76">
        <v>151</v>
      </c>
      <c r="O49" s="76"/>
      <c r="P49" s="76"/>
      <c r="Q49" s="76"/>
      <c r="R49" s="189">
        <f t="shared" si="5"/>
        <v>219.65611000000001</v>
      </c>
    </row>
    <row r="50" spans="1:18" ht="11.25" customHeight="1">
      <c r="A50" s="44"/>
      <c r="B50" s="182" t="s">
        <v>91</v>
      </c>
      <c r="C50" s="95" t="s">
        <v>612</v>
      </c>
      <c r="D50" s="184" t="s">
        <v>84</v>
      </c>
      <c r="E50" s="185" t="s">
        <v>84</v>
      </c>
      <c r="F50" s="188"/>
      <c r="G50" s="74"/>
      <c r="H50" s="74">
        <v>241.80399</v>
      </c>
      <c r="I50" s="74">
        <v>312.52363000000003</v>
      </c>
      <c r="J50" s="76">
        <v>513.55561000000012</v>
      </c>
      <c r="K50" s="76">
        <v>978.64561999999978</v>
      </c>
      <c r="L50" s="76">
        <v>389.38514000000009</v>
      </c>
      <c r="M50" s="76">
        <v>622.05173000000059</v>
      </c>
      <c r="N50" s="76">
        <v>632.29999999999995</v>
      </c>
      <c r="O50" s="76"/>
      <c r="P50" s="76"/>
      <c r="Q50" s="76"/>
      <c r="R50" s="189">
        <f t="shared" si="5"/>
        <v>3690.2657200000003</v>
      </c>
    </row>
    <row r="51" spans="1:18" ht="11.25" customHeight="1">
      <c r="A51" s="44"/>
      <c r="B51" s="182" t="s">
        <v>91</v>
      </c>
      <c r="C51" s="95" t="s">
        <v>387</v>
      </c>
      <c r="D51" s="184" t="s">
        <v>84</v>
      </c>
      <c r="E51" s="185" t="s">
        <v>84</v>
      </c>
      <c r="F51" s="188"/>
      <c r="G51" s="74"/>
      <c r="H51" s="74">
        <v>0</v>
      </c>
      <c r="I51" s="74">
        <v>7.8180399999999999</v>
      </c>
      <c r="J51" s="76">
        <v>1.1826299999999996</v>
      </c>
      <c r="K51" s="76">
        <v>0.68790000000000262</v>
      </c>
      <c r="L51" s="76">
        <v>1.3992799999999974</v>
      </c>
      <c r="M51" s="76">
        <v>0</v>
      </c>
      <c r="N51" s="76">
        <v>2.2000000000000002</v>
      </c>
      <c r="O51" s="76"/>
      <c r="P51" s="76"/>
      <c r="Q51" s="76"/>
      <c r="R51" s="189">
        <f t="shared" si="5"/>
        <v>13.287849999999999</v>
      </c>
    </row>
    <row r="52" spans="1:18" ht="11.25" customHeight="1">
      <c r="A52" s="44"/>
      <c r="B52" s="182" t="s">
        <v>91</v>
      </c>
      <c r="C52" s="95" t="s">
        <v>388</v>
      </c>
      <c r="D52" s="184" t="s">
        <v>84</v>
      </c>
      <c r="E52" s="185" t="s">
        <v>84</v>
      </c>
      <c r="F52" s="188"/>
      <c r="G52" s="74"/>
      <c r="H52" s="74">
        <v>0</v>
      </c>
      <c r="I52" s="74">
        <v>0</v>
      </c>
      <c r="J52" s="76">
        <v>0</v>
      </c>
      <c r="K52" s="76">
        <v>1.98855</v>
      </c>
      <c r="L52" s="76">
        <v>5.9664000000000001</v>
      </c>
      <c r="M52" s="76">
        <v>0</v>
      </c>
      <c r="N52" s="76">
        <v>0</v>
      </c>
      <c r="O52" s="76"/>
      <c r="P52" s="76"/>
      <c r="Q52" s="76"/>
      <c r="R52" s="189">
        <f t="shared" si="5"/>
        <v>7.9549500000000002</v>
      </c>
    </row>
    <row r="53" spans="1:18" ht="11.25" customHeight="1">
      <c r="A53" s="44"/>
      <c r="B53" s="182" t="s">
        <v>91</v>
      </c>
      <c r="C53" s="95" t="s">
        <v>397</v>
      </c>
      <c r="D53" s="184" t="s">
        <v>84</v>
      </c>
      <c r="E53" s="185" t="s">
        <v>84</v>
      </c>
      <c r="F53" s="188"/>
      <c r="G53" s="74">
        <v>0</v>
      </c>
      <c r="H53" s="74">
        <v>470.10</v>
      </c>
      <c r="I53" s="74">
        <v>4673.70</v>
      </c>
      <c r="J53" s="76">
        <v>3988.20</v>
      </c>
      <c r="K53" s="76">
        <v>4036.90</v>
      </c>
      <c r="L53" s="76">
        <v>3886.40</v>
      </c>
      <c r="M53" s="76">
        <v>3844.50</v>
      </c>
      <c r="N53" s="76">
        <v>8000</v>
      </c>
      <c r="O53" s="76"/>
      <c r="P53" s="76"/>
      <c r="Q53" s="76"/>
      <c r="R53" s="189">
        <f>SUM(G53:Q53)</f>
        <v>28899.80</v>
      </c>
    </row>
    <row r="54" spans="1:18" ht="11.25" customHeight="1">
      <c r="A54" s="44"/>
      <c r="B54" s="115" t="s">
        <v>91</v>
      </c>
      <c r="C54" s="116" t="s">
        <v>49</v>
      </c>
      <c r="D54" s="117"/>
      <c r="E54" s="118"/>
      <c r="F54" s="119"/>
      <c r="G54" s="113">
        <f t="shared" si="6" ref="G54:R54">SUM(G32:G53)</f>
        <v>0</v>
      </c>
      <c r="H54" s="113">
        <f t="shared" si="6"/>
        <v>3197.37599</v>
      </c>
      <c r="I54" s="113">
        <f t="shared" si="6"/>
        <v>19310.984199999999</v>
      </c>
      <c r="J54" s="113">
        <f t="shared" si="6"/>
        <v>39866.836159999999</v>
      </c>
      <c r="K54" s="113">
        <f t="shared" si="6"/>
        <v>24793.195300000003</v>
      </c>
      <c r="L54" s="113">
        <f t="shared" si="6"/>
        <v>33660.793210000003</v>
      </c>
      <c r="M54" s="113">
        <f t="shared" si="6"/>
        <v>28252.895159999996</v>
      </c>
      <c r="N54" s="113">
        <f t="shared" si="6"/>
        <v>40090.40</v>
      </c>
      <c r="O54" s="113">
        <f t="shared" si="6"/>
        <v>0</v>
      </c>
      <c r="P54" s="113">
        <f t="shared" si="6"/>
        <v>0</v>
      </c>
      <c r="Q54" s="113">
        <f t="shared" si="6"/>
        <v>0</v>
      </c>
      <c r="R54" s="113">
        <f t="shared" si="6"/>
        <v>189172.48002000002</v>
      </c>
    </row>
    <row r="55" spans="1:18" ht="11.25" customHeight="1">
      <c r="A55" s="44"/>
      <c r="B55" s="182" t="s">
        <v>94</v>
      </c>
      <c r="C55" s="183" t="s">
        <v>462</v>
      </c>
      <c r="D55" s="182" t="s">
        <v>76</v>
      </c>
      <c r="E55" s="185" t="s">
        <v>84</v>
      </c>
      <c r="F55" s="195" t="s">
        <v>287</v>
      </c>
      <c r="G55" s="77">
        <v>0</v>
      </c>
      <c r="H55" s="77">
        <v>139.70699999999999</v>
      </c>
      <c r="I55" s="77">
        <v>330.54200999999995</v>
      </c>
      <c r="J55" s="77">
        <v>705.80</v>
      </c>
      <c r="K55" s="77">
        <v>740.60</v>
      </c>
      <c r="L55" s="77">
        <v>470.80</v>
      </c>
      <c r="M55" s="77">
        <v>541.25</v>
      </c>
      <c r="N55" s="77">
        <v>446.80</v>
      </c>
      <c r="O55" s="77"/>
      <c r="P55" s="77"/>
      <c r="Q55" s="77"/>
      <c r="R55" s="187">
        <f t="shared" si="7" ref="R55:R62">SUM(G55:Q55)</f>
        <v>3375.4990100000005</v>
      </c>
    </row>
    <row r="56" spans="1:18" ht="11.25" customHeight="1">
      <c r="A56" s="44"/>
      <c r="B56" s="182" t="s">
        <v>94</v>
      </c>
      <c r="C56" s="95" t="s">
        <v>463</v>
      </c>
      <c r="D56" s="182" t="s">
        <v>143</v>
      </c>
      <c r="E56" s="185" t="s">
        <v>84</v>
      </c>
      <c r="F56" s="196" t="s">
        <v>287</v>
      </c>
      <c r="G56" s="74">
        <v>0</v>
      </c>
      <c r="H56" s="74">
        <v>0</v>
      </c>
      <c r="I56" s="74">
        <v>621.08799999999997</v>
      </c>
      <c r="J56" s="74">
        <v>3035.40</v>
      </c>
      <c r="K56" s="74">
        <v>3483.80</v>
      </c>
      <c r="L56" s="74">
        <v>2856.80</v>
      </c>
      <c r="M56" s="74">
        <v>3094</v>
      </c>
      <c r="N56" s="74">
        <v>2809.45</v>
      </c>
      <c r="O56" s="74"/>
      <c r="P56" s="74"/>
      <c r="Q56" s="74"/>
      <c r="R56" s="189">
        <f t="shared" si="7"/>
        <v>15900.538</v>
      </c>
    </row>
    <row r="57" spans="1:18" ht="11.25" customHeight="1">
      <c r="A57" s="44"/>
      <c r="B57" s="182" t="s">
        <v>94</v>
      </c>
      <c r="C57" s="95" t="s">
        <v>464</v>
      </c>
      <c r="D57" s="182" t="s">
        <v>140</v>
      </c>
      <c r="E57" s="185" t="s">
        <v>84</v>
      </c>
      <c r="F57" s="196" t="s">
        <v>287</v>
      </c>
      <c r="G57" s="74">
        <v>0</v>
      </c>
      <c r="H57" s="74">
        <v>274.04806000000002</v>
      </c>
      <c r="I57" s="74">
        <v>470.60899999999998</v>
      </c>
      <c r="J57" s="74">
        <v>343.54903000000002</v>
      </c>
      <c r="K57" s="74">
        <v>125.69623</v>
      </c>
      <c r="L57" s="74">
        <v>103.06304</v>
      </c>
      <c r="M57" s="74">
        <v>110.80</v>
      </c>
      <c r="N57" s="74">
        <v>89.86</v>
      </c>
      <c r="O57" s="74"/>
      <c r="P57" s="74"/>
      <c r="Q57" s="74"/>
      <c r="R57" s="189">
        <f t="shared" si="7"/>
        <v>1517.62536</v>
      </c>
    </row>
    <row r="58" spans="1:18" ht="11.25" customHeight="1">
      <c r="A58" s="44"/>
      <c r="B58" s="182" t="s">
        <v>94</v>
      </c>
      <c r="C58" s="95" t="s">
        <v>465</v>
      </c>
      <c r="D58" s="182" t="s">
        <v>141</v>
      </c>
      <c r="E58" s="185" t="s">
        <v>84</v>
      </c>
      <c r="F58" s="196" t="s">
        <v>287</v>
      </c>
      <c r="G58" s="74">
        <v>0</v>
      </c>
      <c r="H58" s="74">
        <v>62.995600000000003</v>
      </c>
      <c r="I58" s="74">
        <v>0</v>
      </c>
      <c r="J58" s="74">
        <v>0</v>
      </c>
      <c r="K58" s="74">
        <v>0</v>
      </c>
      <c r="L58" s="74">
        <v>0</v>
      </c>
      <c r="M58" s="74">
        <v>59.330640000000002</v>
      </c>
      <c r="N58" s="74">
        <v>0</v>
      </c>
      <c r="O58" s="74"/>
      <c r="P58" s="74"/>
      <c r="Q58" s="74"/>
      <c r="R58" s="189">
        <f t="shared" si="7"/>
        <v>122.32624000000001</v>
      </c>
    </row>
    <row r="59" spans="1:18" ht="11.25" customHeight="1">
      <c r="A59" s="44"/>
      <c r="B59" s="182" t="s">
        <v>94</v>
      </c>
      <c r="C59" s="95" t="s">
        <v>466</v>
      </c>
      <c r="D59" s="182" t="s">
        <v>81</v>
      </c>
      <c r="E59" s="185" t="s">
        <v>84</v>
      </c>
      <c r="F59" s="196" t="s">
        <v>287</v>
      </c>
      <c r="G59" s="74">
        <v>0</v>
      </c>
      <c r="H59" s="74">
        <v>15.95215</v>
      </c>
      <c r="I59" s="74">
        <v>0</v>
      </c>
      <c r="J59" s="74">
        <v>7.9615900000000002</v>
      </c>
      <c r="K59" s="74">
        <v>0</v>
      </c>
      <c r="L59" s="74">
        <v>0</v>
      </c>
      <c r="M59" s="74">
        <v>0</v>
      </c>
      <c r="N59" s="74">
        <v>0</v>
      </c>
      <c r="O59" s="74"/>
      <c r="P59" s="74"/>
      <c r="Q59" s="74"/>
      <c r="R59" s="189">
        <f t="shared" si="7"/>
        <v>23.913740000000001</v>
      </c>
    </row>
    <row r="60" spans="1:18" ht="11.25" customHeight="1">
      <c r="A60" s="44"/>
      <c r="B60" s="182" t="s">
        <v>94</v>
      </c>
      <c r="C60" s="95" t="s">
        <v>467</v>
      </c>
      <c r="D60" s="182" t="s">
        <v>82</v>
      </c>
      <c r="E60" s="185" t="s">
        <v>84</v>
      </c>
      <c r="F60" s="196" t="s">
        <v>287</v>
      </c>
      <c r="G60" s="74">
        <v>0</v>
      </c>
      <c r="H60" s="74">
        <v>14.644</v>
      </c>
      <c r="I60" s="74">
        <v>12.807</v>
      </c>
      <c r="J60" s="74">
        <v>71.652169999999998</v>
      </c>
      <c r="K60" s="74">
        <v>0</v>
      </c>
      <c r="L60" s="74">
        <v>1.715</v>
      </c>
      <c r="M60" s="74">
        <v>0</v>
      </c>
      <c r="N60" s="74">
        <v>0</v>
      </c>
      <c r="O60" s="74"/>
      <c r="P60" s="74"/>
      <c r="Q60" s="74"/>
      <c r="R60" s="189">
        <f t="shared" si="7"/>
        <v>100.81817000000001</v>
      </c>
    </row>
    <row r="61" spans="1:18" ht="11.25" customHeight="1">
      <c r="A61" s="44"/>
      <c r="B61" s="182" t="s">
        <v>94</v>
      </c>
      <c r="C61" s="197" t="s">
        <v>468</v>
      </c>
      <c r="D61" s="182" t="s">
        <v>83</v>
      </c>
      <c r="E61" s="185" t="s">
        <v>84</v>
      </c>
      <c r="F61" s="196" t="s">
        <v>287</v>
      </c>
      <c r="G61" s="74">
        <v>0</v>
      </c>
      <c r="H61" s="74">
        <v>27.823</v>
      </c>
      <c r="I61" s="74">
        <v>98.022630000000007</v>
      </c>
      <c r="J61" s="74">
        <v>61.865400000000008</v>
      </c>
      <c r="K61" s="74">
        <v>70.393140000000002</v>
      </c>
      <c r="L61" s="74">
        <v>-0.15460999999999991</v>
      </c>
      <c r="M61" s="74">
        <v>-35.598939999999999</v>
      </c>
      <c r="N61" s="74">
        <v>11.75</v>
      </c>
      <c r="O61" s="74"/>
      <c r="P61" s="74"/>
      <c r="Q61" s="74"/>
      <c r="R61" s="189">
        <f t="shared" si="7"/>
        <v>234.10062000000002</v>
      </c>
    </row>
    <row r="62" spans="1:18" ht="11.25" customHeight="1">
      <c r="A62" s="44"/>
      <c r="B62" s="182" t="s">
        <v>94</v>
      </c>
      <c r="C62" s="197" t="s">
        <v>469</v>
      </c>
      <c r="D62" s="184" t="s">
        <v>84</v>
      </c>
      <c r="E62" s="185" t="s">
        <v>84</v>
      </c>
      <c r="F62" s="196" t="s">
        <v>287</v>
      </c>
      <c r="G62" s="74">
        <v>0</v>
      </c>
      <c r="H62" s="74">
        <v>0</v>
      </c>
      <c r="I62" s="74">
        <v>21.10</v>
      </c>
      <c r="J62" s="74">
        <v>7.9269999999999996</v>
      </c>
      <c r="K62" s="74">
        <v>21.530900000000003</v>
      </c>
      <c r="L62" s="74">
        <v>0.41599999999999998</v>
      </c>
      <c r="M62" s="74">
        <v>6.1355499999999994</v>
      </c>
      <c r="N62" s="74">
        <v>9.50</v>
      </c>
      <c r="O62" s="74"/>
      <c r="P62" s="74"/>
      <c r="Q62" s="74"/>
      <c r="R62" s="189">
        <f t="shared" si="7"/>
        <v>66.60945000000001</v>
      </c>
    </row>
    <row r="63" spans="1:18" ht="11.25" customHeight="1">
      <c r="A63" s="44"/>
      <c r="B63" s="115" t="s">
        <v>94</v>
      </c>
      <c r="C63" s="116" t="s">
        <v>49</v>
      </c>
      <c r="D63" s="117"/>
      <c r="E63" s="118"/>
      <c r="F63" s="119"/>
      <c r="G63" s="113">
        <f t="shared" si="8" ref="G63:R63">SUM(G55:G62)</f>
        <v>0</v>
      </c>
      <c r="H63" s="113">
        <f t="shared" si="8"/>
        <v>535.1698100000001</v>
      </c>
      <c r="I63" s="113">
        <f t="shared" si="8"/>
        <v>1554.1686399999996</v>
      </c>
      <c r="J63" s="113">
        <f t="shared" si="8"/>
        <v>4234.1551899999995</v>
      </c>
      <c r="K63" s="113">
        <f t="shared" si="8"/>
        <v>4442.02027</v>
      </c>
      <c r="L63" s="113">
        <f t="shared" si="8"/>
        <v>3432.6394300000006</v>
      </c>
      <c r="M63" s="113">
        <f t="shared" si="8"/>
        <v>3775.9172500000004</v>
      </c>
      <c r="N63" s="113">
        <f t="shared" si="8"/>
        <v>3367.36</v>
      </c>
      <c r="O63" s="113">
        <f t="shared" si="8"/>
        <v>0</v>
      </c>
      <c r="P63" s="113">
        <f t="shared" si="8"/>
        <v>0</v>
      </c>
      <c r="Q63" s="113">
        <f t="shared" si="8"/>
        <v>0</v>
      </c>
      <c r="R63" s="113">
        <f t="shared" si="8"/>
        <v>21341.430589999996</v>
      </c>
    </row>
    <row r="64" spans="1:18" ht="11.25" customHeight="1">
      <c r="A64" s="44"/>
      <c r="B64" s="182" t="s">
        <v>95</v>
      </c>
      <c r="C64" s="183" t="s">
        <v>470</v>
      </c>
      <c r="D64" s="184" t="s">
        <v>80</v>
      </c>
      <c r="E64" s="185" t="s">
        <v>84</v>
      </c>
      <c r="F64" s="186" t="s">
        <v>471</v>
      </c>
      <c r="G64" s="77">
        <v>0</v>
      </c>
      <c r="H64" s="77">
        <v>269170.68900000007</v>
      </c>
      <c r="I64" s="77">
        <v>0</v>
      </c>
      <c r="J64" s="112">
        <v>0</v>
      </c>
      <c r="K64" s="112">
        <v>0</v>
      </c>
      <c r="L64" s="112">
        <v>0</v>
      </c>
      <c r="M64" s="112">
        <v>0</v>
      </c>
      <c r="N64" s="112">
        <v>0</v>
      </c>
      <c r="O64" s="112"/>
      <c r="P64" s="112"/>
      <c r="Q64" s="112"/>
      <c r="R64" s="187">
        <f t="shared" si="9" ref="R64:R71">SUM(G64:Q64)</f>
        <v>269170.68900000007</v>
      </c>
    </row>
    <row r="65" spans="1:18" ht="11.25" customHeight="1">
      <c r="A65" s="44"/>
      <c r="B65" s="182" t="s">
        <v>95</v>
      </c>
      <c r="C65" s="95" t="s">
        <v>572</v>
      </c>
      <c r="D65" s="184" t="s">
        <v>80</v>
      </c>
      <c r="E65" s="185" t="s">
        <v>84</v>
      </c>
      <c r="F65" s="188" t="s">
        <v>471</v>
      </c>
      <c r="G65" s="74">
        <v>0</v>
      </c>
      <c r="H65" s="74">
        <v>493142.53</v>
      </c>
      <c r="I65" s="74">
        <v>1328820</v>
      </c>
      <c r="J65" s="76">
        <v>1419700</v>
      </c>
      <c r="K65" s="76">
        <v>1097610</v>
      </c>
      <c r="L65" s="76">
        <v>884900</v>
      </c>
      <c r="M65" s="76">
        <v>864233.92</v>
      </c>
      <c r="N65" s="76">
        <v>632351.40</v>
      </c>
      <c r="O65" s="76"/>
      <c r="P65" s="76"/>
      <c r="Q65" s="76"/>
      <c r="R65" s="189">
        <f t="shared" si="9"/>
        <v>6720757.8500000006</v>
      </c>
    </row>
    <row r="66" spans="1:18" ht="11.25" customHeight="1">
      <c r="A66" s="44"/>
      <c r="B66" s="182" t="s">
        <v>95</v>
      </c>
      <c r="C66" s="95" t="s">
        <v>573</v>
      </c>
      <c r="D66" s="184" t="s">
        <v>76</v>
      </c>
      <c r="E66" s="185" t="s">
        <v>84</v>
      </c>
      <c r="F66" s="188" t="s">
        <v>471</v>
      </c>
      <c r="G66" s="74">
        <v>0</v>
      </c>
      <c r="H66" s="74">
        <v>0</v>
      </c>
      <c r="I66" s="74">
        <v>26169</v>
      </c>
      <c r="J66" s="76">
        <v>241908</v>
      </c>
      <c r="K66" s="76">
        <v>217056</v>
      </c>
      <c r="L66" s="76">
        <v>188424</v>
      </c>
      <c r="M66" s="76">
        <v>201129</v>
      </c>
      <c r="N66" s="76">
        <v>193780</v>
      </c>
      <c r="O66" s="76"/>
      <c r="P66" s="76"/>
      <c r="Q66" s="76"/>
      <c r="R66" s="189">
        <f t="shared" si="9"/>
        <v>1068466</v>
      </c>
    </row>
    <row r="67" spans="1:18" ht="11.25" customHeight="1">
      <c r="A67" s="44"/>
      <c r="B67" s="182" t="s">
        <v>95</v>
      </c>
      <c r="C67" s="95" t="s">
        <v>574</v>
      </c>
      <c r="D67" s="184" t="s">
        <v>83</v>
      </c>
      <c r="E67" s="185" t="s">
        <v>84</v>
      </c>
      <c r="F67" s="188" t="s">
        <v>471</v>
      </c>
      <c r="G67" s="74">
        <v>215.49799999999999</v>
      </c>
      <c r="H67" s="74">
        <v>1356.8510000000001</v>
      </c>
      <c r="I67" s="74">
        <v>1842.25</v>
      </c>
      <c r="J67" s="76">
        <v>1827.9090000000001</v>
      </c>
      <c r="K67" s="76">
        <v>996.83</v>
      </c>
      <c r="L67" s="76">
        <v>1050.6669999999999</v>
      </c>
      <c r="M67" s="76">
        <v>1646.32</v>
      </c>
      <c r="N67" s="76">
        <v>570.79999999999995</v>
      </c>
      <c r="O67" s="76"/>
      <c r="P67" s="76"/>
      <c r="Q67" s="76"/>
      <c r="R67" s="189">
        <f t="shared" si="9"/>
        <v>9507.1249999999982</v>
      </c>
    </row>
    <row r="68" spans="1:18" ht="11.25" customHeight="1">
      <c r="A68" s="44"/>
      <c r="B68" s="182" t="s">
        <v>95</v>
      </c>
      <c r="C68" s="95" t="s">
        <v>575</v>
      </c>
      <c r="D68" s="184" t="s">
        <v>84</v>
      </c>
      <c r="E68" s="185" t="s">
        <v>84</v>
      </c>
      <c r="F68" s="188" t="s">
        <v>471</v>
      </c>
      <c r="G68" s="74">
        <v>188.702</v>
      </c>
      <c r="H68" s="74">
        <v>3021.4920000000002</v>
      </c>
      <c r="I68" s="74">
        <v>2294.819</v>
      </c>
      <c r="J68" s="76">
        <v>1980.5160000000001</v>
      </c>
      <c r="K68" s="76">
        <v>1662.991</v>
      </c>
      <c r="L68" s="76">
        <v>1108.3130000000001</v>
      </c>
      <c r="M68" s="76">
        <v>918.09199999999998</v>
      </c>
      <c r="N68" s="76">
        <v>989.85199999999998</v>
      </c>
      <c r="O68" s="76"/>
      <c r="P68" s="76"/>
      <c r="Q68" s="76"/>
      <c r="R68" s="189">
        <f t="shared" si="9"/>
        <v>12164.777000000002</v>
      </c>
    </row>
    <row r="69" spans="1:18" ht="11.25" customHeight="1">
      <c r="A69" s="44"/>
      <c r="B69" s="182" t="s">
        <v>95</v>
      </c>
      <c r="C69" s="95" t="s">
        <v>597</v>
      </c>
      <c r="D69" s="184" t="s">
        <v>84</v>
      </c>
      <c r="E69" s="185" t="s">
        <v>84</v>
      </c>
      <c r="F69" s="188" t="s">
        <v>471</v>
      </c>
      <c r="G69" s="74">
        <v>0</v>
      </c>
      <c r="H69" s="74">
        <v>0</v>
      </c>
      <c r="I69" s="74">
        <v>0</v>
      </c>
      <c r="J69" s="76">
        <v>8.5500000000000007</v>
      </c>
      <c r="K69" s="76">
        <v>354.64</v>
      </c>
      <c r="L69" s="76">
        <v>359.68999999999994</v>
      </c>
      <c r="M69" s="76">
        <v>139.69999999999999</v>
      </c>
      <c r="N69" s="76">
        <v>512.27800000000002</v>
      </c>
      <c r="O69" s="76"/>
      <c r="P69" s="76"/>
      <c r="Q69" s="76"/>
      <c r="R69" s="189">
        <f t="shared" si="9"/>
        <v>1374.8579999999999</v>
      </c>
    </row>
    <row r="70" spans="1:18" ht="11.25" customHeight="1">
      <c r="A70" s="44"/>
      <c r="B70" s="182" t="s">
        <v>95</v>
      </c>
      <c r="C70" s="95" t="s">
        <v>597</v>
      </c>
      <c r="D70" s="184" t="s">
        <v>84</v>
      </c>
      <c r="E70" s="185" t="s">
        <v>84</v>
      </c>
      <c r="F70" s="188" t="s">
        <v>471</v>
      </c>
      <c r="G70" s="74">
        <v>0</v>
      </c>
      <c r="H70" s="74">
        <v>0</v>
      </c>
      <c r="I70" s="74">
        <v>0</v>
      </c>
      <c r="J70" s="76">
        <v>0</v>
      </c>
      <c r="K70" s="76">
        <v>0</v>
      </c>
      <c r="L70" s="76">
        <v>725.40</v>
      </c>
      <c r="M70" s="76">
        <v>1450.80</v>
      </c>
      <c r="N70" s="76">
        <v>3833.5120000000002</v>
      </c>
      <c r="O70" s="76"/>
      <c r="P70" s="76"/>
      <c r="Q70" s="76"/>
      <c r="R70" s="189">
        <f t="shared" si="9"/>
        <v>6009.7119999999995</v>
      </c>
    </row>
    <row r="71" spans="1:18" ht="11.25" customHeight="1">
      <c r="A71" s="44"/>
      <c r="B71" s="182" t="s">
        <v>95</v>
      </c>
      <c r="C71" s="95" t="s">
        <v>598</v>
      </c>
      <c r="D71" s="184" t="s">
        <v>84</v>
      </c>
      <c r="E71" s="185" t="s">
        <v>84</v>
      </c>
      <c r="F71" s="188" t="s">
        <v>471</v>
      </c>
      <c r="G71" s="74">
        <v>0</v>
      </c>
      <c r="H71" s="74">
        <v>0</v>
      </c>
      <c r="I71" s="74">
        <v>0</v>
      </c>
      <c r="J71" s="76">
        <v>0</v>
      </c>
      <c r="K71" s="76">
        <v>0</v>
      </c>
      <c r="L71" s="76">
        <v>0</v>
      </c>
      <c r="M71" s="76">
        <v>240</v>
      </c>
      <c r="N71" s="76">
        <v>323.87</v>
      </c>
      <c r="O71" s="76"/>
      <c r="P71" s="76"/>
      <c r="Q71" s="76"/>
      <c r="R71" s="189">
        <f t="shared" si="9"/>
        <v>563.87</v>
      </c>
    </row>
    <row r="72" spans="1:18" ht="11.25" customHeight="1">
      <c r="A72" s="44"/>
      <c r="B72" s="182" t="s">
        <v>95</v>
      </c>
      <c r="C72" s="95" t="s">
        <v>598</v>
      </c>
      <c r="D72" s="184" t="s">
        <v>84</v>
      </c>
      <c r="E72" s="185" t="s">
        <v>84</v>
      </c>
      <c r="F72" s="188" t="s">
        <v>471</v>
      </c>
      <c r="G72" s="74">
        <v>0</v>
      </c>
      <c r="H72" s="74">
        <v>0</v>
      </c>
      <c r="I72" s="74">
        <v>0</v>
      </c>
      <c r="J72" s="76">
        <v>0</v>
      </c>
      <c r="K72" s="76">
        <v>0</v>
      </c>
      <c r="L72" s="76">
        <v>0</v>
      </c>
      <c r="M72" s="76">
        <v>0</v>
      </c>
      <c r="N72" s="76">
        <v>128.61199999999999</v>
      </c>
      <c r="O72" s="76"/>
      <c r="P72" s="76"/>
      <c r="Q72" s="76"/>
      <c r="R72" s="189">
        <f t="shared" si="10" ref="R72:R74">SUM(G72:Q72)</f>
        <v>128.61199999999999</v>
      </c>
    </row>
    <row r="73" spans="1:18" ht="11.25" customHeight="1">
      <c r="A73" s="44"/>
      <c r="B73" s="182" t="s">
        <v>95</v>
      </c>
      <c r="C73" s="95" t="s">
        <v>599</v>
      </c>
      <c r="D73" s="184" t="s">
        <v>84</v>
      </c>
      <c r="E73" s="185" t="s">
        <v>84</v>
      </c>
      <c r="F73" s="188" t="s">
        <v>471</v>
      </c>
      <c r="G73" s="74">
        <v>0</v>
      </c>
      <c r="H73" s="74">
        <v>0</v>
      </c>
      <c r="I73" s="74">
        <v>0</v>
      </c>
      <c r="J73" s="76">
        <v>0</v>
      </c>
      <c r="K73" s="76">
        <v>0</v>
      </c>
      <c r="L73" s="76">
        <v>0</v>
      </c>
      <c r="M73" s="76">
        <v>306.87400000000002</v>
      </c>
      <c r="N73" s="76">
        <v>445.255</v>
      </c>
      <c r="O73" s="76"/>
      <c r="P73" s="76"/>
      <c r="Q73" s="76"/>
      <c r="R73" s="189">
        <f t="shared" si="10"/>
        <v>752.12900000000002</v>
      </c>
    </row>
    <row r="74" spans="1:18" ht="11.25" customHeight="1">
      <c r="A74" s="44"/>
      <c r="B74" s="182" t="s">
        <v>95</v>
      </c>
      <c r="C74" s="95" t="s">
        <v>633</v>
      </c>
      <c r="D74" s="184" t="s">
        <v>84</v>
      </c>
      <c r="E74" s="185" t="s">
        <v>84</v>
      </c>
      <c r="F74" s="188" t="s">
        <v>471</v>
      </c>
      <c r="G74" s="74">
        <v>0</v>
      </c>
      <c r="H74" s="74">
        <v>0</v>
      </c>
      <c r="I74" s="74">
        <v>0</v>
      </c>
      <c r="J74" s="76">
        <v>0</v>
      </c>
      <c r="K74" s="76">
        <v>0</v>
      </c>
      <c r="L74" s="76">
        <v>0</v>
      </c>
      <c r="M74" s="76">
        <v>0</v>
      </c>
      <c r="N74" s="76">
        <v>11.946</v>
      </c>
      <c r="O74" s="76"/>
      <c r="P74" s="76"/>
      <c r="Q74" s="76"/>
      <c r="R74" s="189">
        <f t="shared" si="10"/>
        <v>11.946</v>
      </c>
    </row>
    <row r="75" spans="1:18" ht="11.25" customHeight="1">
      <c r="A75" s="44"/>
      <c r="B75" s="182" t="s">
        <v>95</v>
      </c>
      <c r="C75" s="95" t="s">
        <v>472</v>
      </c>
      <c r="D75" s="184" t="s">
        <v>143</v>
      </c>
      <c r="E75" s="185" t="s">
        <v>84</v>
      </c>
      <c r="F75" s="188" t="s">
        <v>471</v>
      </c>
      <c r="G75" s="74">
        <v>0</v>
      </c>
      <c r="H75" s="74">
        <v>0</v>
      </c>
      <c r="I75" s="74">
        <v>102769.40</v>
      </c>
      <c r="J75" s="76">
        <v>4257.2000000000007</v>
      </c>
      <c r="K75" s="76">
        <v>3916.20</v>
      </c>
      <c r="L75" s="76">
        <v>20837.50</v>
      </c>
      <c r="M75" s="76">
        <v>2428.4000000000037</v>
      </c>
      <c r="N75" s="76">
        <v>2886.400000000001</v>
      </c>
      <c r="O75" s="76"/>
      <c r="P75" s="76"/>
      <c r="Q75" s="76"/>
      <c r="R75" s="189">
        <f t="shared" si="11" ref="R75:R104">SUM(G75:Q75)</f>
        <v>137095.09999999998</v>
      </c>
    </row>
    <row r="76" spans="1:18" ht="11.25" customHeight="1">
      <c r="A76" s="44"/>
      <c r="B76" s="182" t="s">
        <v>95</v>
      </c>
      <c r="C76" s="95" t="s">
        <v>473</v>
      </c>
      <c r="D76" s="184" t="s">
        <v>143</v>
      </c>
      <c r="E76" s="185" t="s">
        <v>84</v>
      </c>
      <c r="F76" s="188" t="s">
        <v>536</v>
      </c>
      <c r="G76" s="74">
        <v>0</v>
      </c>
      <c r="H76" s="74">
        <v>0</v>
      </c>
      <c r="I76" s="74">
        <v>1406</v>
      </c>
      <c r="J76" s="76">
        <v>625</v>
      </c>
      <c r="K76" s="76">
        <v>171</v>
      </c>
      <c r="L76" s="76">
        <v>0</v>
      </c>
      <c r="M76" s="76">
        <v>0</v>
      </c>
      <c r="N76" s="76">
        <v>0</v>
      </c>
      <c r="O76" s="76"/>
      <c r="P76" s="76"/>
      <c r="Q76" s="76"/>
      <c r="R76" s="189">
        <f t="shared" si="11"/>
        <v>2202</v>
      </c>
    </row>
    <row r="77" spans="1:18" ht="11.25" customHeight="1">
      <c r="A77" s="44"/>
      <c r="B77" s="182" t="s">
        <v>95</v>
      </c>
      <c r="C77" s="95" t="s">
        <v>474</v>
      </c>
      <c r="D77" s="184" t="s">
        <v>83</v>
      </c>
      <c r="E77" s="185" t="s">
        <v>84</v>
      </c>
      <c r="F77" s="188" t="s">
        <v>476</v>
      </c>
      <c r="G77" s="74">
        <v>0</v>
      </c>
      <c r="H77" s="74">
        <v>76.317999999999998</v>
      </c>
      <c r="I77" s="74">
        <v>76.317999999999998</v>
      </c>
      <c r="J77" s="76">
        <v>76.30</v>
      </c>
      <c r="K77" s="76">
        <v>111.361</v>
      </c>
      <c r="L77" s="76">
        <v>71.89</v>
      </c>
      <c r="M77" s="76">
        <v>76.30</v>
      </c>
      <c r="N77" s="76">
        <v>76.50</v>
      </c>
      <c r="O77" s="76"/>
      <c r="P77" s="76"/>
      <c r="Q77" s="76"/>
      <c r="R77" s="189">
        <f t="shared" si="11"/>
        <v>564.98699999999997</v>
      </c>
    </row>
    <row r="78" spans="1:18" ht="11.25" customHeight="1">
      <c r="A78" s="44"/>
      <c r="B78" s="182" t="s">
        <v>95</v>
      </c>
      <c r="C78" s="95" t="s">
        <v>475</v>
      </c>
      <c r="D78" s="184" t="s">
        <v>83</v>
      </c>
      <c r="E78" s="185" t="s">
        <v>84</v>
      </c>
      <c r="F78" s="188" t="s">
        <v>476</v>
      </c>
      <c r="G78" s="74">
        <v>0</v>
      </c>
      <c r="H78" s="74">
        <v>10.769</v>
      </c>
      <c r="I78" s="74">
        <v>10.769</v>
      </c>
      <c r="J78" s="76">
        <v>10.80</v>
      </c>
      <c r="K78" s="76">
        <v>10.80</v>
      </c>
      <c r="L78" s="76">
        <v>10.80</v>
      </c>
      <c r="M78" s="76">
        <v>10.80</v>
      </c>
      <c r="N78" s="76">
        <v>10.80</v>
      </c>
      <c r="O78" s="76"/>
      <c r="P78" s="76"/>
      <c r="Q78" s="76"/>
      <c r="R78" s="189">
        <f t="shared" si="11"/>
        <v>75.537999999999997</v>
      </c>
    </row>
    <row r="79" spans="1:18" ht="11.25" customHeight="1">
      <c r="A79" s="44"/>
      <c r="B79" s="182" t="s">
        <v>95</v>
      </c>
      <c r="C79" s="95" t="s">
        <v>473</v>
      </c>
      <c r="D79" s="184" t="s">
        <v>141</v>
      </c>
      <c r="E79" s="185" t="s">
        <v>84</v>
      </c>
      <c r="F79" s="188" t="s">
        <v>537</v>
      </c>
      <c r="G79" s="74">
        <v>0</v>
      </c>
      <c r="H79" s="74">
        <v>0</v>
      </c>
      <c r="I79" s="74">
        <v>25.39</v>
      </c>
      <c r="J79" s="76">
        <v>29.599</v>
      </c>
      <c r="K79" s="76">
        <v>10.77</v>
      </c>
      <c r="L79" s="76">
        <v>0.19</v>
      </c>
      <c r="M79" s="76">
        <v>0</v>
      </c>
      <c r="N79" s="76">
        <v>0</v>
      </c>
      <c r="O79" s="76"/>
      <c r="P79" s="76"/>
      <c r="Q79" s="76"/>
      <c r="R79" s="189">
        <f t="shared" si="11"/>
        <v>65.948999999999998</v>
      </c>
    </row>
    <row r="80" spans="1:18" ht="11.25" customHeight="1">
      <c r="A80" s="44"/>
      <c r="B80" s="182" t="s">
        <v>95</v>
      </c>
      <c r="C80" s="95" t="s">
        <v>477</v>
      </c>
      <c r="D80" s="182" t="s">
        <v>84</v>
      </c>
      <c r="E80" s="185" t="s">
        <v>84</v>
      </c>
      <c r="F80" s="188" t="s">
        <v>476</v>
      </c>
      <c r="G80" s="74">
        <v>0</v>
      </c>
      <c r="H80" s="74">
        <v>0</v>
      </c>
      <c r="I80" s="74">
        <v>19.724</v>
      </c>
      <c r="J80" s="76">
        <v>0</v>
      </c>
      <c r="K80" s="76">
        <v>0</v>
      </c>
      <c r="L80" s="76">
        <v>0</v>
      </c>
      <c r="M80" s="76">
        <v>0</v>
      </c>
      <c r="N80" s="76">
        <v>0</v>
      </c>
      <c r="O80" s="76"/>
      <c r="P80" s="76"/>
      <c r="Q80" s="76"/>
      <c r="R80" s="189">
        <f t="shared" si="11"/>
        <v>19.724</v>
      </c>
    </row>
    <row r="81" spans="1:18" ht="22.5">
      <c r="A81" s="44"/>
      <c r="B81" s="182" t="s">
        <v>95</v>
      </c>
      <c r="C81" s="95" t="s">
        <v>478</v>
      </c>
      <c r="D81" s="184" t="s">
        <v>76</v>
      </c>
      <c r="E81" s="185" t="s">
        <v>84</v>
      </c>
      <c r="F81" s="188"/>
      <c r="G81" s="74">
        <v>0</v>
      </c>
      <c r="H81" s="74">
        <v>0</v>
      </c>
      <c r="I81" s="74">
        <v>9.34</v>
      </c>
      <c r="J81" s="74">
        <v>16.39</v>
      </c>
      <c r="K81" s="74">
        <v>0</v>
      </c>
      <c r="L81" s="76">
        <v>0</v>
      </c>
      <c r="M81" s="76">
        <v>0</v>
      </c>
      <c r="N81" s="76">
        <v>0</v>
      </c>
      <c r="O81" s="76"/>
      <c r="P81" s="76"/>
      <c r="Q81" s="76"/>
      <c r="R81" s="189">
        <f t="shared" si="11"/>
        <v>25.73</v>
      </c>
    </row>
    <row r="82" spans="1:18" ht="22.5">
      <c r="A82" s="44"/>
      <c r="B82" s="182" t="s">
        <v>95</v>
      </c>
      <c r="C82" s="95" t="s">
        <v>479</v>
      </c>
      <c r="D82" s="184" t="s">
        <v>76</v>
      </c>
      <c r="E82" s="185" t="s">
        <v>84</v>
      </c>
      <c r="F82" s="188" t="s">
        <v>480</v>
      </c>
      <c r="G82" s="74">
        <v>0</v>
      </c>
      <c r="H82" s="74">
        <v>0</v>
      </c>
      <c r="I82" s="74">
        <v>12.77</v>
      </c>
      <c r="J82" s="74">
        <v>35.946960000000004</v>
      </c>
      <c r="K82" s="74">
        <v>35.479119999999995</v>
      </c>
      <c r="L82" s="76">
        <v>20.781079999999999</v>
      </c>
      <c r="M82" s="76">
        <v>20.876449999999998</v>
      </c>
      <c r="N82" s="76">
        <v>23.686669999999999</v>
      </c>
      <c r="O82" s="76"/>
      <c r="P82" s="76"/>
      <c r="Q82" s="76"/>
      <c r="R82" s="189">
        <f t="shared" si="11"/>
        <v>149.54028</v>
      </c>
    </row>
    <row r="83" spans="1:18" ht="22.5">
      <c r="A83" s="44"/>
      <c r="B83" s="182" t="s">
        <v>95</v>
      </c>
      <c r="C83" s="95" t="s">
        <v>481</v>
      </c>
      <c r="D83" s="184" t="s">
        <v>76</v>
      </c>
      <c r="E83" s="185" t="s">
        <v>84</v>
      </c>
      <c r="F83" s="188"/>
      <c r="G83" s="74">
        <v>1.452</v>
      </c>
      <c r="H83" s="74">
        <v>16.597000000000001</v>
      </c>
      <c r="I83" s="74">
        <v>17.852</v>
      </c>
      <c r="J83" s="74">
        <v>25.126999999999999</v>
      </c>
      <c r="K83" s="74">
        <v>5.6430499999999997</v>
      </c>
      <c r="L83" s="76">
        <v>6.0504199999999999</v>
      </c>
      <c r="M83" s="76">
        <v>19.468</v>
      </c>
      <c r="N83" s="76">
        <v>4.5549999999999997</v>
      </c>
      <c r="O83" s="76"/>
      <c r="P83" s="76"/>
      <c r="Q83" s="76"/>
      <c r="R83" s="189">
        <f t="shared" si="11"/>
        <v>96.744470000000007</v>
      </c>
    </row>
    <row r="84" spans="1:18" ht="11.25" customHeight="1">
      <c r="A84" s="44"/>
      <c r="B84" s="182" t="s">
        <v>95</v>
      </c>
      <c r="C84" s="95" t="s">
        <v>482</v>
      </c>
      <c r="D84" s="184" t="s">
        <v>143</v>
      </c>
      <c r="E84" s="185" t="s">
        <v>84</v>
      </c>
      <c r="F84" s="188"/>
      <c r="G84" s="74">
        <v>0</v>
      </c>
      <c r="H84" s="74">
        <v>0</v>
      </c>
      <c r="I84" s="74">
        <v>332.065</v>
      </c>
      <c r="J84" s="76">
        <v>232.523</v>
      </c>
      <c r="K84" s="76">
        <v>12.395</v>
      </c>
      <c r="L84" s="76">
        <v>0</v>
      </c>
      <c r="M84" s="76">
        <v>0</v>
      </c>
      <c r="N84" s="76">
        <v>0</v>
      </c>
      <c r="O84" s="76"/>
      <c r="P84" s="76"/>
      <c r="Q84" s="76"/>
      <c r="R84" s="189">
        <f t="shared" si="11"/>
        <v>576.98299999999995</v>
      </c>
    </row>
    <row r="85" spans="1:18" ht="11.25" customHeight="1">
      <c r="A85" s="44"/>
      <c r="B85" s="182" t="s">
        <v>95</v>
      </c>
      <c r="C85" s="95" t="s">
        <v>600</v>
      </c>
      <c r="D85" s="184" t="s">
        <v>76</v>
      </c>
      <c r="E85" s="185" t="s">
        <v>84</v>
      </c>
      <c r="F85" s="188"/>
      <c r="G85" s="74">
        <v>0</v>
      </c>
      <c r="H85" s="74">
        <v>94</v>
      </c>
      <c r="I85" s="74">
        <v>110</v>
      </c>
      <c r="J85" s="76">
        <v>117</v>
      </c>
      <c r="K85" s="76">
        <v>117</v>
      </c>
      <c r="L85" s="76">
        <v>117</v>
      </c>
      <c r="M85" s="76">
        <v>427</v>
      </c>
      <c r="N85" s="76">
        <v>144</v>
      </c>
      <c r="O85" s="76"/>
      <c r="P85" s="76"/>
      <c r="Q85" s="76"/>
      <c r="R85" s="189">
        <f t="shared" si="11"/>
        <v>1126</v>
      </c>
    </row>
    <row r="86" spans="1:18" ht="11.25" customHeight="1">
      <c r="A86" s="44"/>
      <c r="B86" s="182" t="s">
        <v>95</v>
      </c>
      <c r="C86" s="95" t="s">
        <v>601</v>
      </c>
      <c r="D86" s="184" t="s">
        <v>140</v>
      </c>
      <c r="E86" s="185" t="s">
        <v>84</v>
      </c>
      <c r="F86" s="188"/>
      <c r="G86" s="74">
        <v>0</v>
      </c>
      <c r="H86" s="74">
        <v>0</v>
      </c>
      <c r="I86" s="74">
        <v>0</v>
      </c>
      <c r="J86" s="76">
        <v>0</v>
      </c>
      <c r="K86" s="76">
        <v>0</v>
      </c>
      <c r="L86" s="76">
        <v>0</v>
      </c>
      <c r="M86" s="76">
        <v>286</v>
      </c>
      <c r="N86" s="76">
        <v>12</v>
      </c>
      <c r="O86" s="76"/>
      <c r="P86" s="76"/>
      <c r="Q86" s="76"/>
      <c r="R86" s="189">
        <f t="shared" si="11"/>
        <v>298</v>
      </c>
    </row>
    <row r="87" spans="1:18" ht="11.25" customHeight="1">
      <c r="A87" s="44"/>
      <c r="B87" s="182" t="s">
        <v>95</v>
      </c>
      <c r="C87" s="95" t="s">
        <v>602</v>
      </c>
      <c r="D87" s="184" t="s">
        <v>76</v>
      </c>
      <c r="E87" s="185" t="s">
        <v>84</v>
      </c>
      <c r="F87" s="188"/>
      <c r="G87" s="74">
        <v>0</v>
      </c>
      <c r="H87" s="74">
        <v>0</v>
      </c>
      <c r="I87" s="74">
        <v>0</v>
      </c>
      <c r="J87" s="76">
        <v>0</v>
      </c>
      <c r="K87" s="76">
        <v>0</v>
      </c>
      <c r="L87" s="76">
        <v>0</v>
      </c>
      <c r="M87" s="76">
        <v>197</v>
      </c>
      <c r="N87" s="76">
        <v>0</v>
      </c>
      <c r="O87" s="76"/>
      <c r="P87" s="76"/>
      <c r="Q87" s="76"/>
      <c r="R87" s="189">
        <f t="shared" si="11"/>
        <v>197</v>
      </c>
    </row>
    <row r="88" spans="1:18" ht="11.25" customHeight="1">
      <c r="A88" s="44"/>
      <c r="B88" s="182" t="s">
        <v>95</v>
      </c>
      <c r="C88" s="95" t="s">
        <v>634</v>
      </c>
      <c r="D88" s="184" t="s">
        <v>143</v>
      </c>
      <c r="E88" s="185" t="s">
        <v>84</v>
      </c>
      <c r="F88" s="188"/>
      <c r="G88" s="74">
        <v>0</v>
      </c>
      <c r="H88" s="74">
        <v>0</v>
      </c>
      <c r="I88" s="74">
        <v>0</v>
      </c>
      <c r="J88" s="76">
        <v>0</v>
      </c>
      <c r="K88" s="76">
        <v>0</v>
      </c>
      <c r="L88" s="76">
        <v>0</v>
      </c>
      <c r="M88" s="76">
        <v>122</v>
      </c>
      <c r="N88" s="76">
        <v>0</v>
      </c>
      <c r="O88" s="76"/>
      <c r="P88" s="76"/>
      <c r="Q88" s="76"/>
      <c r="R88" s="189">
        <f t="shared" si="11"/>
        <v>122</v>
      </c>
    </row>
    <row r="89" spans="1:18" ht="11.25" customHeight="1">
      <c r="A89" s="44"/>
      <c r="B89" s="182" t="s">
        <v>95</v>
      </c>
      <c r="C89" s="95" t="s">
        <v>635</v>
      </c>
      <c r="D89" s="184" t="s">
        <v>143</v>
      </c>
      <c r="E89" s="185" t="s">
        <v>84</v>
      </c>
      <c r="F89" s="188"/>
      <c r="G89" s="74">
        <v>0</v>
      </c>
      <c r="H89" s="74">
        <v>0</v>
      </c>
      <c r="I89" s="74">
        <v>0</v>
      </c>
      <c r="J89" s="76">
        <v>0</v>
      </c>
      <c r="K89" s="76">
        <v>0</v>
      </c>
      <c r="L89" s="76">
        <v>0</v>
      </c>
      <c r="M89" s="76">
        <v>41</v>
      </c>
      <c r="N89" s="76">
        <v>0</v>
      </c>
      <c r="O89" s="76"/>
      <c r="P89" s="76"/>
      <c r="Q89" s="76"/>
      <c r="R89" s="189">
        <f t="shared" si="11"/>
        <v>41</v>
      </c>
    </row>
    <row r="90" spans="1:18" ht="11.25" customHeight="1">
      <c r="A90" s="44"/>
      <c r="B90" s="182" t="s">
        <v>95</v>
      </c>
      <c r="C90" s="95" t="s">
        <v>636</v>
      </c>
      <c r="D90" s="184" t="s">
        <v>76</v>
      </c>
      <c r="E90" s="185" t="s">
        <v>84</v>
      </c>
      <c r="F90" s="188" t="s">
        <v>331</v>
      </c>
      <c r="G90" s="74">
        <v>0</v>
      </c>
      <c r="H90" s="74">
        <v>14.40</v>
      </c>
      <c r="I90" s="74">
        <v>47.34</v>
      </c>
      <c r="J90" s="76">
        <v>47.74</v>
      </c>
      <c r="K90" s="76">
        <v>53.30</v>
      </c>
      <c r="L90" s="76">
        <v>66</v>
      </c>
      <c r="M90" s="76">
        <v>66</v>
      </c>
      <c r="N90" s="76">
        <v>69.20</v>
      </c>
      <c r="O90" s="76"/>
      <c r="P90" s="76"/>
      <c r="Q90" s="76"/>
      <c r="R90" s="189">
        <f t="shared" si="11"/>
        <v>363.97999999999996</v>
      </c>
    </row>
    <row r="91" spans="1:18" ht="11.25" customHeight="1">
      <c r="A91" s="44"/>
      <c r="B91" s="182" t="s">
        <v>95</v>
      </c>
      <c r="C91" s="95" t="s">
        <v>637</v>
      </c>
      <c r="D91" s="184" t="s">
        <v>140</v>
      </c>
      <c r="E91" s="185" t="s">
        <v>84</v>
      </c>
      <c r="F91" s="188"/>
      <c r="G91" s="74">
        <v>0</v>
      </c>
      <c r="H91" s="74">
        <v>21.87</v>
      </c>
      <c r="I91" s="74">
        <v>25.02</v>
      </c>
      <c r="J91" s="76">
        <v>9.31</v>
      </c>
      <c r="K91" s="76">
        <v>5.27</v>
      </c>
      <c r="L91" s="76">
        <v>3.60</v>
      </c>
      <c r="M91" s="76">
        <v>3.20</v>
      </c>
      <c r="N91" s="76">
        <v>0</v>
      </c>
      <c r="O91" s="76"/>
      <c r="P91" s="76"/>
      <c r="Q91" s="76"/>
      <c r="R91" s="189">
        <f t="shared" si="11"/>
        <v>68.27</v>
      </c>
    </row>
    <row r="92" spans="1:18" ht="11.25" customHeight="1">
      <c r="A92" s="44"/>
      <c r="B92" s="182" t="s">
        <v>95</v>
      </c>
      <c r="C92" s="95" t="s">
        <v>483</v>
      </c>
      <c r="D92" s="184" t="s">
        <v>83</v>
      </c>
      <c r="E92" s="185" t="s">
        <v>84</v>
      </c>
      <c r="F92" s="188"/>
      <c r="G92" s="74">
        <v>0</v>
      </c>
      <c r="H92" s="74">
        <v>4.9000000000000004</v>
      </c>
      <c r="I92" s="74">
        <v>7.40</v>
      </c>
      <c r="J92" s="76">
        <v>2.40</v>
      </c>
      <c r="K92" s="76">
        <v>0</v>
      </c>
      <c r="L92" s="76">
        <v>0</v>
      </c>
      <c r="M92" s="76">
        <v>0</v>
      </c>
      <c r="N92" s="76">
        <v>0</v>
      </c>
      <c r="O92" s="76"/>
      <c r="P92" s="76"/>
      <c r="Q92" s="76"/>
      <c r="R92" s="189">
        <f t="shared" si="11"/>
        <v>14.70</v>
      </c>
    </row>
    <row r="93" spans="1:18" ht="11.25" customHeight="1">
      <c r="A93" s="44"/>
      <c r="B93" s="182" t="s">
        <v>95</v>
      </c>
      <c r="C93" s="95" t="s">
        <v>535</v>
      </c>
      <c r="D93" s="184" t="s">
        <v>84</v>
      </c>
      <c r="E93" s="185" t="s">
        <v>84</v>
      </c>
      <c r="F93" s="188"/>
      <c r="G93" s="74">
        <v>0</v>
      </c>
      <c r="H93" s="74">
        <v>12.80</v>
      </c>
      <c r="I93" s="74">
        <v>0.15</v>
      </c>
      <c r="J93" s="76">
        <v>0.56999999999999995</v>
      </c>
      <c r="K93" s="76">
        <v>0</v>
      </c>
      <c r="L93" s="76">
        <v>0</v>
      </c>
      <c r="M93" s="76">
        <v>0</v>
      </c>
      <c r="N93" s="76">
        <v>0</v>
      </c>
      <c r="O93" s="76"/>
      <c r="P93" s="76"/>
      <c r="Q93" s="76"/>
      <c r="R93" s="189">
        <f t="shared" si="11"/>
        <v>13.52</v>
      </c>
    </row>
    <row r="94" spans="1:18" ht="11.25" customHeight="1">
      <c r="A94" s="44"/>
      <c r="B94" s="182" t="s">
        <v>95</v>
      </c>
      <c r="C94" s="95" t="s">
        <v>484</v>
      </c>
      <c r="D94" s="184" t="s">
        <v>83</v>
      </c>
      <c r="E94" s="185" t="s">
        <v>84</v>
      </c>
      <c r="F94" s="188"/>
      <c r="G94" s="74">
        <v>0</v>
      </c>
      <c r="H94" s="74">
        <v>0</v>
      </c>
      <c r="I94" s="74">
        <v>6.40</v>
      </c>
      <c r="J94" s="76">
        <v>7.79</v>
      </c>
      <c r="K94" s="76">
        <v>8</v>
      </c>
      <c r="L94" s="76">
        <v>7.40</v>
      </c>
      <c r="M94" s="76">
        <v>7.80</v>
      </c>
      <c r="N94" s="76">
        <v>7.60</v>
      </c>
      <c r="O94" s="76"/>
      <c r="P94" s="76"/>
      <c r="Q94" s="76"/>
      <c r="R94" s="189">
        <f t="shared" si="11"/>
        <v>44.99</v>
      </c>
    </row>
    <row r="95" spans="1:18" ht="11.25" customHeight="1">
      <c r="A95" s="44"/>
      <c r="B95" s="182" t="s">
        <v>95</v>
      </c>
      <c r="C95" s="95" t="s">
        <v>638</v>
      </c>
      <c r="D95" s="184" t="s">
        <v>83</v>
      </c>
      <c r="E95" s="185" t="s">
        <v>84</v>
      </c>
      <c r="F95" s="188"/>
      <c r="G95" s="74">
        <v>0</v>
      </c>
      <c r="H95" s="74">
        <v>0</v>
      </c>
      <c r="I95" s="74">
        <v>0</v>
      </c>
      <c r="J95" s="76">
        <v>0</v>
      </c>
      <c r="K95" s="76">
        <v>6.33</v>
      </c>
      <c r="L95" s="76">
        <v>7.40</v>
      </c>
      <c r="M95" s="76">
        <v>7.70</v>
      </c>
      <c r="N95" s="76">
        <v>7.40</v>
      </c>
      <c r="O95" s="76"/>
      <c r="P95" s="76"/>
      <c r="Q95" s="76"/>
      <c r="R95" s="189">
        <f t="shared" si="11"/>
        <v>28.83</v>
      </c>
    </row>
    <row r="96" spans="1:18" ht="11.25" customHeight="1">
      <c r="A96" s="44"/>
      <c r="B96" s="182" t="s">
        <v>95</v>
      </c>
      <c r="C96" s="95" t="s">
        <v>603</v>
      </c>
      <c r="D96" s="184" t="s">
        <v>76</v>
      </c>
      <c r="E96" s="185" t="s">
        <v>84</v>
      </c>
      <c r="F96" s="188"/>
      <c r="G96" s="74">
        <v>0</v>
      </c>
      <c r="H96" s="74">
        <v>43</v>
      </c>
      <c r="I96" s="74">
        <v>85</v>
      </c>
      <c r="J96" s="76">
        <v>75</v>
      </c>
      <c r="K96" s="76">
        <v>65</v>
      </c>
      <c r="L96" s="76">
        <v>56</v>
      </c>
      <c r="M96" s="76">
        <v>56</v>
      </c>
      <c r="N96" s="76">
        <v>49</v>
      </c>
      <c r="O96" s="76"/>
      <c r="P96" s="76"/>
      <c r="Q96" s="76"/>
      <c r="R96" s="189">
        <f t="shared" si="11"/>
        <v>429</v>
      </c>
    </row>
    <row r="97" spans="1:18" ht="11.25" customHeight="1">
      <c r="A97" s="44"/>
      <c r="B97" s="182" t="s">
        <v>95</v>
      </c>
      <c r="C97" s="95" t="s">
        <v>604</v>
      </c>
      <c r="D97" s="184" t="s">
        <v>140</v>
      </c>
      <c r="E97" s="185" t="s">
        <v>84</v>
      </c>
      <c r="F97" s="188"/>
      <c r="G97" s="74">
        <v>0</v>
      </c>
      <c r="H97" s="74">
        <v>30</v>
      </c>
      <c r="I97" s="74">
        <v>0</v>
      </c>
      <c r="J97" s="76">
        <v>0</v>
      </c>
      <c r="K97" s="76">
        <v>0</v>
      </c>
      <c r="L97" s="76">
        <v>0</v>
      </c>
      <c r="M97" s="76">
        <v>0</v>
      </c>
      <c r="N97" s="76">
        <v>0</v>
      </c>
      <c r="O97" s="76"/>
      <c r="P97" s="76"/>
      <c r="Q97" s="76"/>
      <c r="R97" s="189">
        <f t="shared" si="11"/>
        <v>30</v>
      </c>
    </row>
    <row r="98" spans="1:18" ht="11.25" customHeight="1">
      <c r="A98" s="44"/>
      <c r="B98" s="182" t="s">
        <v>95</v>
      </c>
      <c r="C98" s="95" t="s">
        <v>605</v>
      </c>
      <c r="D98" s="184" t="s">
        <v>141</v>
      </c>
      <c r="E98" s="185" t="s">
        <v>84</v>
      </c>
      <c r="F98" s="188"/>
      <c r="G98" s="74">
        <v>0</v>
      </c>
      <c r="H98" s="74">
        <v>9</v>
      </c>
      <c r="I98" s="74">
        <v>4</v>
      </c>
      <c r="J98" s="76">
        <v>0</v>
      </c>
      <c r="K98" s="76">
        <v>0</v>
      </c>
      <c r="L98" s="76">
        <v>0</v>
      </c>
      <c r="M98" s="76">
        <v>0</v>
      </c>
      <c r="N98" s="76">
        <v>0</v>
      </c>
      <c r="O98" s="76"/>
      <c r="P98" s="76"/>
      <c r="Q98" s="76"/>
      <c r="R98" s="189">
        <f t="shared" si="11"/>
        <v>13</v>
      </c>
    </row>
    <row r="99" spans="1:18" ht="11.25" customHeight="1">
      <c r="A99" s="44"/>
      <c r="B99" s="182" t="s">
        <v>95</v>
      </c>
      <c r="C99" s="95" t="s">
        <v>606</v>
      </c>
      <c r="D99" s="184" t="s">
        <v>84</v>
      </c>
      <c r="E99" s="185" t="s">
        <v>84</v>
      </c>
      <c r="F99" s="188"/>
      <c r="G99" s="74">
        <v>0</v>
      </c>
      <c r="H99" s="74">
        <v>41</v>
      </c>
      <c r="I99" s="74">
        <v>1</v>
      </c>
      <c r="J99" s="76">
        <v>0</v>
      </c>
      <c r="K99" s="76">
        <v>0</v>
      </c>
      <c r="L99" s="76">
        <v>0</v>
      </c>
      <c r="M99" s="76">
        <v>0</v>
      </c>
      <c r="N99" s="76">
        <v>0</v>
      </c>
      <c r="O99" s="76"/>
      <c r="P99" s="76"/>
      <c r="Q99" s="76"/>
      <c r="R99" s="189">
        <f t="shared" si="11"/>
        <v>42</v>
      </c>
    </row>
    <row r="100" spans="1:18" ht="11.25" customHeight="1">
      <c r="A100" s="44"/>
      <c r="B100" s="182" t="s">
        <v>95</v>
      </c>
      <c r="C100" s="95" t="s">
        <v>609</v>
      </c>
      <c r="D100" s="184" t="s">
        <v>76</v>
      </c>
      <c r="E100" s="185" t="s">
        <v>84</v>
      </c>
      <c r="F100" s="188"/>
      <c r="G100" s="74">
        <v>0</v>
      </c>
      <c r="H100" s="74">
        <v>0</v>
      </c>
      <c r="I100" s="74">
        <v>5</v>
      </c>
      <c r="J100" s="76">
        <v>13</v>
      </c>
      <c r="K100" s="76">
        <v>13</v>
      </c>
      <c r="L100" s="76">
        <v>13</v>
      </c>
      <c r="M100" s="76">
        <v>21</v>
      </c>
      <c r="N100" s="76">
        <v>34</v>
      </c>
      <c r="O100" s="76"/>
      <c r="P100" s="76"/>
      <c r="Q100" s="76"/>
      <c r="R100" s="189">
        <f t="shared" si="11"/>
        <v>99</v>
      </c>
    </row>
    <row r="101" spans="1:18" ht="11.25" customHeight="1">
      <c r="A101" s="44"/>
      <c r="B101" s="182" t="s">
        <v>95</v>
      </c>
      <c r="C101" s="95" t="s">
        <v>610</v>
      </c>
      <c r="D101" s="184" t="s">
        <v>140</v>
      </c>
      <c r="E101" s="185" t="s">
        <v>84</v>
      </c>
      <c r="F101" s="188"/>
      <c r="G101" s="74">
        <v>0</v>
      </c>
      <c r="H101" s="74">
        <v>0</v>
      </c>
      <c r="I101" s="74">
        <v>2</v>
      </c>
      <c r="J101" s="76">
        <v>2</v>
      </c>
      <c r="K101" s="76">
        <v>2</v>
      </c>
      <c r="L101" s="76">
        <v>2</v>
      </c>
      <c r="M101" s="76">
        <v>2</v>
      </c>
      <c r="N101" s="76">
        <v>2</v>
      </c>
      <c r="O101" s="76"/>
      <c r="P101" s="76"/>
      <c r="Q101" s="76"/>
      <c r="R101" s="189">
        <f t="shared" si="11"/>
        <v>12</v>
      </c>
    </row>
    <row r="102" spans="1:18" ht="11.25" customHeight="1">
      <c r="A102" s="44"/>
      <c r="B102" s="182" t="s">
        <v>95</v>
      </c>
      <c r="C102" s="95" t="s">
        <v>608</v>
      </c>
      <c r="D102" s="184" t="s">
        <v>76</v>
      </c>
      <c r="E102" s="185" t="s">
        <v>84</v>
      </c>
      <c r="F102" s="188"/>
      <c r="G102" s="74">
        <v>0</v>
      </c>
      <c r="H102" s="74">
        <v>0</v>
      </c>
      <c r="I102" s="74">
        <v>0</v>
      </c>
      <c r="J102" s="76">
        <v>22.40</v>
      </c>
      <c r="K102" s="76">
        <v>150.40</v>
      </c>
      <c r="L102" s="107">
        <v>147.19999999999999</v>
      </c>
      <c r="M102" s="107">
        <v>173.20</v>
      </c>
      <c r="N102" s="107">
        <v>173.20</v>
      </c>
      <c r="O102" s="107"/>
      <c r="P102" s="107"/>
      <c r="Q102" s="107"/>
      <c r="R102" s="194">
        <f t="shared" si="11"/>
        <v>666.40</v>
      </c>
    </row>
    <row r="103" spans="1:18" ht="11.25" customHeight="1">
      <c r="A103" s="44"/>
      <c r="B103" s="182" t="s">
        <v>95</v>
      </c>
      <c r="C103" s="95" t="s">
        <v>607</v>
      </c>
      <c r="D103" s="184" t="s">
        <v>143</v>
      </c>
      <c r="E103" s="185" t="s">
        <v>84</v>
      </c>
      <c r="F103" s="188"/>
      <c r="G103" s="74">
        <v>0</v>
      </c>
      <c r="H103" s="74">
        <v>0</v>
      </c>
      <c r="I103" s="74">
        <v>0</v>
      </c>
      <c r="J103" s="76">
        <v>0</v>
      </c>
      <c r="K103" s="76">
        <v>0.90</v>
      </c>
      <c r="L103" s="76">
        <v>2.90</v>
      </c>
      <c r="M103" s="76">
        <v>2.90</v>
      </c>
      <c r="N103" s="76">
        <v>2.90</v>
      </c>
      <c r="O103" s="76"/>
      <c r="P103" s="76"/>
      <c r="Q103" s="76"/>
      <c r="R103" s="194">
        <f t="shared" si="11"/>
        <v>9.60</v>
      </c>
    </row>
    <row r="104" spans="1:18" ht="11.25" customHeight="1">
      <c r="A104" s="44"/>
      <c r="B104" s="182" t="s">
        <v>95</v>
      </c>
      <c r="C104" s="95" t="s">
        <v>657</v>
      </c>
      <c r="D104" s="184" t="s">
        <v>83</v>
      </c>
      <c r="E104" s="185" t="s">
        <v>84</v>
      </c>
      <c r="F104" s="188" t="s">
        <v>639</v>
      </c>
      <c r="G104" s="74">
        <v>0</v>
      </c>
      <c r="H104" s="74">
        <v>0</v>
      </c>
      <c r="I104" s="74">
        <v>0</v>
      </c>
      <c r="J104" s="76">
        <v>0</v>
      </c>
      <c r="K104" s="76">
        <v>0</v>
      </c>
      <c r="L104" s="76">
        <v>0</v>
      </c>
      <c r="M104" s="76">
        <v>0</v>
      </c>
      <c r="N104" s="76">
        <v>237174.48</v>
      </c>
      <c r="O104" s="76"/>
      <c r="P104" s="76"/>
      <c r="Q104" s="76"/>
      <c r="R104" s="194">
        <f t="shared" si="11"/>
        <v>237174.48</v>
      </c>
    </row>
    <row r="105" spans="1:18" ht="11.25" customHeight="1">
      <c r="A105" s="44"/>
      <c r="B105" s="115" t="s">
        <v>95</v>
      </c>
      <c r="C105" s="116" t="s">
        <v>49</v>
      </c>
      <c r="D105" s="117"/>
      <c r="E105" s="118"/>
      <c r="F105" s="119"/>
      <c r="G105" s="113">
        <f>SUM(G64:G104)</f>
        <v>405.65199999999999</v>
      </c>
      <c r="H105" s="113">
        <f t="shared" si="12" ref="H105:R105">SUM(H64:H104)</f>
        <v>767066.21600000001</v>
      </c>
      <c r="I105" s="113">
        <f t="shared" si="12"/>
        <v>1464099.0069999995</v>
      </c>
      <c r="J105" s="113">
        <f t="shared" si="12"/>
        <v>1671031.0709600002</v>
      </c>
      <c r="K105" s="113">
        <f t="shared" si="12"/>
        <v>1322375.30917</v>
      </c>
      <c r="L105" s="113">
        <f t="shared" si="12"/>
        <v>1097937.7814999996</v>
      </c>
      <c r="M105" s="113">
        <f t="shared" si="12"/>
        <v>1074033.35045</v>
      </c>
      <c r="N105" s="113">
        <f t="shared" si="12"/>
        <v>1073625.24667</v>
      </c>
      <c r="O105" s="113">
        <f t="shared" si="12"/>
        <v>0</v>
      </c>
      <c r="P105" s="113">
        <f t="shared" si="12"/>
        <v>0</v>
      </c>
      <c r="Q105" s="113">
        <f t="shared" si="12"/>
        <v>0</v>
      </c>
      <c r="R105" s="113">
        <f t="shared" si="12"/>
        <v>8470573.633750001</v>
      </c>
    </row>
    <row r="106" spans="1:18" ht="11.25" customHeight="1">
      <c r="A106" s="44"/>
      <c r="B106" s="182" t="s">
        <v>96</v>
      </c>
      <c r="C106" s="183" t="s">
        <v>613</v>
      </c>
      <c r="D106" s="184" t="s">
        <v>79</v>
      </c>
      <c r="E106" s="185" t="s">
        <v>84</v>
      </c>
      <c r="F106" s="198" t="s">
        <v>165</v>
      </c>
      <c r="G106" s="77">
        <v>0</v>
      </c>
      <c r="H106" s="112">
        <v>49129.46</v>
      </c>
      <c r="I106" s="77">
        <v>29421.32</v>
      </c>
      <c r="J106" s="112">
        <v>25000</v>
      </c>
      <c r="K106" s="112">
        <v>0</v>
      </c>
      <c r="L106" s="112">
        <v>0</v>
      </c>
      <c r="M106" s="112">
        <v>0</v>
      </c>
      <c r="N106" s="112">
        <v>0</v>
      </c>
      <c r="O106" s="112"/>
      <c r="P106" s="112"/>
      <c r="Q106" s="112"/>
      <c r="R106" s="187">
        <f t="shared" si="13" ref="R106:R123">SUM(G106:Q106)</f>
        <v>103550.78</v>
      </c>
    </row>
    <row r="107" spans="1:18" ht="11.25" customHeight="1">
      <c r="A107" s="44"/>
      <c r="B107" s="182" t="s">
        <v>96</v>
      </c>
      <c r="C107" s="95" t="s">
        <v>538</v>
      </c>
      <c r="D107" s="184" t="s">
        <v>76</v>
      </c>
      <c r="E107" s="185" t="s">
        <v>84</v>
      </c>
      <c r="F107" s="199" t="s">
        <v>287</v>
      </c>
      <c r="G107" s="74">
        <v>0</v>
      </c>
      <c r="H107" s="76">
        <v>7727.85</v>
      </c>
      <c r="I107" s="74">
        <v>12546.96</v>
      </c>
      <c r="J107" s="76">
        <v>11304.9383</v>
      </c>
      <c r="K107" s="76">
        <v>9548.9662399999997</v>
      </c>
      <c r="L107" s="76">
        <v>7822.98</v>
      </c>
      <c r="M107" s="76">
        <v>18411.78</v>
      </c>
      <c r="N107" s="76">
        <v>8744.6999999999989</v>
      </c>
      <c r="O107" s="76"/>
      <c r="P107" s="76"/>
      <c r="Q107" s="76"/>
      <c r="R107" s="189">
        <f t="shared" si="13"/>
        <v>76108.174539999993</v>
      </c>
    </row>
    <row r="108" spans="1:18" ht="11.25" customHeight="1">
      <c r="A108" s="44"/>
      <c r="B108" s="182" t="s">
        <v>96</v>
      </c>
      <c r="C108" s="95" t="s">
        <v>539</v>
      </c>
      <c r="D108" s="184" t="s">
        <v>140</v>
      </c>
      <c r="E108" s="185" t="s">
        <v>84</v>
      </c>
      <c r="F108" s="199" t="s">
        <v>287</v>
      </c>
      <c r="G108" s="74">
        <v>0</v>
      </c>
      <c r="H108" s="76">
        <v>4743.6899999999996</v>
      </c>
      <c r="I108" s="74">
        <v>35070.54</v>
      </c>
      <c r="J108" s="76">
        <v>13277.264979999998</v>
      </c>
      <c r="K108" s="76">
        <v>1238.2738300000001</v>
      </c>
      <c r="L108" s="76">
        <v>1048.96</v>
      </c>
      <c r="M108" s="76">
        <v>343.04</v>
      </c>
      <c r="N108" s="76">
        <v>568.55999999999995</v>
      </c>
      <c r="O108" s="76"/>
      <c r="P108" s="76"/>
      <c r="Q108" s="76"/>
      <c r="R108" s="189">
        <f t="shared" si="13"/>
        <v>56290.328809999999</v>
      </c>
    </row>
    <row r="109" spans="1:18" ht="11.25" customHeight="1">
      <c r="A109" s="44"/>
      <c r="B109" s="182" t="s">
        <v>96</v>
      </c>
      <c r="C109" s="95" t="s">
        <v>540</v>
      </c>
      <c r="D109" s="184" t="s">
        <v>80</v>
      </c>
      <c r="E109" s="185" t="s">
        <v>84</v>
      </c>
      <c r="F109" s="199"/>
      <c r="G109" s="74">
        <v>0</v>
      </c>
      <c r="H109" s="76">
        <v>1130.68</v>
      </c>
      <c r="I109" s="74">
        <v>0</v>
      </c>
      <c r="J109" s="76">
        <v>21.75</v>
      </c>
      <c r="K109" s="76">
        <v>51.317</v>
      </c>
      <c r="L109" s="76">
        <v>0</v>
      </c>
      <c r="M109" s="76">
        <v>0</v>
      </c>
      <c r="N109" s="76"/>
      <c r="O109" s="76"/>
      <c r="P109" s="76"/>
      <c r="Q109" s="76"/>
      <c r="R109" s="189">
        <f t="shared" si="13"/>
        <v>1203.7470000000001</v>
      </c>
    </row>
    <row r="110" spans="1:18" ht="11.25" customHeight="1">
      <c r="A110" s="44"/>
      <c r="B110" s="182" t="s">
        <v>96</v>
      </c>
      <c r="C110" s="95" t="s">
        <v>541</v>
      </c>
      <c r="D110" s="184" t="s">
        <v>81</v>
      </c>
      <c r="E110" s="185" t="s">
        <v>84</v>
      </c>
      <c r="F110" s="199"/>
      <c r="G110" s="74">
        <v>0</v>
      </c>
      <c r="H110" s="76">
        <v>67.58</v>
      </c>
      <c r="I110" s="74">
        <v>3249.79</v>
      </c>
      <c r="J110" s="76">
        <v>245.06514999999999</v>
      </c>
      <c r="K110" s="76">
        <v>4911.2695199999998</v>
      </c>
      <c r="L110" s="76">
        <v>448.90</v>
      </c>
      <c r="M110" s="76">
        <v>527.01</v>
      </c>
      <c r="N110" s="76">
        <v>255.41</v>
      </c>
      <c r="O110" s="76"/>
      <c r="P110" s="76"/>
      <c r="Q110" s="76"/>
      <c r="R110" s="189">
        <f t="shared" si="13"/>
        <v>9705.0246699999989</v>
      </c>
    </row>
    <row r="111" spans="1:18" ht="11.25" customHeight="1">
      <c r="A111" s="44"/>
      <c r="B111" s="182" t="s">
        <v>96</v>
      </c>
      <c r="C111" s="95" t="s">
        <v>542</v>
      </c>
      <c r="D111" s="184" t="s">
        <v>141</v>
      </c>
      <c r="E111" s="185" t="s">
        <v>84</v>
      </c>
      <c r="F111" s="199"/>
      <c r="G111" s="74">
        <v>0</v>
      </c>
      <c r="H111" s="76">
        <v>501.86</v>
      </c>
      <c r="I111" s="74">
        <v>7701.78</v>
      </c>
      <c r="J111" s="76">
        <v>11228.554630000001</v>
      </c>
      <c r="K111" s="76">
        <v>13474.19686</v>
      </c>
      <c r="L111" s="76">
        <v>30224.09</v>
      </c>
      <c r="M111" s="76">
        <v>7388.9699999999993</v>
      </c>
      <c r="N111" s="76">
        <v>10685.17</v>
      </c>
      <c r="O111" s="76"/>
      <c r="P111" s="76"/>
      <c r="Q111" s="76"/>
      <c r="R111" s="189">
        <f t="shared" si="13"/>
        <v>81204.62148999999</v>
      </c>
    </row>
    <row r="112" spans="1:18" ht="11.25" customHeight="1">
      <c r="A112" s="44"/>
      <c r="B112" s="182" t="s">
        <v>96</v>
      </c>
      <c r="C112" s="95" t="s">
        <v>543</v>
      </c>
      <c r="D112" s="184" t="s">
        <v>143</v>
      </c>
      <c r="E112" s="185" t="s">
        <v>84</v>
      </c>
      <c r="F112" s="199"/>
      <c r="G112" s="74">
        <v>0</v>
      </c>
      <c r="H112" s="76">
        <v>871.67</v>
      </c>
      <c r="I112" s="74">
        <v>68163.899999999994</v>
      </c>
      <c r="J112" s="76">
        <v>106010.31039</v>
      </c>
      <c r="K112" s="76">
        <v>91360.480880000003</v>
      </c>
      <c r="L112" s="76">
        <v>102806.56</v>
      </c>
      <c r="M112" s="76">
        <v>44106.24</v>
      </c>
      <c r="N112" s="76">
        <v>25723.989999999998</v>
      </c>
      <c r="O112" s="76"/>
      <c r="P112" s="76"/>
      <c r="Q112" s="76"/>
      <c r="R112" s="189">
        <f t="shared" si="13"/>
        <v>439043.15126999997</v>
      </c>
    </row>
    <row r="113" spans="1:18" ht="11.25" customHeight="1">
      <c r="A113" s="44"/>
      <c r="B113" s="182" t="s">
        <v>96</v>
      </c>
      <c r="C113" s="95" t="s">
        <v>652</v>
      </c>
      <c r="D113" s="184" t="s">
        <v>82</v>
      </c>
      <c r="E113" s="185" t="s">
        <v>84</v>
      </c>
      <c r="F113" s="199"/>
      <c r="G113" s="74">
        <v>0</v>
      </c>
      <c r="H113" s="76">
        <v>243.45000000000002</v>
      </c>
      <c r="I113" s="74">
        <v>59.18</v>
      </c>
      <c r="J113" s="76">
        <v>5.8079999999999998</v>
      </c>
      <c r="K113" s="76">
        <v>0</v>
      </c>
      <c r="L113" s="76">
        <v>0</v>
      </c>
      <c r="M113" s="76">
        <v>0</v>
      </c>
      <c r="N113" s="76">
        <v>0</v>
      </c>
      <c r="O113" s="76"/>
      <c r="P113" s="76"/>
      <c r="Q113" s="76"/>
      <c r="R113" s="189">
        <f t="shared" si="13"/>
        <v>308.43799999999999</v>
      </c>
    </row>
    <row r="114" spans="1:18" ht="11.25" customHeight="1">
      <c r="A114" s="44"/>
      <c r="B114" s="182" t="s">
        <v>96</v>
      </c>
      <c r="C114" s="95" t="s">
        <v>544</v>
      </c>
      <c r="D114" s="184" t="s">
        <v>83</v>
      </c>
      <c r="E114" s="185" t="s">
        <v>84</v>
      </c>
      <c r="F114" s="199"/>
      <c r="G114" s="74">
        <v>0</v>
      </c>
      <c r="H114" s="76">
        <v>154.12</v>
      </c>
      <c r="I114" s="74">
        <v>4344.75</v>
      </c>
      <c r="J114" s="76">
        <v>6669.2993699999997</v>
      </c>
      <c r="K114" s="76">
        <v>9869.9625899999992</v>
      </c>
      <c r="L114" s="76">
        <v>4379.2700000000004</v>
      </c>
      <c r="M114" s="76">
        <v>3268.77</v>
      </c>
      <c r="N114" s="76">
        <v>2364.56</v>
      </c>
      <c r="O114" s="76"/>
      <c r="P114" s="76"/>
      <c r="Q114" s="76"/>
      <c r="R114" s="189">
        <f t="shared" si="13"/>
        <v>31050.731960000001</v>
      </c>
    </row>
    <row r="115" spans="1:18" ht="22.5" customHeight="1">
      <c r="A115" s="44"/>
      <c r="B115" s="182" t="s">
        <v>96</v>
      </c>
      <c r="C115" s="95" t="s">
        <v>653</v>
      </c>
      <c r="D115" s="184" t="s">
        <v>84</v>
      </c>
      <c r="E115" s="185" t="s">
        <v>84</v>
      </c>
      <c r="F115" s="199" t="s">
        <v>287</v>
      </c>
      <c r="G115" s="74">
        <v>1444.88</v>
      </c>
      <c r="H115" s="76">
        <v>2536.2400000000002</v>
      </c>
      <c r="I115" s="74">
        <v>7610.15</v>
      </c>
      <c r="J115" s="76">
        <v>12442.807580000001</v>
      </c>
      <c r="K115" s="76">
        <v>100596.20161</v>
      </c>
      <c r="L115" s="76">
        <v>4815.7699999999995</v>
      </c>
      <c r="M115" s="76">
        <v>9987.2999999999993</v>
      </c>
      <c r="N115" s="76">
        <v>7431.22</v>
      </c>
      <c r="O115" s="76"/>
      <c r="P115" s="76"/>
      <c r="Q115" s="76"/>
      <c r="R115" s="189">
        <f t="shared" si="13"/>
        <v>146864.56919000001</v>
      </c>
    </row>
    <row r="116" spans="1:18" ht="11.25" customHeight="1">
      <c r="A116" s="44"/>
      <c r="B116" s="253" t="s">
        <v>96</v>
      </c>
      <c r="C116" s="259" t="s">
        <v>568</v>
      </c>
      <c r="D116" s="280" t="s">
        <v>84</v>
      </c>
      <c r="E116" s="254" t="s">
        <v>144</v>
      </c>
      <c r="F116" s="317" t="s">
        <v>569</v>
      </c>
      <c r="G116" s="246">
        <v>0</v>
      </c>
      <c r="H116" s="245">
        <v>0</v>
      </c>
      <c r="I116" s="246">
        <v>0</v>
      </c>
      <c r="J116" s="245">
        <v>0</v>
      </c>
      <c r="K116" s="245">
        <v>47058.18316</v>
      </c>
      <c r="L116" s="245">
        <v>7000</v>
      </c>
      <c r="M116" s="245">
        <v>0</v>
      </c>
      <c r="N116" s="245">
        <v>0</v>
      </c>
      <c r="O116" s="245"/>
      <c r="P116" s="245"/>
      <c r="Q116" s="245"/>
      <c r="R116" s="247">
        <f>SUM(G116:Q116)</f>
        <v>54058.18316</v>
      </c>
    </row>
    <row r="117" spans="1:18" ht="11.25" customHeight="1">
      <c r="A117" s="44"/>
      <c r="B117" s="190" t="s">
        <v>96</v>
      </c>
      <c r="C117" s="95" t="s">
        <v>570</v>
      </c>
      <c r="D117" s="190" t="s">
        <v>141</v>
      </c>
      <c r="E117" s="192" t="s">
        <v>84</v>
      </c>
      <c r="F117" s="316" t="s">
        <v>614</v>
      </c>
      <c r="G117" s="106">
        <v>0</v>
      </c>
      <c r="H117" s="106">
        <v>0</v>
      </c>
      <c r="I117" s="106">
        <v>0</v>
      </c>
      <c r="J117" s="106">
        <v>0</v>
      </c>
      <c r="K117" s="106">
        <v>0</v>
      </c>
      <c r="L117" s="106">
        <v>5390.80908</v>
      </c>
      <c r="M117" s="106">
        <v>118.01</v>
      </c>
      <c r="N117" s="106">
        <v>12677.16</v>
      </c>
      <c r="O117" s="106"/>
      <c r="P117" s="106"/>
      <c r="Q117" s="106"/>
      <c r="R117" s="221">
        <f t="shared" si="13"/>
        <v>18185.979080000001</v>
      </c>
    </row>
    <row r="118" spans="1:18" ht="11.25" customHeight="1">
      <c r="A118" s="44"/>
      <c r="B118" s="206" t="s">
        <v>96</v>
      </c>
      <c r="C118" s="95" t="s">
        <v>615</v>
      </c>
      <c r="D118" s="204" t="s">
        <v>83</v>
      </c>
      <c r="E118" s="207" t="s">
        <v>84</v>
      </c>
      <c r="F118" s="199" t="s">
        <v>616</v>
      </c>
      <c r="G118" s="74">
        <v>0</v>
      </c>
      <c r="H118" s="76">
        <v>0</v>
      </c>
      <c r="I118" s="74">
        <v>0</v>
      </c>
      <c r="J118" s="76">
        <v>0</v>
      </c>
      <c r="K118" s="76">
        <v>0</v>
      </c>
      <c r="L118" s="76">
        <v>0</v>
      </c>
      <c r="M118" s="76">
        <v>50</v>
      </c>
      <c r="N118" s="76"/>
      <c r="O118" s="76"/>
      <c r="P118" s="76"/>
      <c r="Q118" s="76"/>
      <c r="R118" s="221">
        <f t="shared" si="13"/>
        <v>50</v>
      </c>
    </row>
    <row r="119" spans="1:18" ht="11.25" customHeight="1">
      <c r="A119" s="44"/>
      <c r="B119" s="206" t="s">
        <v>96</v>
      </c>
      <c r="C119" s="95" t="s">
        <v>386</v>
      </c>
      <c r="D119" s="204" t="s">
        <v>140</v>
      </c>
      <c r="E119" s="207" t="s">
        <v>84</v>
      </c>
      <c r="F119" s="199" t="s">
        <v>614</v>
      </c>
      <c r="G119" s="74">
        <v>0</v>
      </c>
      <c r="H119" s="76">
        <v>0</v>
      </c>
      <c r="I119" s="74">
        <v>0</v>
      </c>
      <c r="J119" s="76">
        <v>0</v>
      </c>
      <c r="K119" s="76">
        <v>0</v>
      </c>
      <c r="L119" s="76">
        <v>0</v>
      </c>
      <c r="M119" s="76">
        <v>4</v>
      </c>
      <c r="N119" s="76">
        <v>15.99</v>
      </c>
      <c r="O119" s="76"/>
      <c r="P119" s="76"/>
      <c r="Q119" s="76"/>
      <c r="R119" s="221">
        <f t="shared" si="13"/>
        <v>19.990000000000002</v>
      </c>
    </row>
    <row r="120" spans="1:18" ht="11.25" customHeight="1">
      <c r="A120" s="44"/>
      <c r="B120" s="206" t="s">
        <v>96</v>
      </c>
      <c r="C120" s="95" t="s">
        <v>654</v>
      </c>
      <c r="D120" s="204" t="s">
        <v>84</v>
      </c>
      <c r="E120" s="207" t="s">
        <v>84</v>
      </c>
      <c r="F120" s="199" t="s">
        <v>614</v>
      </c>
      <c r="G120" s="74">
        <v>0</v>
      </c>
      <c r="H120" s="76">
        <v>0</v>
      </c>
      <c r="I120" s="74">
        <v>0</v>
      </c>
      <c r="J120" s="76">
        <v>0</v>
      </c>
      <c r="K120" s="76">
        <v>0</v>
      </c>
      <c r="L120" s="76">
        <v>0</v>
      </c>
      <c r="M120" s="76">
        <v>0</v>
      </c>
      <c r="N120" s="76">
        <v>56.36</v>
      </c>
      <c r="O120" s="76"/>
      <c r="P120" s="76"/>
      <c r="Q120" s="76"/>
      <c r="R120" s="221">
        <f t="shared" si="13"/>
        <v>56.36</v>
      </c>
    </row>
    <row r="121" spans="1:18" ht="11.25" customHeight="1">
      <c r="A121" s="44"/>
      <c r="B121" s="253" t="s">
        <v>96</v>
      </c>
      <c r="C121" s="259" t="s">
        <v>661</v>
      </c>
      <c r="D121" s="280" t="s">
        <v>84</v>
      </c>
      <c r="E121" s="254" t="s">
        <v>144</v>
      </c>
      <c r="F121" s="317" t="s">
        <v>655</v>
      </c>
      <c r="G121" s="246">
        <v>0</v>
      </c>
      <c r="H121" s="245">
        <v>0</v>
      </c>
      <c r="I121" s="246">
        <v>0</v>
      </c>
      <c r="J121" s="245">
        <v>0</v>
      </c>
      <c r="K121" s="245">
        <v>0</v>
      </c>
      <c r="L121" s="245">
        <v>0</v>
      </c>
      <c r="M121" s="245">
        <v>0</v>
      </c>
      <c r="N121" s="245">
        <v>150376.50</v>
      </c>
      <c r="O121" s="245"/>
      <c r="P121" s="245"/>
      <c r="Q121" s="245"/>
      <c r="R121" s="247">
        <f t="shared" si="13"/>
        <v>150376.50</v>
      </c>
    </row>
    <row r="122" spans="1:18" ht="11.25" customHeight="1">
      <c r="A122" s="44"/>
      <c r="B122" s="206" t="s">
        <v>96</v>
      </c>
      <c r="C122" s="95" t="s">
        <v>615</v>
      </c>
      <c r="D122" s="204" t="s">
        <v>83</v>
      </c>
      <c r="E122" s="207" t="s">
        <v>84</v>
      </c>
      <c r="F122" s="199" t="s">
        <v>616</v>
      </c>
      <c r="G122" s="74">
        <v>0</v>
      </c>
      <c r="H122" s="76">
        <v>0</v>
      </c>
      <c r="I122" s="74">
        <v>0</v>
      </c>
      <c r="J122" s="76">
        <v>0</v>
      </c>
      <c r="K122" s="76">
        <v>0</v>
      </c>
      <c r="L122" s="76">
        <v>0</v>
      </c>
      <c r="M122" s="76">
        <v>0</v>
      </c>
      <c r="N122" s="76">
        <v>50</v>
      </c>
      <c r="O122" s="76"/>
      <c r="P122" s="76"/>
      <c r="Q122" s="76"/>
      <c r="R122" s="221">
        <f t="shared" si="13"/>
        <v>50</v>
      </c>
    </row>
    <row r="123" spans="1:18" ht="11.25" customHeight="1">
      <c r="A123" s="44"/>
      <c r="B123" s="206" t="s">
        <v>96</v>
      </c>
      <c r="C123" s="95" t="s">
        <v>656</v>
      </c>
      <c r="D123" s="204" t="s">
        <v>84</v>
      </c>
      <c r="E123" s="207" t="s">
        <v>84</v>
      </c>
      <c r="F123" s="199" t="s">
        <v>616</v>
      </c>
      <c r="G123" s="74">
        <v>0</v>
      </c>
      <c r="H123" s="76">
        <v>0</v>
      </c>
      <c r="I123" s="74">
        <v>0</v>
      </c>
      <c r="J123" s="76">
        <v>0</v>
      </c>
      <c r="K123" s="76">
        <v>0</v>
      </c>
      <c r="L123" s="76">
        <v>0</v>
      </c>
      <c r="M123" s="76">
        <v>0</v>
      </c>
      <c r="N123" s="76">
        <v>220.90</v>
      </c>
      <c r="O123" s="76"/>
      <c r="P123" s="76"/>
      <c r="Q123" s="76"/>
      <c r="R123" s="221">
        <f t="shared" si="13"/>
        <v>220.90</v>
      </c>
    </row>
    <row r="124" spans="1:18" ht="11.25" customHeight="1">
      <c r="A124" s="44"/>
      <c r="B124" s="115" t="s">
        <v>96</v>
      </c>
      <c r="C124" s="116" t="s">
        <v>49</v>
      </c>
      <c r="D124" s="117"/>
      <c r="E124" s="118"/>
      <c r="F124" s="119"/>
      <c r="G124" s="113">
        <f>SUM(G106:G123)</f>
        <v>1444.88</v>
      </c>
      <c r="H124" s="113">
        <f t="shared" si="14" ref="H124:R124">SUM(H106:H123)</f>
        <v>67106.600000000006</v>
      </c>
      <c r="I124" s="113">
        <f t="shared" si="14"/>
        <v>168168.36999999997</v>
      </c>
      <c r="J124" s="113">
        <f t="shared" si="14"/>
        <v>186205.79839999997</v>
      </c>
      <c r="K124" s="113">
        <f t="shared" si="14"/>
        <v>278108.85168999998</v>
      </c>
      <c r="L124" s="113">
        <f t="shared" si="14"/>
        <v>163937.33907999998</v>
      </c>
      <c r="M124" s="113">
        <f t="shared" si="14"/>
        <v>84205.12</v>
      </c>
      <c r="N124" s="113">
        <f t="shared" si="14"/>
        <v>219170.52</v>
      </c>
      <c r="O124" s="113">
        <f t="shared" si="14"/>
        <v>0</v>
      </c>
      <c r="P124" s="113">
        <f t="shared" si="14"/>
        <v>0</v>
      </c>
      <c r="Q124" s="113">
        <f t="shared" si="14"/>
        <v>0</v>
      </c>
      <c r="R124" s="113">
        <f t="shared" si="14"/>
        <v>1168347.4791699997</v>
      </c>
    </row>
    <row r="125" spans="1:18" ht="11.25" customHeight="1">
      <c r="A125" s="44"/>
      <c r="B125" s="182" t="s">
        <v>97</v>
      </c>
      <c r="C125" s="183" t="s">
        <v>219</v>
      </c>
      <c r="D125" s="184" t="s">
        <v>76</v>
      </c>
      <c r="E125" s="185" t="s">
        <v>84</v>
      </c>
      <c r="F125" s="198"/>
      <c r="G125" s="77">
        <v>0</v>
      </c>
      <c r="H125" s="77">
        <v>0</v>
      </c>
      <c r="I125" s="112">
        <v>176.41800000000001</v>
      </c>
      <c r="J125" s="112">
        <v>180</v>
      </c>
      <c r="K125" s="112">
        <v>184.40199999999999</v>
      </c>
      <c r="L125" s="112">
        <v>182</v>
      </c>
      <c r="M125" s="112">
        <v>231</v>
      </c>
      <c r="N125" s="112">
        <v>27</v>
      </c>
      <c r="O125" s="112"/>
      <c r="P125" s="112"/>
      <c r="Q125" s="112"/>
      <c r="R125" s="187">
        <f>SUM(G125:Q125)</f>
        <v>980.82</v>
      </c>
    </row>
    <row r="126" spans="1:18" ht="11.25" customHeight="1">
      <c r="A126" s="44"/>
      <c r="B126" s="190" t="s">
        <v>97</v>
      </c>
      <c r="C126" s="95" t="s">
        <v>617</v>
      </c>
      <c r="D126" s="191" t="s">
        <v>143</v>
      </c>
      <c r="E126" s="192" t="s">
        <v>84</v>
      </c>
      <c r="F126" s="200"/>
      <c r="G126" s="106">
        <v>0</v>
      </c>
      <c r="H126" s="106">
        <v>0</v>
      </c>
      <c r="I126" s="107">
        <v>17.97</v>
      </c>
      <c r="J126" s="107">
        <v>18</v>
      </c>
      <c r="K126" s="107">
        <v>45.551000000000002</v>
      </c>
      <c r="L126" s="107">
        <v>45.60</v>
      </c>
      <c r="M126" s="107">
        <v>41</v>
      </c>
      <c r="N126" s="107">
        <v>26</v>
      </c>
      <c r="O126" s="107"/>
      <c r="P126" s="107"/>
      <c r="Q126" s="107"/>
      <c r="R126" s="194">
        <f>SUM(G126:Q126)</f>
        <v>194.12100000000001</v>
      </c>
    </row>
    <row r="127" spans="1:18" ht="11.25" customHeight="1">
      <c r="A127" s="44"/>
      <c r="B127" s="115" t="s">
        <v>97</v>
      </c>
      <c r="C127" s="116" t="s">
        <v>49</v>
      </c>
      <c r="D127" s="117"/>
      <c r="E127" s="118"/>
      <c r="F127" s="119"/>
      <c r="G127" s="113">
        <f>SUM(G125:G126)</f>
        <v>0</v>
      </c>
      <c r="H127" s="113">
        <f t="shared" si="15" ref="H127:Q127">SUM(H125:H126)</f>
        <v>0</v>
      </c>
      <c r="I127" s="113">
        <f t="shared" si="15"/>
        <v>194.38800000000001</v>
      </c>
      <c r="J127" s="113">
        <f t="shared" si="15"/>
        <v>198</v>
      </c>
      <c r="K127" s="113">
        <f t="shared" si="15"/>
        <v>229.95299999999997</v>
      </c>
      <c r="L127" s="113">
        <f t="shared" si="15"/>
        <v>227.60</v>
      </c>
      <c r="M127" s="113">
        <f t="shared" si="15"/>
        <v>272</v>
      </c>
      <c r="N127" s="113">
        <f t="shared" si="15"/>
        <v>53</v>
      </c>
      <c r="O127" s="113">
        <f t="shared" si="15"/>
        <v>0</v>
      </c>
      <c r="P127" s="113">
        <f t="shared" si="15"/>
        <v>0</v>
      </c>
      <c r="Q127" s="113">
        <f t="shared" si="15"/>
        <v>0</v>
      </c>
      <c r="R127" s="113">
        <f>SUM(R125:R126)</f>
        <v>1174.941</v>
      </c>
    </row>
    <row r="128" spans="1:18" ht="11.25" customHeight="1">
      <c r="A128" s="44"/>
      <c r="B128" s="182" t="s">
        <v>98</v>
      </c>
      <c r="C128" s="183" t="s">
        <v>200</v>
      </c>
      <c r="D128" s="184" t="s">
        <v>83</v>
      </c>
      <c r="E128" s="185" t="s">
        <v>84</v>
      </c>
      <c r="F128" s="198" t="s">
        <v>201</v>
      </c>
      <c r="G128" s="77">
        <v>0</v>
      </c>
      <c r="H128" s="112">
        <v>245.20</v>
      </c>
      <c r="I128" s="112">
        <v>442.50</v>
      </c>
      <c r="J128" s="112">
        <v>93.20</v>
      </c>
      <c r="K128" s="112">
        <v>200.40</v>
      </c>
      <c r="L128" s="112">
        <v>92.70</v>
      </c>
      <c r="M128" s="112">
        <v>92.70</v>
      </c>
      <c r="N128" s="112">
        <v>89.70</v>
      </c>
      <c r="O128" s="112"/>
      <c r="P128" s="112"/>
      <c r="Q128" s="112"/>
      <c r="R128" s="187">
        <f>SUM(G128:Q128)</f>
        <v>1256.4000000000001</v>
      </c>
    </row>
    <row r="129" spans="1:18" ht="11.25" customHeight="1">
      <c r="A129" s="44"/>
      <c r="B129" s="182" t="s">
        <v>98</v>
      </c>
      <c r="C129" s="95" t="s">
        <v>658</v>
      </c>
      <c r="D129" s="184" t="s">
        <v>76</v>
      </c>
      <c r="E129" s="185" t="s">
        <v>84</v>
      </c>
      <c r="F129" s="199" t="s">
        <v>201</v>
      </c>
      <c r="G129" s="74">
        <v>0</v>
      </c>
      <c r="H129" s="76">
        <v>38.01</v>
      </c>
      <c r="I129" s="74">
        <v>38</v>
      </c>
      <c r="J129" s="76">
        <v>21</v>
      </c>
      <c r="K129" s="76">
        <v>12.50</v>
      </c>
      <c r="L129" s="76">
        <v>4.4000000000000004</v>
      </c>
      <c r="M129" s="76">
        <v>4.4000000000000004</v>
      </c>
      <c r="N129" s="76">
        <v>4.4000000000000004</v>
      </c>
      <c r="O129" s="76"/>
      <c r="P129" s="76"/>
      <c r="Q129" s="76"/>
      <c r="R129" s="189">
        <f>SUM(G129:Q129)</f>
        <v>122.71000000000001</v>
      </c>
    </row>
    <row r="130" spans="1:18" ht="11.25" customHeight="1">
      <c r="A130" s="44"/>
      <c r="B130" s="115" t="s">
        <v>98</v>
      </c>
      <c r="C130" s="116" t="s">
        <v>49</v>
      </c>
      <c r="D130" s="117"/>
      <c r="E130" s="118"/>
      <c r="F130" s="119"/>
      <c r="G130" s="113">
        <f t="shared" si="16" ref="G130:R130">SUM(G128:G129)</f>
        <v>0</v>
      </c>
      <c r="H130" s="113">
        <f t="shared" si="16"/>
        <v>283.20999999999998</v>
      </c>
      <c r="I130" s="113">
        <f t="shared" si="16"/>
        <v>480.50</v>
      </c>
      <c r="J130" s="113">
        <f t="shared" si="16"/>
        <v>114.20</v>
      </c>
      <c r="K130" s="113">
        <f t="shared" si="16"/>
        <v>212.90</v>
      </c>
      <c r="L130" s="113">
        <f t="shared" si="16"/>
        <v>97.10</v>
      </c>
      <c r="M130" s="113">
        <f t="shared" si="16"/>
        <v>97.10</v>
      </c>
      <c r="N130" s="113">
        <f t="shared" si="16"/>
        <v>94.10</v>
      </c>
      <c r="O130" s="113">
        <f t="shared" si="16"/>
        <v>0</v>
      </c>
      <c r="P130" s="113">
        <f t="shared" si="16"/>
        <v>0</v>
      </c>
      <c r="Q130" s="113">
        <f t="shared" si="16"/>
        <v>0</v>
      </c>
      <c r="R130" s="113">
        <f t="shared" si="16"/>
        <v>1379.11</v>
      </c>
    </row>
    <row r="131" spans="1:18" ht="11.25" customHeight="1">
      <c r="A131" s="44"/>
      <c r="B131" s="182" t="s">
        <v>101</v>
      </c>
      <c r="C131" s="95" t="s">
        <v>659</v>
      </c>
      <c r="D131" s="184" t="s">
        <v>84</v>
      </c>
      <c r="E131" s="185" t="s">
        <v>84</v>
      </c>
      <c r="F131" s="199"/>
      <c r="G131" s="74">
        <v>0</v>
      </c>
      <c r="H131" s="76">
        <v>0</v>
      </c>
      <c r="I131" s="74">
        <v>10.30</v>
      </c>
      <c r="J131" s="76">
        <v>0</v>
      </c>
      <c r="K131" s="76">
        <v>0</v>
      </c>
      <c r="L131" s="76">
        <v>0</v>
      </c>
      <c r="M131" s="76">
        <v>0</v>
      </c>
      <c r="N131" s="76">
        <v>0</v>
      </c>
      <c r="O131" s="76"/>
      <c r="P131" s="76"/>
      <c r="Q131" s="76"/>
      <c r="R131" s="189">
        <f t="shared" si="17" ref="R131:R132">SUM(G131:Q131)</f>
        <v>10.30</v>
      </c>
    </row>
    <row r="132" spans="1:18" ht="11.25" customHeight="1">
      <c r="A132" s="44"/>
      <c r="B132" s="182" t="s">
        <v>101</v>
      </c>
      <c r="C132" s="95" t="s">
        <v>660</v>
      </c>
      <c r="D132" s="184" t="s">
        <v>141</v>
      </c>
      <c r="E132" s="185" t="s">
        <v>84</v>
      </c>
      <c r="F132" s="199"/>
      <c r="G132" s="74">
        <v>0</v>
      </c>
      <c r="H132" s="76">
        <v>0</v>
      </c>
      <c r="I132" s="74">
        <v>0</v>
      </c>
      <c r="J132" s="76">
        <v>0</v>
      </c>
      <c r="K132" s="76">
        <v>0</v>
      </c>
      <c r="L132" s="76">
        <v>1703.1346900000001</v>
      </c>
      <c r="M132" s="76">
        <v>404.91699999999997</v>
      </c>
      <c r="N132" s="76">
        <v>0</v>
      </c>
      <c r="O132" s="76"/>
      <c r="P132" s="76"/>
      <c r="Q132" s="76"/>
      <c r="R132" s="189">
        <f t="shared" si="17"/>
        <v>2108.0516900000002</v>
      </c>
    </row>
    <row r="133" spans="1:18" ht="11.25" customHeight="1">
      <c r="A133" s="44"/>
      <c r="B133" s="182" t="s">
        <v>101</v>
      </c>
      <c r="C133" s="95" t="s">
        <v>571</v>
      </c>
      <c r="D133" s="184" t="s">
        <v>141</v>
      </c>
      <c r="E133" s="185" t="s">
        <v>84</v>
      </c>
      <c r="F133" s="199"/>
      <c r="G133" s="74">
        <v>0</v>
      </c>
      <c r="H133" s="76">
        <v>0</v>
      </c>
      <c r="I133" s="74">
        <v>33786</v>
      </c>
      <c r="J133" s="76">
        <v>31543</v>
      </c>
      <c r="K133" s="76">
        <v>13896</v>
      </c>
      <c r="L133" s="76">
        <v>9251.9979999999996</v>
      </c>
      <c r="M133" s="76">
        <v>2840</v>
      </c>
      <c r="N133" s="76">
        <v>0</v>
      </c>
      <c r="O133" s="76"/>
      <c r="P133" s="76"/>
      <c r="Q133" s="76"/>
      <c r="R133" s="189">
        <f>SUM(G133:Q133)</f>
        <v>91316.997999999992</v>
      </c>
    </row>
    <row r="134" spans="1:18" ht="11.25" customHeight="1">
      <c r="A134" s="44"/>
      <c r="B134" s="115" t="s">
        <v>101</v>
      </c>
      <c r="C134" s="116" t="s">
        <v>49</v>
      </c>
      <c r="D134" s="117"/>
      <c r="E134" s="118"/>
      <c r="F134" s="119"/>
      <c r="G134" s="113">
        <f>SUM(G131:G133)</f>
        <v>0</v>
      </c>
      <c r="H134" s="113">
        <f t="shared" si="18" ref="H134:R134">SUM(H131:H133)</f>
        <v>0</v>
      </c>
      <c r="I134" s="113">
        <f t="shared" si="18"/>
        <v>33796.300000000003</v>
      </c>
      <c r="J134" s="113">
        <f t="shared" si="18"/>
        <v>31543</v>
      </c>
      <c r="K134" s="113">
        <f t="shared" si="18"/>
        <v>13896</v>
      </c>
      <c r="L134" s="113">
        <f t="shared" si="18"/>
        <v>10955.13269</v>
      </c>
      <c r="M134" s="113">
        <f t="shared" si="18"/>
        <v>3244.9169999999999</v>
      </c>
      <c r="N134" s="113">
        <f t="shared" si="18"/>
        <v>0</v>
      </c>
      <c r="O134" s="113">
        <f t="shared" si="18"/>
        <v>0</v>
      </c>
      <c r="P134" s="113">
        <f t="shared" si="18"/>
        <v>0</v>
      </c>
      <c r="Q134" s="113">
        <f t="shared" si="18"/>
        <v>0</v>
      </c>
      <c r="R134" s="113">
        <f t="shared" si="18"/>
        <v>93435.349689999988</v>
      </c>
    </row>
    <row r="135" spans="1:18" ht="11.25" customHeight="1">
      <c r="A135" s="44"/>
      <c r="B135" s="190" t="s">
        <v>103</v>
      </c>
      <c r="C135" s="183" t="s">
        <v>207</v>
      </c>
      <c r="D135" s="190" t="s">
        <v>76</v>
      </c>
      <c r="E135" s="192" t="s">
        <v>84</v>
      </c>
      <c r="F135" s="201" t="s">
        <v>208</v>
      </c>
      <c r="G135" s="114">
        <v>0</v>
      </c>
      <c r="H135" s="114">
        <v>295.30</v>
      </c>
      <c r="I135" s="105">
        <v>538.50</v>
      </c>
      <c r="J135" s="114">
        <v>558.90</v>
      </c>
      <c r="K135" s="114">
        <v>487.90</v>
      </c>
      <c r="L135" s="114">
        <v>397.20</v>
      </c>
      <c r="M135" s="114">
        <v>355.20</v>
      </c>
      <c r="N135" s="114">
        <v>363.20</v>
      </c>
      <c r="O135" s="114"/>
      <c r="P135" s="114"/>
      <c r="Q135" s="114"/>
      <c r="R135" s="202">
        <f>SUM(G135:Q135)</f>
        <v>2996.1999999999994</v>
      </c>
    </row>
    <row r="136" spans="1:18" ht="11.25" customHeight="1">
      <c r="A136" s="44"/>
      <c r="B136" s="115" t="s">
        <v>103</v>
      </c>
      <c r="C136" s="116" t="s">
        <v>49</v>
      </c>
      <c r="D136" s="117"/>
      <c r="E136" s="118"/>
      <c r="F136" s="119"/>
      <c r="G136" s="113">
        <f>SUM(G135)</f>
        <v>0</v>
      </c>
      <c r="H136" s="113">
        <f t="shared" si="19" ref="H136:R136">SUM(H135)</f>
        <v>295.30</v>
      </c>
      <c r="I136" s="113">
        <f t="shared" si="19"/>
        <v>538.50</v>
      </c>
      <c r="J136" s="113">
        <f t="shared" si="19"/>
        <v>558.90</v>
      </c>
      <c r="K136" s="113">
        <f t="shared" si="19"/>
        <v>487.90</v>
      </c>
      <c r="L136" s="113">
        <f t="shared" si="19"/>
        <v>397.20</v>
      </c>
      <c r="M136" s="113">
        <f t="shared" si="19"/>
        <v>355.20</v>
      </c>
      <c r="N136" s="113">
        <f t="shared" si="19"/>
        <v>363.20</v>
      </c>
      <c r="O136" s="113">
        <f t="shared" si="19"/>
        <v>0</v>
      </c>
      <c r="P136" s="113">
        <f t="shared" si="19"/>
        <v>0</v>
      </c>
      <c r="Q136" s="113">
        <f t="shared" si="19"/>
        <v>0</v>
      </c>
      <c r="R136" s="113">
        <f t="shared" si="19"/>
        <v>2996.1999999999994</v>
      </c>
    </row>
    <row r="137" spans="1:18" ht="11.25" customHeight="1">
      <c r="A137" s="44"/>
      <c r="B137" s="270" t="s">
        <v>104</v>
      </c>
      <c r="C137" s="271" t="s">
        <v>278</v>
      </c>
      <c r="D137" s="272" t="s">
        <v>78</v>
      </c>
      <c r="E137" s="273" t="s">
        <v>84</v>
      </c>
      <c r="F137" s="274" t="s">
        <v>279</v>
      </c>
      <c r="G137" s="275"/>
      <c r="H137" s="275">
        <v>279.59199999999998</v>
      </c>
      <c r="I137" s="275">
        <v>30</v>
      </c>
      <c r="J137" s="276"/>
      <c r="K137" s="276"/>
      <c r="L137" s="276"/>
      <c r="M137" s="276"/>
      <c r="N137" s="276"/>
      <c r="O137" s="276"/>
      <c r="P137" s="276"/>
      <c r="Q137" s="276"/>
      <c r="R137" s="277">
        <f>SUM(G137:Q137)</f>
        <v>309.59199999999998</v>
      </c>
    </row>
    <row r="138" spans="1:18" ht="11.25" customHeight="1">
      <c r="A138" s="44"/>
      <c r="B138" s="270" t="s">
        <v>104</v>
      </c>
      <c r="C138" s="271" t="s">
        <v>280</v>
      </c>
      <c r="D138" s="272" t="s">
        <v>78</v>
      </c>
      <c r="E138" s="273" t="s">
        <v>84</v>
      </c>
      <c r="F138" s="274" t="s">
        <v>527</v>
      </c>
      <c r="G138" s="275"/>
      <c r="H138" s="275">
        <v>74.50</v>
      </c>
      <c r="I138" s="275">
        <v>350</v>
      </c>
      <c r="J138" s="276"/>
      <c r="K138" s="276"/>
      <c r="L138" s="276"/>
      <c r="M138" s="276"/>
      <c r="N138" s="276"/>
      <c r="O138" s="276"/>
      <c r="P138" s="276"/>
      <c r="Q138" s="276"/>
      <c r="R138" s="278">
        <f t="shared" si="20" ref="R138:R143">SUM(G138:Q138)</f>
        <v>424.50</v>
      </c>
    </row>
    <row r="139" spans="1:18" ht="11.25" customHeight="1">
      <c r="A139" s="44"/>
      <c r="B139" s="270" t="s">
        <v>104</v>
      </c>
      <c r="C139" s="271" t="s">
        <v>282</v>
      </c>
      <c r="D139" s="272" t="s">
        <v>76</v>
      </c>
      <c r="E139" s="273" t="s">
        <v>84</v>
      </c>
      <c r="F139" s="274" t="s">
        <v>287</v>
      </c>
      <c r="G139" s="275"/>
      <c r="H139" s="275">
        <v>11.407</v>
      </c>
      <c r="I139" s="275">
        <v>11</v>
      </c>
      <c r="J139" s="276"/>
      <c r="K139" s="276">
        <v>224.70</v>
      </c>
      <c r="L139" s="276"/>
      <c r="M139" s="276"/>
      <c r="N139" s="276">
        <v>1001.60</v>
      </c>
      <c r="O139" s="276"/>
      <c r="P139" s="276"/>
      <c r="Q139" s="276"/>
      <c r="R139" s="278">
        <f t="shared" si="20"/>
        <v>1248.7070000000001</v>
      </c>
    </row>
    <row r="140" spans="1:18" ht="11.25" customHeight="1">
      <c r="A140" s="44"/>
      <c r="B140" s="270" t="s">
        <v>104</v>
      </c>
      <c r="C140" s="271" t="s">
        <v>557</v>
      </c>
      <c r="D140" s="272" t="s">
        <v>78</v>
      </c>
      <c r="E140" s="273" t="s">
        <v>84</v>
      </c>
      <c r="F140" s="274" t="s">
        <v>287</v>
      </c>
      <c r="G140" s="275"/>
      <c r="H140" s="275"/>
      <c r="I140" s="275"/>
      <c r="J140" s="276"/>
      <c r="K140" s="276"/>
      <c r="L140" s="276">
        <v>3</v>
      </c>
      <c r="M140" s="276"/>
      <c r="N140" s="276">
        <v>20</v>
      </c>
      <c r="O140" s="276"/>
      <c r="P140" s="276"/>
      <c r="Q140" s="276"/>
      <c r="R140" s="278">
        <f t="shared" si="20"/>
        <v>23</v>
      </c>
    </row>
    <row r="141" spans="1:18" ht="11.25" customHeight="1">
      <c r="A141" s="44"/>
      <c r="B141" s="253" t="s">
        <v>104</v>
      </c>
      <c r="C141" s="279" t="s">
        <v>283</v>
      </c>
      <c r="D141" s="280" t="s">
        <v>78</v>
      </c>
      <c r="E141" s="254" t="s">
        <v>144</v>
      </c>
      <c r="F141" s="255" t="s">
        <v>284</v>
      </c>
      <c r="G141" s="257"/>
      <c r="H141" s="257">
        <v>0</v>
      </c>
      <c r="I141" s="257">
        <v>11091.678</v>
      </c>
      <c r="J141" s="256"/>
      <c r="K141" s="256"/>
      <c r="L141" s="256"/>
      <c r="M141" s="256"/>
      <c r="N141" s="256"/>
      <c r="O141" s="256"/>
      <c r="P141" s="256"/>
      <c r="Q141" s="256"/>
      <c r="R141" s="247">
        <f t="shared" si="20"/>
        <v>11091.678</v>
      </c>
    </row>
    <row r="142" spans="1:18" ht="11.25" customHeight="1">
      <c r="A142" s="44"/>
      <c r="B142" s="270" t="s">
        <v>104</v>
      </c>
      <c r="C142" s="271" t="s">
        <v>640</v>
      </c>
      <c r="D142" s="272" t="s">
        <v>78</v>
      </c>
      <c r="E142" s="273" t="s">
        <v>84</v>
      </c>
      <c r="F142" s="274" t="s">
        <v>528</v>
      </c>
      <c r="G142" s="275"/>
      <c r="H142" s="275"/>
      <c r="I142" s="275"/>
      <c r="J142" s="276">
        <v>417.96600000000001</v>
      </c>
      <c r="K142" s="276">
        <v>542</v>
      </c>
      <c r="L142" s="276">
        <v>530</v>
      </c>
      <c r="M142" s="276">
        <v>631</v>
      </c>
      <c r="N142" s="276">
        <v>863</v>
      </c>
      <c r="O142" s="276"/>
      <c r="P142" s="276"/>
      <c r="Q142" s="276"/>
      <c r="R142" s="278">
        <f t="shared" si="20"/>
        <v>2983.9659999999999</v>
      </c>
    </row>
    <row r="143" spans="1:18" ht="11.25" customHeight="1">
      <c r="A143" s="44"/>
      <c r="B143" s="270" t="s">
        <v>104</v>
      </c>
      <c r="C143" s="271" t="s">
        <v>589</v>
      </c>
      <c r="D143" s="272" t="s">
        <v>78</v>
      </c>
      <c r="E143" s="273" t="s">
        <v>84</v>
      </c>
      <c r="F143" s="274" t="s">
        <v>279</v>
      </c>
      <c r="G143" s="275"/>
      <c r="H143" s="275"/>
      <c r="I143" s="275"/>
      <c r="J143" s="276">
        <v>31.5168</v>
      </c>
      <c r="K143" s="276"/>
      <c r="L143" s="276"/>
      <c r="M143" s="276"/>
      <c r="N143" s="276"/>
      <c r="O143" s="276"/>
      <c r="P143" s="276"/>
      <c r="Q143" s="276"/>
      <c r="R143" s="278">
        <f t="shared" si="20"/>
        <v>31.5168</v>
      </c>
    </row>
    <row r="144" spans="1:18" ht="11.25" customHeight="1">
      <c r="A144" s="44"/>
      <c r="B144" s="270" t="s">
        <v>104</v>
      </c>
      <c r="C144" s="281" t="s">
        <v>485</v>
      </c>
      <c r="D144" s="282" t="s">
        <v>78</v>
      </c>
      <c r="E144" s="273" t="s">
        <v>84</v>
      </c>
      <c r="F144" s="283" t="s">
        <v>287</v>
      </c>
      <c r="G144" s="284"/>
      <c r="H144" s="284"/>
      <c r="I144" s="284"/>
      <c r="J144" s="265">
        <v>133.084</v>
      </c>
      <c r="K144" s="265">
        <v>133.10</v>
      </c>
      <c r="L144" s="265">
        <v>133.10</v>
      </c>
      <c r="M144" s="265"/>
      <c r="N144" s="265">
        <v>900.40</v>
      </c>
      <c r="O144" s="265"/>
      <c r="P144" s="265"/>
      <c r="Q144" s="265"/>
      <c r="R144" s="278">
        <f t="shared" si="21" ref="R144:R155">SUM(G144:Q144)</f>
        <v>1299.684</v>
      </c>
    </row>
    <row r="145" spans="1:18" ht="11.25" customHeight="1">
      <c r="A145" s="44"/>
      <c r="B145" s="270" t="s">
        <v>104</v>
      </c>
      <c r="C145" s="281" t="s">
        <v>641</v>
      </c>
      <c r="D145" s="282" t="s">
        <v>78</v>
      </c>
      <c r="E145" s="273" t="s">
        <v>84</v>
      </c>
      <c r="F145" s="283" t="s">
        <v>287</v>
      </c>
      <c r="G145" s="284"/>
      <c r="H145" s="284"/>
      <c r="I145" s="284"/>
      <c r="J145" s="265"/>
      <c r="K145" s="265"/>
      <c r="L145" s="265"/>
      <c r="M145" s="265"/>
      <c r="N145" s="265">
        <v>115.10</v>
      </c>
      <c r="O145" s="265"/>
      <c r="P145" s="265"/>
      <c r="Q145" s="265"/>
      <c r="R145" s="278">
        <f t="shared" si="21"/>
        <v>115.10</v>
      </c>
    </row>
    <row r="146" spans="1:18" ht="11.25" customHeight="1">
      <c r="A146" s="44"/>
      <c r="B146" s="270" t="s">
        <v>104</v>
      </c>
      <c r="C146" s="281" t="s">
        <v>645</v>
      </c>
      <c r="D146" s="282" t="s">
        <v>78</v>
      </c>
      <c r="E146" s="273" t="s">
        <v>84</v>
      </c>
      <c r="F146" s="283" t="s">
        <v>287</v>
      </c>
      <c r="G146" s="284"/>
      <c r="H146" s="284"/>
      <c r="I146" s="284"/>
      <c r="J146" s="265"/>
      <c r="K146" s="265"/>
      <c r="L146" s="265"/>
      <c r="M146" s="265"/>
      <c r="N146" s="265">
        <v>1078.80</v>
      </c>
      <c r="O146" s="265"/>
      <c r="P146" s="265"/>
      <c r="Q146" s="265"/>
      <c r="R146" s="278">
        <f t="shared" si="21"/>
        <v>1078.80</v>
      </c>
    </row>
    <row r="147" spans="1:18" ht="11.25" customHeight="1">
      <c r="A147" s="44"/>
      <c r="B147" s="270" t="s">
        <v>104</v>
      </c>
      <c r="C147" s="281" t="s">
        <v>529</v>
      </c>
      <c r="D147" s="282" t="s">
        <v>76</v>
      </c>
      <c r="E147" s="273" t="s">
        <v>84</v>
      </c>
      <c r="F147" s="283" t="s">
        <v>287</v>
      </c>
      <c r="G147" s="284"/>
      <c r="H147" s="284">
        <v>40</v>
      </c>
      <c r="I147" s="284">
        <v>67.400000000000006</v>
      </c>
      <c r="J147" s="265">
        <v>78.900000000000006</v>
      </c>
      <c r="K147" s="265">
        <v>76.80</v>
      </c>
      <c r="L147" s="265">
        <v>78.239999999999995</v>
      </c>
      <c r="M147" s="265">
        <v>76.900000000000006</v>
      </c>
      <c r="N147" s="265">
        <v>74.400000000000006</v>
      </c>
      <c r="O147" s="265"/>
      <c r="P147" s="265"/>
      <c r="Q147" s="265"/>
      <c r="R147" s="278">
        <f t="shared" si="21"/>
        <v>492.64</v>
      </c>
    </row>
    <row r="148" spans="1:18" ht="11.25" customHeight="1">
      <c r="A148" s="44"/>
      <c r="B148" s="270" t="s">
        <v>104</v>
      </c>
      <c r="C148" s="281" t="s">
        <v>530</v>
      </c>
      <c r="D148" s="282" t="s">
        <v>143</v>
      </c>
      <c r="E148" s="273" t="s">
        <v>84</v>
      </c>
      <c r="F148" s="283" t="s">
        <v>287</v>
      </c>
      <c r="G148" s="284"/>
      <c r="H148" s="284"/>
      <c r="I148" s="284"/>
      <c r="J148" s="265"/>
      <c r="K148" s="265">
        <v>19.668600000000001</v>
      </c>
      <c r="L148" s="265"/>
      <c r="M148" s="265"/>
      <c r="N148" s="265"/>
      <c r="O148" s="265"/>
      <c r="P148" s="265"/>
      <c r="Q148" s="265"/>
      <c r="R148" s="278">
        <f t="shared" si="21"/>
        <v>19.668600000000001</v>
      </c>
    </row>
    <row r="149" spans="1:18" ht="11.25" customHeight="1">
      <c r="A149" s="44"/>
      <c r="B149" s="270" t="s">
        <v>104</v>
      </c>
      <c r="C149" s="281" t="s">
        <v>590</v>
      </c>
      <c r="D149" s="282" t="s">
        <v>84</v>
      </c>
      <c r="E149" s="273" t="s">
        <v>84</v>
      </c>
      <c r="F149" s="283" t="s">
        <v>531</v>
      </c>
      <c r="G149" s="284"/>
      <c r="H149" s="284"/>
      <c r="I149" s="284"/>
      <c r="J149" s="265"/>
      <c r="K149" s="265">
        <v>105164</v>
      </c>
      <c r="L149" s="265">
        <v>41903</v>
      </c>
      <c r="M149" s="265">
        <v>1030</v>
      </c>
      <c r="N149" s="265">
        <v>-2327</v>
      </c>
      <c r="O149" s="265"/>
      <c r="P149" s="265"/>
      <c r="Q149" s="265"/>
      <c r="R149" s="278">
        <f t="shared" si="21"/>
        <v>145770</v>
      </c>
    </row>
    <row r="150" spans="1:18" ht="11.25" customHeight="1">
      <c r="A150" s="44"/>
      <c r="B150" s="258" t="s">
        <v>104</v>
      </c>
      <c r="C150" s="259" t="s">
        <v>590</v>
      </c>
      <c r="D150" s="285" t="s">
        <v>84</v>
      </c>
      <c r="E150" s="260" t="s">
        <v>144</v>
      </c>
      <c r="F150" s="261" t="s">
        <v>531</v>
      </c>
      <c r="G150" s="263"/>
      <c r="H150" s="263"/>
      <c r="I150" s="263"/>
      <c r="J150" s="262"/>
      <c r="K150" s="262">
        <v>95263.50</v>
      </c>
      <c r="L150" s="262">
        <v>50635.50</v>
      </c>
      <c r="M150" s="262">
        <v>2730</v>
      </c>
      <c r="N150" s="262">
        <v>-480</v>
      </c>
      <c r="O150" s="262"/>
      <c r="P150" s="262"/>
      <c r="Q150" s="262"/>
      <c r="R150" s="247">
        <f t="shared" si="21"/>
        <v>148149</v>
      </c>
    </row>
    <row r="151" spans="1:18" ht="11.25" customHeight="1">
      <c r="A151" s="44"/>
      <c r="B151" s="240" t="s">
        <v>104</v>
      </c>
      <c r="C151" s="259" t="s">
        <v>591</v>
      </c>
      <c r="D151" s="285" t="s">
        <v>78</v>
      </c>
      <c r="E151" s="243" t="s">
        <v>144</v>
      </c>
      <c r="F151" s="261" t="s">
        <v>279</v>
      </c>
      <c r="G151" s="263"/>
      <c r="H151" s="263"/>
      <c r="I151" s="263"/>
      <c r="J151" s="262"/>
      <c r="K151" s="262">
        <v>102340.628</v>
      </c>
      <c r="L151" s="262"/>
      <c r="M151" s="262"/>
      <c r="N151" s="262"/>
      <c r="O151" s="262"/>
      <c r="P151" s="262"/>
      <c r="Q151" s="262"/>
      <c r="R151" s="286">
        <f t="shared" si="21"/>
        <v>102340.628</v>
      </c>
    </row>
    <row r="152" spans="1:18" ht="11.25" customHeight="1">
      <c r="A152" s="44"/>
      <c r="B152" s="323" t="s">
        <v>104</v>
      </c>
      <c r="C152" s="291" t="s">
        <v>558</v>
      </c>
      <c r="D152" s="318" t="s">
        <v>78</v>
      </c>
      <c r="E152" s="324" t="s">
        <v>84</v>
      </c>
      <c r="F152" s="319" t="s">
        <v>559</v>
      </c>
      <c r="G152" s="320"/>
      <c r="H152" s="320"/>
      <c r="I152" s="320"/>
      <c r="J152" s="321"/>
      <c r="K152" s="321"/>
      <c r="L152" s="321">
        <v>75077.600000000006</v>
      </c>
      <c r="M152" s="321"/>
      <c r="N152" s="321"/>
      <c r="O152" s="321"/>
      <c r="P152" s="321"/>
      <c r="Q152" s="321"/>
      <c r="R152" s="322">
        <f t="shared" si="21"/>
        <v>75077.600000000006</v>
      </c>
    </row>
    <row r="153" spans="1:18" ht="11.25" customHeight="1">
      <c r="A153" s="44"/>
      <c r="B153" s="270" t="s">
        <v>104</v>
      </c>
      <c r="C153" s="281" t="s">
        <v>592</v>
      </c>
      <c r="D153" s="282" t="s">
        <v>84</v>
      </c>
      <c r="E153" s="273" t="s">
        <v>84</v>
      </c>
      <c r="F153" s="283" t="s">
        <v>527</v>
      </c>
      <c r="G153" s="284"/>
      <c r="H153" s="284"/>
      <c r="I153" s="284"/>
      <c r="J153" s="265"/>
      <c r="K153" s="265"/>
      <c r="L153" s="265"/>
      <c r="M153" s="265">
        <v>133.53</v>
      </c>
      <c r="N153" s="265">
        <v>185</v>
      </c>
      <c r="O153" s="265"/>
      <c r="P153" s="265"/>
      <c r="Q153" s="265"/>
      <c r="R153" s="278">
        <f t="shared" si="21"/>
        <v>318.52999999999997</v>
      </c>
    </row>
    <row r="154" spans="1:18" ht="22.5">
      <c r="A154" s="44"/>
      <c r="B154" s="323" t="s">
        <v>104</v>
      </c>
      <c r="C154" s="291" t="s">
        <v>642</v>
      </c>
      <c r="D154" s="323" t="s">
        <v>143</v>
      </c>
      <c r="E154" s="324" t="s">
        <v>84</v>
      </c>
      <c r="F154" s="335" t="s">
        <v>643</v>
      </c>
      <c r="G154" s="320"/>
      <c r="H154" s="320"/>
      <c r="I154" s="320"/>
      <c r="J154" s="320"/>
      <c r="K154" s="320"/>
      <c r="L154" s="320"/>
      <c r="M154" s="320"/>
      <c r="N154" s="320">
        <v>3.30</v>
      </c>
      <c r="O154" s="320"/>
      <c r="P154" s="320"/>
      <c r="Q154" s="320"/>
      <c r="R154" s="325">
        <f t="shared" si="21"/>
        <v>3.30</v>
      </c>
    </row>
    <row r="155" spans="1:18" ht="11.25" customHeight="1">
      <c r="A155" s="44"/>
      <c r="B155" s="323" t="s">
        <v>104</v>
      </c>
      <c r="C155" s="291" t="s">
        <v>644</v>
      </c>
      <c r="D155" s="318" t="s">
        <v>143</v>
      </c>
      <c r="E155" s="324" t="s">
        <v>84</v>
      </c>
      <c r="F155" s="319" t="s">
        <v>643</v>
      </c>
      <c r="G155" s="320"/>
      <c r="H155" s="320"/>
      <c r="I155" s="320"/>
      <c r="J155" s="321"/>
      <c r="K155" s="321"/>
      <c r="L155" s="321"/>
      <c r="M155" s="321"/>
      <c r="N155" s="321">
        <v>28.90</v>
      </c>
      <c r="O155" s="321"/>
      <c r="P155" s="321"/>
      <c r="Q155" s="321"/>
      <c r="R155" s="278">
        <f t="shared" si="21"/>
        <v>28.90</v>
      </c>
    </row>
    <row r="156" spans="1:18" ht="11.25" customHeight="1">
      <c r="A156" s="44"/>
      <c r="B156" s="115" t="s">
        <v>104</v>
      </c>
      <c r="C156" s="116" t="s">
        <v>49</v>
      </c>
      <c r="D156" s="117"/>
      <c r="E156" s="118"/>
      <c r="F156" s="119"/>
      <c r="G156" s="113">
        <f>SUM(G137:G155)</f>
        <v>0</v>
      </c>
      <c r="H156" s="113">
        <f t="shared" si="22" ref="H156:R156">SUM(H137:H155)</f>
        <v>405.49899999999997</v>
      </c>
      <c r="I156" s="113">
        <f t="shared" si="22"/>
        <v>11550.078</v>
      </c>
      <c r="J156" s="113">
        <f t="shared" si="22"/>
        <v>661.46680000000003</v>
      </c>
      <c r="K156" s="113">
        <f t="shared" si="22"/>
        <v>303764.39659999998</v>
      </c>
      <c r="L156" s="113">
        <f t="shared" si="22"/>
        <v>168360.44</v>
      </c>
      <c r="M156" s="113">
        <f t="shared" si="22"/>
        <v>4601.4299999999994</v>
      </c>
      <c r="N156" s="113">
        <f t="shared" si="22"/>
        <v>1463.4999999999998</v>
      </c>
      <c r="O156" s="113">
        <f t="shared" si="22"/>
        <v>0</v>
      </c>
      <c r="P156" s="113">
        <f t="shared" si="22"/>
        <v>0</v>
      </c>
      <c r="Q156" s="113">
        <f t="shared" si="22"/>
        <v>0</v>
      </c>
      <c r="R156" s="113">
        <f t="shared" si="22"/>
        <v>490806.81040000002</v>
      </c>
    </row>
    <row r="157" spans="1:18" ht="11.25" customHeight="1">
      <c r="A157" s="44"/>
      <c r="B157" s="182" t="s">
        <v>105</v>
      </c>
      <c r="C157" s="183" t="s">
        <v>285</v>
      </c>
      <c r="D157" s="184" t="s">
        <v>82</v>
      </c>
      <c r="E157" s="185" t="s">
        <v>84</v>
      </c>
      <c r="F157" s="186"/>
      <c r="G157" s="77">
        <v>0</v>
      </c>
      <c r="H157" s="77">
        <v>154.30000000000001</v>
      </c>
      <c r="I157" s="77">
        <v>26.70</v>
      </c>
      <c r="J157" s="223">
        <v>34.10</v>
      </c>
      <c r="K157" s="112">
        <v>185.70</v>
      </c>
      <c r="L157" s="112">
        <v>2.2999999999999998</v>
      </c>
      <c r="M157" s="112">
        <v>2.2000000000000002</v>
      </c>
      <c r="N157" s="112">
        <v>3.60</v>
      </c>
      <c r="O157" s="112"/>
      <c r="P157" s="112"/>
      <c r="Q157" s="112"/>
      <c r="R157" s="187">
        <f t="shared" si="23" ref="R157:R178">SUM(G157:Q157)</f>
        <v>408.90</v>
      </c>
    </row>
    <row r="158" spans="1:18" ht="11.25" customHeight="1">
      <c r="A158" s="44"/>
      <c r="B158" s="182" t="s">
        <v>105</v>
      </c>
      <c r="C158" s="203" t="s">
        <v>286</v>
      </c>
      <c r="D158" s="204" t="s">
        <v>76</v>
      </c>
      <c r="E158" s="185" t="s">
        <v>84</v>
      </c>
      <c r="F158" s="188" t="s">
        <v>287</v>
      </c>
      <c r="G158" s="74">
        <v>0</v>
      </c>
      <c r="H158" s="74">
        <v>1.84</v>
      </c>
      <c r="I158" s="74">
        <v>2.40</v>
      </c>
      <c r="J158" s="224">
        <v>2.48</v>
      </c>
      <c r="K158" s="76">
        <v>2.40</v>
      </c>
      <c r="L158" s="76">
        <v>2.48</v>
      </c>
      <c r="M158" s="76">
        <v>2.48</v>
      </c>
      <c r="N158" s="76">
        <v>2.40</v>
      </c>
      <c r="O158" s="76"/>
      <c r="P158" s="76"/>
      <c r="Q158" s="76"/>
      <c r="R158" s="189">
        <f t="shared" si="23"/>
        <v>16.48</v>
      </c>
    </row>
    <row r="159" spans="1:18" ht="11.25" customHeight="1">
      <c r="A159" s="44"/>
      <c r="B159" s="182" t="s">
        <v>105</v>
      </c>
      <c r="C159" s="205" t="s">
        <v>532</v>
      </c>
      <c r="D159" s="184" t="s">
        <v>143</v>
      </c>
      <c r="E159" s="185" t="s">
        <v>84</v>
      </c>
      <c r="F159" s="186"/>
      <c r="G159" s="74">
        <v>0</v>
      </c>
      <c r="H159" s="77">
        <v>0</v>
      </c>
      <c r="I159" s="74">
        <v>0</v>
      </c>
      <c r="J159" s="224">
        <v>5.7160000000000002</v>
      </c>
      <c r="K159" s="112">
        <v>8.6560000000000006</v>
      </c>
      <c r="L159" s="112">
        <v>12.483000000000001</v>
      </c>
      <c r="M159" s="112">
        <v>7.70</v>
      </c>
      <c r="N159" s="112">
        <v>0</v>
      </c>
      <c r="O159" s="112"/>
      <c r="P159" s="112"/>
      <c r="Q159" s="112"/>
      <c r="R159" s="189">
        <f t="shared" si="23"/>
        <v>34.555</v>
      </c>
    </row>
    <row r="160" spans="1:18" ht="11.25" customHeight="1">
      <c r="A160" s="44"/>
      <c r="B160" s="182" t="s">
        <v>105</v>
      </c>
      <c r="C160" s="203" t="s">
        <v>288</v>
      </c>
      <c r="D160" s="184" t="s">
        <v>141</v>
      </c>
      <c r="E160" s="185" t="s">
        <v>84</v>
      </c>
      <c r="F160" s="188"/>
      <c r="G160" s="74">
        <v>0</v>
      </c>
      <c r="H160" s="74">
        <v>4.9000000000000004</v>
      </c>
      <c r="I160" s="77">
        <v>0</v>
      </c>
      <c r="J160" s="224">
        <v>0</v>
      </c>
      <c r="K160" s="112">
        <v>0</v>
      </c>
      <c r="L160" s="112">
        <v>0</v>
      </c>
      <c r="M160" s="112">
        <v>0</v>
      </c>
      <c r="N160" s="112">
        <v>0</v>
      </c>
      <c r="O160" s="112"/>
      <c r="P160" s="112"/>
      <c r="Q160" s="112"/>
      <c r="R160" s="189">
        <f t="shared" si="23"/>
        <v>4.9000000000000004</v>
      </c>
    </row>
    <row r="161" spans="1:18" ht="11.25" customHeight="1">
      <c r="A161" s="44"/>
      <c r="B161" s="182" t="s">
        <v>105</v>
      </c>
      <c r="C161" s="203" t="s">
        <v>503</v>
      </c>
      <c r="D161" s="184" t="s">
        <v>76</v>
      </c>
      <c r="E161" s="185" t="s">
        <v>84</v>
      </c>
      <c r="F161" s="188" t="s">
        <v>287</v>
      </c>
      <c r="G161" s="74">
        <v>0</v>
      </c>
      <c r="H161" s="74">
        <v>0</v>
      </c>
      <c r="I161" s="77">
        <v>0</v>
      </c>
      <c r="J161" s="224">
        <v>5.945</v>
      </c>
      <c r="K161" s="112">
        <v>70.50</v>
      </c>
      <c r="L161" s="112">
        <v>26.50</v>
      </c>
      <c r="M161" s="112">
        <v>26.50</v>
      </c>
      <c r="N161" s="112">
        <v>12.30</v>
      </c>
      <c r="O161" s="112"/>
      <c r="P161" s="112"/>
      <c r="Q161" s="112"/>
      <c r="R161" s="189">
        <f t="shared" si="23"/>
        <v>141.745</v>
      </c>
    </row>
    <row r="162" spans="1:18" ht="11.25" customHeight="1">
      <c r="A162" s="44"/>
      <c r="B162" s="182" t="s">
        <v>105</v>
      </c>
      <c r="C162" s="203" t="s">
        <v>289</v>
      </c>
      <c r="D162" s="184" t="s">
        <v>83</v>
      </c>
      <c r="E162" s="185" t="s">
        <v>84</v>
      </c>
      <c r="F162" s="188"/>
      <c r="G162" s="74">
        <v>0</v>
      </c>
      <c r="H162" s="74">
        <v>103.90</v>
      </c>
      <c r="I162" s="77">
        <v>0</v>
      </c>
      <c r="J162" s="224">
        <v>0</v>
      </c>
      <c r="K162" s="112">
        <v>0</v>
      </c>
      <c r="L162" s="112">
        <v>0</v>
      </c>
      <c r="M162" s="112">
        <v>0</v>
      </c>
      <c r="N162" s="112">
        <v>0</v>
      </c>
      <c r="O162" s="112"/>
      <c r="P162" s="112"/>
      <c r="Q162" s="112"/>
      <c r="R162" s="189">
        <f t="shared" si="23"/>
        <v>103.90</v>
      </c>
    </row>
    <row r="163" spans="1:18" ht="11.25" customHeight="1">
      <c r="A163" s="44"/>
      <c r="B163" s="182" t="s">
        <v>105</v>
      </c>
      <c r="C163" s="203" t="s">
        <v>290</v>
      </c>
      <c r="D163" s="184" t="s">
        <v>143</v>
      </c>
      <c r="E163" s="185" t="s">
        <v>84</v>
      </c>
      <c r="F163" s="188"/>
      <c r="G163" s="74">
        <v>0</v>
      </c>
      <c r="H163" s="74">
        <v>54</v>
      </c>
      <c r="I163" s="77">
        <v>0</v>
      </c>
      <c r="J163" s="224">
        <v>0</v>
      </c>
      <c r="K163" s="112">
        <v>0</v>
      </c>
      <c r="L163" s="112">
        <v>0</v>
      </c>
      <c r="M163" s="112">
        <v>0</v>
      </c>
      <c r="N163" s="112">
        <v>0</v>
      </c>
      <c r="O163" s="112"/>
      <c r="P163" s="112"/>
      <c r="Q163" s="112"/>
      <c r="R163" s="189">
        <f t="shared" si="23"/>
        <v>54</v>
      </c>
    </row>
    <row r="164" spans="1:18" ht="11.25" customHeight="1">
      <c r="A164" s="44"/>
      <c r="B164" s="182" t="s">
        <v>105</v>
      </c>
      <c r="C164" s="203" t="s">
        <v>504</v>
      </c>
      <c r="D164" s="184" t="s">
        <v>76</v>
      </c>
      <c r="E164" s="185" t="s">
        <v>84</v>
      </c>
      <c r="F164" s="188"/>
      <c r="G164" s="74">
        <v>0</v>
      </c>
      <c r="H164" s="74">
        <v>0</v>
      </c>
      <c r="I164" s="77">
        <v>0</v>
      </c>
      <c r="J164" s="224">
        <v>26</v>
      </c>
      <c r="K164" s="112">
        <v>0</v>
      </c>
      <c r="L164" s="112">
        <v>0</v>
      </c>
      <c r="M164" s="112">
        <v>0</v>
      </c>
      <c r="N164" s="112">
        <v>0</v>
      </c>
      <c r="O164" s="112"/>
      <c r="P164" s="112"/>
      <c r="Q164" s="112"/>
      <c r="R164" s="189">
        <f t="shared" si="23"/>
        <v>26</v>
      </c>
    </row>
    <row r="165" spans="1:18" ht="21" customHeight="1">
      <c r="A165" s="44"/>
      <c r="B165" s="182" t="s">
        <v>105</v>
      </c>
      <c r="C165" s="203" t="s">
        <v>291</v>
      </c>
      <c r="D165" s="184" t="s">
        <v>83</v>
      </c>
      <c r="E165" s="185" t="s">
        <v>84</v>
      </c>
      <c r="F165" s="188"/>
      <c r="G165" s="74">
        <v>0</v>
      </c>
      <c r="H165" s="74">
        <v>43</v>
      </c>
      <c r="I165" s="77">
        <v>3</v>
      </c>
      <c r="J165" s="224">
        <v>3</v>
      </c>
      <c r="K165" s="112">
        <v>0</v>
      </c>
      <c r="L165" s="112">
        <v>0</v>
      </c>
      <c r="M165" s="112">
        <v>0</v>
      </c>
      <c r="N165" s="112">
        <v>0</v>
      </c>
      <c r="O165" s="112"/>
      <c r="P165" s="112"/>
      <c r="Q165" s="112"/>
      <c r="R165" s="189">
        <f t="shared" si="23"/>
        <v>49</v>
      </c>
    </row>
    <row r="166" spans="1:18" ht="11.25" customHeight="1">
      <c r="A166" s="44"/>
      <c r="B166" s="182" t="s">
        <v>105</v>
      </c>
      <c r="C166" s="203" t="s">
        <v>292</v>
      </c>
      <c r="D166" s="184" t="s">
        <v>143</v>
      </c>
      <c r="E166" s="185" t="s">
        <v>84</v>
      </c>
      <c r="F166" s="188"/>
      <c r="G166" s="74">
        <v>0</v>
      </c>
      <c r="H166" s="74">
        <v>0</v>
      </c>
      <c r="I166" s="77">
        <v>20</v>
      </c>
      <c r="J166" s="224">
        <v>20</v>
      </c>
      <c r="K166" s="112">
        <v>20</v>
      </c>
      <c r="L166" s="112">
        <v>20</v>
      </c>
      <c r="M166" s="112">
        <v>20</v>
      </c>
      <c r="N166" s="112">
        <v>20</v>
      </c>
      <c r="O166" s="112"/>
      <c r="P166" s="112"/>
      <c r="Q166" s="112"/>
      <c r="R166" s="189">
        <f>SUM(G166:Q166)</f>
        <v>120</v>
      </c>
    </row>
    <row r="167" spans="1:18" ht="11.25" customHeight="1">
      <c r="A167" s="44"/>
      <c r="B167" s="182" t="s">
        <v>105</v>
      </c>
      <c r="C167" s="203" t="s">
        <v>293</v>
      </c>
      <c r="D167" s="184" t="s">
        <v>76</v>
      </c>
      <c r="E167" s="185" t="s">
        <v>84</v>
      </c>
      <c r="F167" s="188" t="s">
        <v>287</v>
      </c>
      <c r="G167" s="74">
        <v>0</v>
      </c>
      <c r="H167" s="74">
        <v>4.0149999999999997</v>
      </c>
      <c r="I167" s="77">
        <v>3.60</v>
      </c>
      <c r="J167" s="224">
        <v>1.90</v>
      </c>
      <c r="K167" s="112">
        <v>0</v>
      </c>
      <c r="L167" s="112">
        <v>0</v>
      </c>
      <c r="M167" s="112">
        <v>0</v>
      </c>
      <c r="N167" s="112">
        <v>0</v>
      </c>
      <c r="O167" s="112"/>
      <c r="P167" s="112"/>
      <c r="Q167" s="112"/>
      <c r="R167" s="189">
        <f t="shared" si="23"/>
        <v>9.5150000000000006</v>
      </c>
    </row>
    <row r="168" spans="1:18" ht="11.25" customHeight="1">
      <c r="A168" s="44"/>
      <c r="B168" s="182" t="s">
        <v>105</v>
      </c>
      <c r="C168" s="203" t="s">
        <v>294</v>
      </c>
      <c r="D168" s="184" t="s">
        <v>140</v>
      </c>
      <c r="E168" s="185" t="s">
        <v>84</v>
      </c>
      <c r="F168" s="188"/>
      <c r="G168" s="74">
        <v>0</v>
      </c>
      <c r="H168" s="74">
        <v>0.90</v>
      </c>
      <c r="I168" s="77">
        <v>0</v>
      </c>
      <c r="J168" s="224">
        <v>0</v>
      </c>
      <c r="K168" s="112">
        <v>0</v>
      </c>
      <c r="L168" s="112">
        <v>0</v>
      </c>
      <c r="M168" s="112">
        <v>0</v>
      </c>
      <c r="N168" s="112">
        <v>0</v>
      </c>
      <c r="O168" s="112"/>
      <c r="P168" s="112"/>
      <c r="Q168" s="112"/>
      <c r="R168" s="189">
        <f t="shared" si="23"/>
        <v>0.90</v>
      </c>
    </row>
    <row r="169" spans="1:18" ht="11.25" customHeight="1">
      <c r="A169" s="44"/>
      <c r="B169" s="182" t="s">
        <v>105</v>
      </c>
      <c r="C169" s="203" t="s">
        <v>295</v>
      </c>
      <c r="D169" s="184" t="s">
        <v>76</v>
      </c>
      <c r="E169" s="185" t="s">
        <v>84</v>
      </c>
      <c r="F169" s="188" t="s">
        <v>287</v>
      </c>
      <c r="G169" s="74">
        <v>0</v>
      </c>
      <c r="H169" s="74">
        <v>4.32</v>
      </c>
      <c r="I169" s="77">
        <v>4.32</v>
      </c>
      <c r="J169" s="224">
        <v>4.9000000000000004</v>
      </c>
      <c r="K169" s="112">
        <v>6.20</v>
      </c>
      <c r="L169" s="112">
        <v>6.20</v>
      </c>
      <c r="M169" s="112">
        <v>6.40</v>
      </c>
      <c r="N169" s="112">
        <v>6.80</v>
      </c>
      <c r="O169" s="112"/>
      <c r="P169" s="112"/>
      <c r="Q169" s="112"/>
      <c r="R169" s="189">
        <f t="shared" si="23"/>
        <v>39.14</v>
      </c>
    </row>
    <row r="170" spans="1:18" ht="11.25" customHeight="1">
      <c r="A170" s="44"/>
      <c r="B170" s="182" t="s">
        <v>105</v>
      </c>
      <c r="C170" s="203" t="s">
        <v>560</v>
      </c>
      <c r="D170" s="184" t="s">
        <v>82</v>
      </c>
      <c r="E170" s="185" t="s">
        <v>84</v>
      </c>
      <c r="F170" s="188" t="s">
        <v>561</v>
      </c>
      <c r="G170" s="74">
        <v>0</v>
      </c>
      <c r="H170" s="74">
        <v>0</v>
      </c>
      <c r="I170" s="77">
        <v>0</v>
      </c>
      <c r="J170" s="224">
        <v>2100</v>
      </c>
      <c r="K170" s="112">
        <v>0</v>
      </c>
      <c r="L170" s="112">
        <v>0</v>
      </c>
      <c r="M170" s="112">
        <v>0</v>
      </c>
      <c r="N170" s="112">
        <v>0</v>
      </c>
      <c r="O170" s="112"/>
      <c r="P170" s="112"/>
      <c r="Q170" s="112"/>
      <c r="R170" s="189">
        <f t="shared" si="23"/>
        <v>2100</v>
      </c>
    </row>
    <row r="171" spans="1:18" ht="11.25" customHeight="1">
      <c r="A171" s="44"/>
      <c r="B171" s="182" t="s">
        <v>105</v>
      </c>
      <c r="C171" s="203" t="s">
        <v>593</v>
      </c>
      <c r="D171" s="184" t="s">
        <v>76</v>
      </c>
      <c r="E171" s="185" t="s">
        <v>84</v>
      </c>
      <c r="F171" s="188" t="s">
        <v>287</v>
      </c>
      <c r="G171" s="74">
        <v>0</v>
      </c>
      <c r="H171" s="74">
        <v>17</v>
      </c>
      <c r="I171" s="77">
        <v>30.50</v>
      </c>
      <c r="J171" s="224">
        <v>36.299999999999997</v>
      </c>
      <c r="K171" s="112">
        <v>35.10</v>
      </c>
      <c r="L171" s="112">
        <v>36.299999999999997</v>
      </c>
      <c r="M171" s="112">
        <v>30.80</v>
      </c>
      <c r="N171" s="112">
        <v>15.60</v>
      </c>
      <c r="O171" s="112"/>
      <c r="P171" s="112"/>
      <c r="Q171" s="112"/>
      <c r="R171" s="189">
        <f t="shared" si="23"/>
        <v>201.60</v>
      </c>
    </row>
    <row r="172" spans="1:18" ht="11.25" customHeight="1">
      <c r="A172" s="44"/>
      <c r="B172" s="182" t="s">
        <v>105</v>
      </c>
      <c r="C172" s="203" t="s">
        <v>297</v>
      </c>
      <c r="D172" s="184" t="s">
        <v>76</v>
      </c>
      <c r="E172" s="185" t="s">
        <v>84</v>
      </c>
      <c r="F172" s="188" t="s">
        <v>287</v>
      </c>
      <c r="G172" s="74">
        <v>0</v>
      </c>
      <c r="H172" s="74">
        <v>178</v>
      </c>
      <c r="I172" s="77">
        <v>234</v>
      </c>
      <c r="J172" s="224">
        <v>201</v>
      </c>
      <c r="K172" s="112">
        <v>191</v>
      </c>
      <c r="L172" s="112">
        <v>184</v>
      </c>
      <c r="M172" s="112">
        <v>185</v>
      </c>
      <c r="N172" s="112">
        <v>195.50</v>
      </c>
      <c r="O172" s="112"/>
      <c r="P172" s="112"/>
      <c r="Q172" s="112"/>
      <c r="R172" s="189">
        <f t="shared" si="23"/>
        <v>1368.50</v>
      </c>
    </row>
    <row r="173" spans="1:18" ht="11.25" customHeight="1">
      <c r="A173" s="44"/>
      <c r="B173" s="182" t="s">
        <v>105</v>
      </c>
      <c r="C173" s="203" t="s">
        <v>298</v>
      </c>
      <c r="D173" s="184" t="s">
        <v>76</v>
      </c>
      <c r="E173" s="185" t="s">
        <v>84</v>
      </c>
      <c r="F173" s="188" t="s">
        <v>287</v>
      </c>
      <c r="G173" s="74">
        <v>18.233000000000001</v>
      </c>
      <c r="H173" s="74">
        <v>12.55</v>
      </c>
      <c r="I173" s="77">
        <v>53.742000000000004</v>
      </c>
      <c r="J173" s="224">
        <v>32.871000000000002</v>
      </c>
      <c r="K173" s="112">
        <v>19</v>
      </c>
      <c r="L173" s="112">
        <v>0</v>
      </c>
      <c r="M173" s="112">
        <v>0</v>
      </c>
      <c r="N173" s="112">
        <v>0</v>
      </c>
      <c r="O173" s="112"/>
      <c r="P173" s="112"/>
      <c r="Q173" s="112"/>
      <c r="R173" s="189">
        <f t="shared" si="23"/>
        <v>136.39600000000002</v>
      </c>
    </row>
    <row r="174" spans="1:18" ht="11.25" customHeight="1">
      <c r="A174" s="44"/>
      <c r="B174" s="182" t="s">
        <v>105</v>
      </c>
      <c r="C174" s="203" t="s">
        <v>299</v>
      </c>
      <c r="D174" s="184" t="s">
        <v>84</v>
      </c>
      <c r="E174" s="185" t="s">
        <v>84</v>
      </c>
      <c r="F174" s="188"/>
      <c r="G174" s="74">
        <v>0</v>
      </c>
      <c r="H174" s="74">
        <v>0</v>
      </c>
      <c r="I174" s="77">
        <v>648.21</v>
      </c>
      <c r="J174" s="224">
        <v>1087.1500000000001</v>
      </c>
      <c r="K174" s="112">
        <v>101</v>
      </c>
      <c r="L174" s="112">
        <v>0</v>
      </c>
      <c r="M174" s="112">
        <v>0</v>
      </c>
      <c r="N174" s="112">
        <v>0</v>
      </c>
      <c r="O174" s="112"/>
      <c r="P174" s="112"/>
      <c r="Q174" s="112"/>
      <c r="R174" s="189">
        <f t="shared" si="23"/>
        <v>1836.36</v>
      </c>
    </row>
    <row r="175" spans="1:18" ht="11.25" customHeight="1">
      <c r="A175" s="44"/>
      <c r="B175" s="182" t="s">
        <v>105</v>
      </c>
      <c r="C175" s="203" t="s">
        <v>505</v>
      </c>
      <c r="D175" s="184" t="s">
        <v>83</v>
      </c>
      <c r="E175" s="185" t="s">
        <v>84</v>
      </c>
      <c r="F175" s="188"/>
      <c r="G175" s="74">
        <v>0</v>
      </c>
      <c r="H175" s="74">
        <v>0</v>
      </c>
      <c r="I175" s="77">
        <v>5</v>
      </c>
      <c r="J175" s="224">
        <v>3</v>
      </c>
      <c r="K175" s="112">
        <v>0</v>
      </c>
      <c r="L175" s="112">
        <v>20</v>
      </c>
      <c r="M175" s="112">
        <v>0</v>
      </c>
      <c r="N175" s="112">
        <v>0</v>
      </c>
      <c r="O175" s="112"/>
      <c r="P175" s="112"/>
      <c r="Q175" s="112"/>
      <c r="R175" s="189">
        <f t="shared" si="23"/>
        <v>28</v>
      </c>
    </row>
    <row r="176" spans="1:18" ht="11.25" customHeight="1">
      <c r="A176" s="44"/>
      <c r="B176" s="182" t="s">
        <v>105</v>
      </c>
      <c r="C176" s="203" t="s">
        <v>506</v>
      </c>
      <c r="D176" s="184" t="s">
        <v>84</v>
      </c>
      <c r="E176" s="185" t="s">
        <v>84</v>
      </c>
      <c r="F176" s="188"/>
      <c r="G176" s="74">
        <v>0</v>
      </c>
      <c r="H176" s="74">
        <v>0</v>
      </c>
      <c r="I176" s="77">
        <v>9</v>
      </c>
      <c r="J176" s="224">
        <v>0</v>
      </c>
      <c r="K176" s="112">
        <v>0</v>
      </c>
      <c r="L176" s="112">
        <v>1</v>
      </c>
      <c r="M176" s="112">
        <v>0</v>
      </c>
      <c r="N176" s="112">
        <v>0</v>
      </c>
      <c r="O176" s="112"/>
      <c r="P176" s="112"/>
      <c r="Q176" s="112"/>
      <c r="R176" s="189">
        <f t="shared" si="23"/>
        <v>10</v>
      </c>
    </row>
    <row r="177" spans="1:18" ht="11.25" customHeight="1">
      <c r="A177" s="44"/>
      <c r="B177" s="182" t="s">
        <v>105</v>
      </c>
      <c r="C177" s="203" t="s">
        <v>562</v>
      </c>
      <c r="D177" s="184" t="s">
        <v>84</v>
      </c>
      <c r="E177" s="185" t="s">
        <v>84</v>
      </c>
      <c r="F177" s="188"/>
      <c r="G177" s="74">
        <v>0</v>
      </c>
      <c r="H177" s="74">
        <v>0</v>
      </c>
      <c r="I177" s="77">
        <v>0</v>
      </c>
      <c r="J177" s="224">
        <v>0</v>
      </c>
      <c r="K177" s="112">
        <v>0</v>
      </c>
      <c r="L177" s="112">
        <v>70</v>
      </c>
      <c r="M177" s="112">
        <v>0</v>
      </c>
      <c r="N177" s="112">
        <v>0</v>
      </c>
      <c r="O177" s="112"/>
      <c r="P177" s="112"/>
      <c r="Q177" s="112"/>
      <c r="R177" s="189">
        <f t="shared" si="23"/>
        <v>70</v>
      </c>
    </row>
    <row r="178" spans="1:18" ht="11.25" customHeight="1">
      <c r="A178" s="44"/>
      <c r="B178" s="190" t="s">
        <v>105</v>
      </c>
      <c r="C178" s="95" t="s">
        <v>563</v>
      </c>
      <c r="D178" s="191" t="s">
        <v>143</v>
      </c>
      <c r="E178" s="192" t="s">
        <v>84</v>
      </c>
      <c r="F178" s="193"/>
      <c r="G178" s="106">
        <v>0</v>
      </c>
      <c r="H178" s="106">
        <v>0</v>
      </c>
      <c r="I178" s="85">
        <v>0</v>
      </c>
      <c r="J178" s="225">
        <v>0</v>
      </c>
      <c r="K178" s="114">
        <v>0</v>
      </c>
      <c r="L178" s="114">
        <v>30</v>
      </c>
      <c r="M178" s="114">
        <v>0</v>
      </c>
      <c r="N178" s="114">
        <v>0</v>
      </c>
      <c r="O178" s="114"/>
      <c r="P178" s="114"/>
      <c r="Q178" s="114"/>
      <c r="R178" s="194">
        <f t="shared" si="23"/>
        <v>30</v>
      </c>
    </row>
    <row r="179" spans="1:18" ht="11.25" customHeight="1">
      <c r="A179" s="44"/>
      <c r="B179" s="115" t="s">
        <v>105</v>
      </c>
      <c r="C179" s="116" t="s">
        <v>49</v>
      </c>
      <c r="D179" s="117"/>
      <c r="E179" s="118"/>
      <c r="F179" s="119"/>
      <c r="G179" s="113">
        <f>SUM(G157:G178)</f>
        <v>18.233000000000001</v>
      </c>
      <c r="H179" s="113">
        <f t="shared" si="24" ref="H179:Q179">SUM(H157:H178)</f>
        <v>578.72499999999991</v>
      </c>
      <c r="I179" s="113">
        <f t="shared" si="24"/>
        <v>1040.472</v>
      </c>
      <c r="J179" s="113">
        <f>SUM(J157:J178)</f>
        <v>3564.3620000000005</v>
      </c>
      <c r="K179" s="113">
        <f t="shared" si="24"/>
        <v>639.55600000000004</v>
      </c>
      <c r="L179" s="113">
        <f>SUM(L157:L178)</f>
        <v>411.26299999999998</v>
      </c>
      <c r="M179" s="113">
        <f t="shared" si="24"/>
        <v>281.08</v>
      </c>
      <c r="N179" s="113">
        <f t="shared" si="24"/>
        <v>256.20</v>
      </c>
      <c r="O179" s="113">
        <f t="shared" si="24"/>
        <v>0</v>
      </c>
      <c r="P179" s="113">
        <f t="shared" si="24"/>
        <v>0</v>
      </c>
      <c r="Q179" s="113">
        <f t="shared" si="24"/>
        <v>0</v>
      </c>
      <c r="R179" s="113">
        <f>SUM(R157:R178)</f>
        <v>6789.8909999999996</v>
      </c>
    </row>
    <row r="180" spans="1:18" ht="11.25" customHeight="1">
      <c r="A180" s="44"/>
      <c r="B180" s="182" t="s">
        <v>106</v>
      </c>
      <c r="C180" s="205" t="s">
        <v>300</v>
      </c>
      <c r="D180" s="184" t="s">
        <v>141</v>
      </c>
      <c r="E180" s="185" t="s">
        <v>84</v>
      </c>
      <c r="F180" s="186" t="s">
        <v>301</v>
      </c>
      <c r="G180" s="77"/>
      <c r="H180" s="77"/>
      <c r="I180" s="77">
        <v>60</v>
      </c>
      <c r="J180" s="112">
        <v>60</v>
      </c>
      <c r="K180" s="112">
        <v>240</v>
      </c>
      <c r="L180" s="112">
        <v>0</v>
      </c>
      <c r="M180" s="112">
        <v>0</v>
      </c>
      <c r="N180" s="112">
        <v>25.30</v>
      </c>
      <c r="O180" s="112"/>
      <c r="P180" s="112"/>
      <c r="Q180" s="112"/>
      <c r="R180" s="187">
        <f t="shared" si="25" ref="R180:R207">SUM(G180:Q180)</f>
        <v>385.30</v>
      </c>
    </row>
    <row r="181" spans="1:18" ht="11.25" customHeight="1">
      <c r="A181" s="44"/>
      <c r="B181" s="182" t="s">
        <v>106</v>
      </c>
      <c r="C181" s="203" t="s">
        <v>595</v>
      </c>
      <c r="D181" s="184" t="s">
        <v>81</v>
      </c>
      <c r="E181" s="185" t="s">
        <v>84</v>
      </c>
      <c r="F181" s="188" t="s">
        <v>534</v>
      </c>
      <c r="G181" s="74"/>
      <c r="H181" s="74"/>
      <c r="I181" s="77"/>
      <c r="J181" s="112"/>
      <c r="K181" s="112">
        <v>934.90206999999998</v>
      </c>
      <c r="L181" s="112">
        <v>0</v>
      </c>
      <c r="M181" s="112">
        <v>663.60</v>
      </c>
      <c r="N181" s="112">
        <v>0</v>
      </c>
      <c r="O181" s="112"/>
      <c r="P181" s="112"/>
      <c r="Q181" s="112"/>
      <c r="R181" s="189">
        <f t="shared" si="25"/>
        <v>1598.50207</v>
      </c>
    </row>
    <row r="182" spans="1:18" ht="11.25" customHeight="1">
      <c r="A182" s="44"/>
      <c r="B182" s="182" t="s">
        <v>106</v>
      </c>
      <c r="C182" s="205" t="s">
        <v>302</v>
      </c>
      <c r="D182" s="184" t="s">
        <v>76</v>
      </c>
      <c r="E182" s="185" t="s">
        <v>84</v>
      </c>
      <c r="F182" s="186" t="s">
        <v>287</v>
      </c>
      <c r="G182" s="74">
        <v>0</v>
      </c>
      <c r="H182" s="77">
        <v>281</v>
      </c>
      <c r="I182" s="77">
        <v>408</v>
      </c>
      <c r="J182" s="112">
        <v>304.89999999999998</v>
      </c>
      <c r="K182" s="112">
        <v>186</v>
      </c>
      <c r="L182" s="112">
        <v>181</v>
      </c>
      <c r="M182" s="112">
        <v>181</v>
      </c>
      <c r="N182" s="112">
        <v>0</v>
      </c>
      <c r="O182" s="112"/>
      <c r="P182" s="112"/>
      <c r="Q182" s="112"/>
      <c r="R182" s="189">
        <f t="shared" si="25"/>
        <v>1541.90</v>
      </c>
    </row>
    <row r="183" spans="1:18" ht="11.25" customHeight="1">
      <c r="A183" s="44"/>
      <c r="B183" s="182" t="s">
        <v>106</v>
      </c>
      <c r="C183" s="205" t="s">
        <v>647</v>
      </c>
      <c r="D183" s="184" t="s">
        <v>140</v>
      </c>
      <c r="E183" s="185" t="s">
        <v>84</v>
      </c>
      <c r="F183" s="186" t="s">
        <v>287</v>
      </c>
      <c r="G183" s="74">
        <v>0</v>
      </c>
      <c r="H183" s="77">
        <v>130</v>
      </c>
      <c r="I183" s="77">
        <v>189</v>
      </c>
      <c r="J183" s="112">
        <v>88.20</v>
      </c>
      <c r="K183" s="112">
        <v>0</v>
      </c>
      <c r="L183" s="112">
        <v>0</v>
      </c>
      <c r="M183" s="112">
        <v>0</v>
      </c>
      <c r="N183" s="112">
        <v>0</v>
      </c>
      <c r="O183" s="112"/>
      <c r="P183" s="112"/>
      <c r="Q183" s="112"/>
      <c r="R183" s="189">
        <f t="shared" si="25"/>
        <v>407.20</v>
      </c>
    </row>
    <row r="184" spans="1:18" ht="11.25" customHeight="1">
      <c r="A184" s="44"/>
      <c r="B184" s="182" t="s">
        <v>106</v>
      </c>
      <c r="C184" s="205" t="s">
        <v>304</v>
      </c>
      <c r="D184" s="184" t="s">
        <v>84</v>
      </c>
      <c r="E184" s="185" t="s">
        <v>84</v>
      </c>
      <c r="F184" s="186" t="s">
        <v>287</v>
      </c>
      <c r="G184" s="74">
        <v>0</v>
      </c>
      <c r="H184" s="77">
        <v>20</v>
      </c>
      <c r="I184" s="77">
        <v>20</v>
      </c>
      <c r="J184" s="112">
        <v>20</v>
      </c>
      <c r="K184" s="112">
        <v>20</v>
      </c>
      <c r="L184" s="112">
        <v>20</v>
      </c>
      <c r="M184" s="112">
        <v>20</v>
      </c>
      <c r="N184" s="112">
        <v>20</v>
      </c>
      <c r="O184" s="112"/>
      <c r="P184" s="112"/>
      <c r="Q184" s="112"/>
      <c r="R184" s="189">
        <f t="shared" si="25"/>
        <v>140</v>
      </c>
    </row>
    <row r="185" spans="1:18" ht="11.25" customHeight="1">
      <c r="A185" s="44"/>
      <c r="B185" s="182" t="s">
        <v>106</v>
      </c>
      <c r="C185" s="205" t="s">
        <v>305</v>
      </c>
      <c r="D185" s="184" t="s">
        <v>76</v>
      </c>
      <c r="E185" s="185" t="s">
        <v>84</v>
      </c>
      <c r="F185" s="186" t="s">
        <v>287</v>
      </c>
      <c r="G185" s="74">
        <v>0.40</v>
      </c>
      <c r="H185" s="77">
        <v>35.200000000000003</v>
      </c>
      <c r="I185" s="77">
        <v>45.35</v>
      </c>
      <c r="J185" s="112">
        <v>15</v>
      </c>
      <c r="K185" s="112">
        <v>22.10</v>
      </c>
      <c r="L185" s="112">
        <v>11.20</v>
      </c>
      <c r="M185" s="112">
        <v>7.6260000000000003</v>
      </c>
      <c r="N185" s="112">
        <v>7.10</v>
      </c>
      <c r="O185" s="112"/>
      <c r="P185" s="112"/>
      <c r="Q185" s="112"/>
      <c r="R185" s="189">
        <f t="shared" si="25"/>
        <v>143.976</v>
      </c>
    </row>
    <row r="186" spans="1:18" ht="11.25" customHeight="1">
      <c r="A186" s="44"/>
      <c r="B186" s="182" t="s">
        <v>106</v>
      </c>
      <c r="C186" s="205" t="s">
        <v>305</v>
      </c>
      <c r="D186" s="184" t="s">
        <v>140</v>
      </c>
      <c r="E186" s="185" t="s">
        <v>84</v>
      </c>
      <c r="F186" s="186" t="s">
        <v>287</v>
      </c>
      <c r="G186" s="74">
        <v>0.32</v>
      </c>
      <c r="H186" s="77">
        <v>27.24</v>
      </c>
      <c r="I186" s="77">
        <v>36.28</v>
      </c>
      <c r="J186" s="112">
        <v>19.20</v>
      </c>
      <c r="K186" s="112">
        <v>41.20</v>
      </c>
      <c r="L186" s="112">
        <v>9.60</v>
      </c>
      <c r="M186" s="112">
        <v>0</v>
      </c>
      <c r="N186" s="112">
        <v>0</v>
      </c>
      <c r="O186" s="112"/>
      <c r="P186" s="112"/>
      <c r="Q186" s="112"/>
      <c r="R186" s="189">
        <f t="shared" si="25"/>
        <v>133.84</v>
      </c>
    </row>
    <row r="187" spans="1:18" ht="11.25" customHeight="1">
      <c r="A187" s="44"/>
      <c r="B187" s="182" t="s">
        <v>106</v>
      </c>
      <c r="C187" s="205" t="s">
        <v>305</v>
      </c>
      <c r="D187" s="184" t="s">
        <v>143</v>
      </c>
      <c r="E187" s="185" t="s">
        <v>84</v>
      </c>
      <c r="F187" s="186" t="s">
        <v>287</v>
      </c>
      <c r="G187" s="74">
        <v>0</v>
      </c>
      <c r="H187" s="77">
        <v>7.93</v>
      </c>
      <c r="I187" s="77">
        <v>14.56</v>
      </c>
      <c r="J187" s="112">
        <v>71</v>
      </c>
      <c r="K187" s="112">
        <v>54.80</v>
      </c>
      <c r="L187" s="112">
        <v>29.80</v>
      </c>
      <c r="M187" s="112">
        <v>20.85</v>
      </c>
      <c r="N187" s="112">
        <v>20.90</v>
      </c>
      <c r="O187" s="112"/>
      <c r="P187" s="112"/>
      <c r="Q187" s="112"/>
      <c r="R187" s="189">
        <f t="shared" si="25"/>
        <v>219.84000000000003</v>
      </c>
    </row>
    <row r="188" spans="1:18" ht="11.25" customHeight="1">
      <c r="A188" s="44"/>
      <c r="B188" s="182" t="s">
        <v>106</v>
      </c>
      <c r="C188" s="205" t="s">
        <v>306</v>
      </c>
      <c r="D188" s="184" t="s">
        <v>83</v>
      </c>
      <c r="E188" s="185" t="s">
        <v>84</v>
      </c>
      <c r="F188" s="186" t="s">
        <v>287</v>
      </c>
      <c r="G188" s="74">
        <v>0.34300000000000003</v>
      </c>
      <c r="H188" s="77">
        <v>0</v>
      </c>
      <c r="I188" s="77">
        <v>0</v>
      </c>
      <c r="J188" s="112">
        <v>23.70</v>
      </c>
      <c r="K188" s="112">
        <v>19</v>
      </c>
      <c r="L188" s="112">
        <v>52.90</v>
      </c>
      <c r="M188" s="112">
        <v>46.50</v>
      </c>
      <c r="N188" s="112">
        <v>9.8000000000000007</v>
      </c>
      <c r="O188" s="112"/>
      <c r="P188" s="112"/>
      <c r="Q188" s="112"/>
      <c r="R188" s="189">
        <f t="shared" si="25"/>
        <v>152.24299999999999</v>
      </c>
    </row>
    <row r="189" spans="1:18" ht="11.25" customHeight="1">
      <c r="A189" s="44"/>
      <c r="B189" s="182" t="s">
        <v>106</v>
      </c>
      <c r="C189" s="205" t="s">
        <v>307</v>
      </c>
      <c r="D189" s="184" t="s">
        <v>141</v>
      </c>
      <c r="E189" s="185" t="s">
        <v>84</v>
      </c>
      <c r="F189" s="186" t="s">
        <v>287</v>
      </c>
      <c r="G189" s="74">
        <v>0</v>
      </c>
      <c r="H189" s="77">
        <v>3.50</v>
      </c>
      <c r="I189" s="77">
        <v>2.70</v>
      </c>
      <c r="J189" s="112">
        <v>2.2000000000000002</v>
      </c>
      <c r="K189" s="112">
        <v>0</v>
      </c>
      <c r="L189" s="112">
        <v>0</v>
      </c>
      <c r="M189" s="112">
        <v>0</v>
      </c>
      <c r="N189" s="112">
        <v>0</v>
      </c>
      <c r="O189" s="112"/>
      <c r="P189" s="112"/>
      <c r="Q189" s="112"/>
      <c r="R189" s="189">
        <f t="shared" si="25"/>
        <v>8.40</v>
      </c>
    </row>
    <row r="190" spans="1:18" ht="11.25" customHeight="1">
      <c r="A190" s="44"/>
      <c r="B190" s="182" t="s">
        <v>106</v>
      </c>
      <c r="C190" s="205" t="s">
        <v>308</v>
      </c>
      <c r="D190" s="184" t="s">
        <v>143</v>
      </c>
      <c r="E190" s="185" t="s">
        <v>84</v>
      </c>
      <c r="F190" s="186" t="s">
        <v>287</v>
      </c>
      <c r="G190" s="74">
        <v>0</v>
      </c>
      <c r="H190" s="77">
        <v>78.50</v>
      </c>
      <c r="I190" s="77">
        <v>38.299999999999997</v>
      </c>
      <c r="J190" s="112">
        <v>53.40</v>
      </c>
      <c r="K190" s="112">
        <v>11.50</v>
      </c>
      <c r="L190" s="112">
        <v>0</v>
      </c>
      <c r="M190" s="112">
        <v>0</v>
      </c>
      <c r="N190" s="112">
        <v>0</v>
      </c>
      <c r="O190" s="112"/>
      <c r="P190" s="112"/>
      <c r="Q190" s="112"/>
      <c r="R190" s="189">
        <f t="shared" si="25"/>
        <v>181.70</v>
      </c>
    </row>
    <row r="191" spans="1:18" ht="11.25" customHeight="1">
      <c r="A191" s="44"/>
      <c r="B191" s="182" t="s">
        <v>106</v>
      </c>
      <c r="C191" s="205" t="s">
        <v>309</v>
      </c>
      <c r="D191" s="184" t="s">
        <v>76</v>
      </c>
      <c r="E191" s="185" t="s">
        <v>84</v>
      </c>
      <c r="F191" s="186" t="s">
        <v>287</v>
      </c>
      <c r="G191" s="74">
        <v>0</v>
      </c>
      <c r="H191" s="77">
        <v>0</v>
      </c>
      <c r="I191" s="77">
        <v>0</v>
      </c>
      <c r="J191" s="112">
        <v>162</v>
      </c>
      <c r="K191" s="112">
        <v>0</v>
      </c>
      <c r="L191" s="112">
        <v>0</v>
      </c>
      <c r="M191" s="112">
        <v>0</v>
      </c>
      <c r="N191" s="112">
        <v>0</v>
      </c>
      <c r="O191" s="112"/>
      <c r="P191" s="112"/>
      <c r="Q191" s="112"/>
      <c r="R191" s="189">
        <f t="shared" si="25"/>
        <v>162</v>
      </c>
    </row>
    <row r="192" spans="1:18" ht="11.25" customHeight="1">
      <c r="A192" s="44"/>
      <c r="B192" s="182" t="s">
        <v>106</v>
      </c>
      <c r="C192" s="205" t="s">
        <v>486</v>
      </c>
      <c r="D192" s="184" t="s">
        <v>143</v>
      </c>
      <c r="E192" s="185" t="s">
        <v>84</v>
      </c>
      <c r="F192" s="186" t="s">
        <v>287</v>
      </c>
      <c r="G192" s="74">
        <v>0</v>
      </c>
      <c r="H192" s="77">
        <v>0</v>
      </c>
      <c r="I192" s="77">
        <v>0</v>
      </c>
      <c r="J192" s="112">
        <v>23</v>
      </c>
      <c r="K192" s="112">
        <v>7</v>
      </c>
      <c r="L192" s="112">
        <v>0</v>
      </c>
      <c r="M192" s="112">
        <v>0</v>
      </c>
      <c r="N192" s="112">
        <v>0</v>
      </c>
      <c r="O192" s="112"/>
      <c r="P192" s="112"/>
      <c r="Q192" s="112"/>
      <c r="R192" s="189">
        <f t="shared" si="25"/>
        <v>30</v>
      </c>
    </row>
    <row r="193" spans="1:18" ht="11.25" customHeight="1">
      <c r="A193" s="44"/>
      <c r="B193" s="182" t="s">
        <v>106</v>
      </c>
      <c r="C193" s="205" t="s">
        <v>486</v>
      </c>
      <c r="D193" s="184" t="s">
        <v>84</v>
      </c>
      <c r="E193" s="185" t="s">
        <v>84</v>
      </c>
      <c r="F193" s="186" t="s">
        <v>287</v>
      </c>
      <c r="G193" s="74">
        <v>0</v>
      </c>
      <c r="H193" s="77">
        <v>0</v>
      </c>
      <c r="I193" s="77">
        <v>0</v>
      </c>
      <c r="J193" s="112">
        <v>5</v>
      </c>
      <c r="K193" s="112">
        <v>2</v>
      </c>
      <c r="L193" s="112">
        <v>0</v>
      </c>
      <c r="M193" s="112">
        <v>0</v>
      </c>
      <c r="N193" s="112">
        <v>0</v>
      </c>
      <c r="O193" s="112"/>
      <c r="P193" s="112"/>
      <c r="Q193" s="112"/>
      <c r="R193" s="189">
        <f t="shared" si="25"/>
        <v>7</v>
      </c>
    </row>
    <row r="194" spans="1:18" ht="11.25" customHeight="1">
      <c r="A194" s="44"/>
      <c r="B194" s="182" t="s">
        <v>106</v>
      </c>
      <c r="C194" s="205" t="s">
        <v>487</v>
      </c>
      <c r="D194" s="184" t="s">
        <v>76</v>
      </c>
      <c r="E194" s="185" t="s">
        <v>84</v>
      </c>
      <c r="F194" s="186"/>
      <c r="G194" s="74"/>
      <c r="H194" s="77"/>
      <c r="I194" s="77"/>
      <c r="J194" s="112">
        <v>7</v>
      </c>
      <c r="K194" s="112">
        <v>7</v>
      </c>
      <c r="L194" s="112">
        <v>7</v>
      </c>
      <c r="M194" s="112">
        <v>7</v>
      </c>
      <c r="N194" s="112">
        <v>7</v>
      </c>
      <c r="O194" s="112"/>
      <c r="P194" s="112"/>
      <c r="Q194" s="112"/>
      <c r="R194" s="189">
        <f t="shared" si="25"/>
        <v>35</v>
      </c>
    </row>
    <row r="195" spans="1:18" ht="11.25" customHeight="1">
      <c r="A195" s="44"/>
      <c r="B195" s="182" t="s">
        <v>106</v>
      </c>
      <c r="C195" s="205" t="s">
        <v>487</v>
      </c>
      <c r="D195" s="184" t="s">
        <v>83</v>
      </c>
      <c r="E195" s="185" t="s">
        <v>84</v>
      </c>
      <c r="F195" s="186"/>
      <c r="G195" s="74"/>
      <c r="H195" s="77"/>
      <c r="I195" s="77"/>
      <c r="J195" s="112">
        <v>1.50</v>
      </c>
      <c r="K195" s="112">
        <v>0.70</v>
      </c>
      <c r="L195" s="112">
        <v>0.70</v>
      </c>
      <c r="M195" s="112">
        <v>0.70</v>
      </c>
      <c r="N195" s="112">
        <v>0.70</v>
      </c>
      <c r="O195" s="112"/>
      <c r="P195" s="112"/>
      <c r="Q195" s="112"/>
      <c r="R195" s="189">
        <f t="shared" si="25"/>
        <v>4.3000000000000007</v>
      </c>
    </row>
    <row r="196" spans="1:18" ht="11.25" customHeight="1">
      <c r="A196" s="44"/>
      <c r="B196" s="182" t="s">
        <v>106</v>
      </c>
      <c r="C196" s="205" t="s">
        <v>487</v>
      </c>
      <c r="D196" s="184" t="s">
        <v>84</v>
      </c>
      <c r="E196" s="185" t="s">
        <v>84</v>
      </c>
      <c r="F196" s="186"/>
      <c r="G196" s="74"/>
      <c r="H196" s="77"/>
      <c r="I196" s="77"/>
      <c r="J196" s="112">
        <v>1.30</v>
      </c>
      <c r="K196" s="112">
        <v>0.70</v>
      </c>
      <c r="L196" s="112">
        <v>0.70</v>
      </c>
      <c r="M196" s="112">
        <v>0.70</v>
      </c>
      <c r="N196" s="112">
        <v>0.70</v>
      </c>
      <c r="O196" s="112"/>
      <c r="P196" s="112"/>
      <c r="Q196" s="112"/>
      <c r="R196" s="189">
        <f t="shared" si="25"/>
        <v>4.1000000000000005</v>
      </c>
    </row>
    <row r="197" spans="1:18" ht="11.25" customHeight="1">
      <c r="A197" s="44"/>
      <c r="B197" s="182" t="s">
        <v>106</v>
      </c>
      <c r="C197" s="205" t="s">
        <v>488</v>
      </c>
      <c r="D197" s="184" t="s">
        <v>76</v>
      </c>
      <c r="E197" s="185" t="s">
        <v>84</v>
      </c>
      <c r="F197" s="186"/>
      <c r="G197" s="74"/>
      <c r="H197" s="77"/>
      <c r="I197" s="77"/>
      <c r="J197" s="112">
        <v>32.46</v>
      </c>
      <c r="K197" s="112">
        <v>46.90</v>
      </c>
      <c r="L197" s="112">
        <v>9.5660000000000007</v>
      </c>
      <c r="M197" s="112">
        <v>13.641999999999999</v>
      </c>
      <c r="N197" s="112">
        <v>8.3260000000000005</v>
      </c>
      <c r="O197" s="112"/>
      <c r="P197" s="112"/>
      <c r="Q197" s="112"/>
      <c r="R197" s="189">
        <f t="shared" si="25"/>
        <v>110.89400000000001</v>
      </c>
    </row>
    <row r="198" spans="1:18" ht="11.25" customHeight="1">
      <c r="A198" s="44"/>
      <c r="B198" s="182" t="s">
        <v>106</v>
      </c>
      <c r="C198" s="205" t="s">
        <v>488</v>
      </c>
      <c r="D198" s="184" t="s">
        <v>83</v>
      </c>
      <c r="E198" s="185" t="s">
        <v>84</v>
      </c>
      <c r="F198" s="186"/>
      <c r="G198" s="74"/>
      <c r="H198" s="77"/>
      <c r="I198" s="77"/>
      <c r="J198" s="112">
        <v>2.4889999999999999</v>
      </c>
      <c r="K198" s="112">
        <v>2.60</v>
      </c>
      <c r="L198" s="112">
        <v>1.0049999999999999</v>
      </c>
      <c r="M198" s="112">
        <v>1.725</v>
      </c>
      <c r="N198" s="112">
        <v>1.234</v>
      </c>
      <c r="O198" s="112"/>
      <c r="P198" s="112"/>
      <c r="Q198" s="112"/>
      <c r="R198" s="189">
        <f t="shared" si="25"/>
        <v>9.0530000000000008</v>
      </c>
    </row>
    <row r="199" spans="1:18" ht="11.25" customHeight="1">
      <c r="A199" s="44"/>
      <c r="B199" s="182" t="s">
        <v>106</v>
      </c>
      <c r="C199" s="205" t="s">
        <v>489</v>
      </c>
      <c r="D199" s="184" t="s">
        <v>76</v>
      </c>
      <c r="E199" s="185" t="s">
        <v>84</v>
      </c>
      <c r="F199" s="186"/>
      <c r="G199" s="74"/>
      <c r="H199" s="77"/>
      <c r="I199" s="77"/>
      <c r="J199" s="112">
        <v>41.978999999999999</v>
      </c>
      <c r="K199" s="112">
        <v>25.70</v>
      </c>
      <c r="L199" s="112">
        <v>21.318000000000001</v>
      </c>
      <c r="M199" s="112">
        <v>25.088000000000001</v>
      </c>
      <c r="N199" s="112">
        <v>10.659000000000001</v>
      </c>
      <c r="O199" s="112"/>
      <c r="P199" s="112"/>
      <c r="Q199" s="112"/>
      <c r="R199" s="189">
        <f t="shared" si="25"/>
        <v>124.74400000000001</v>
      </c>
    </row>
    <row r="200" spans="1:18" ht="11.25" customHeight="1">
      <c r="A200" s="44"/>
      <c r="B200" s="182" t="s">
        <v>106</v>
      </c>
      <c r="C200" s="205" t="s">
        <v>489</v>
      </c>
      <c r="D200" s="184" t="s">
        <v>143</v>
      </c>
      <c r="E200" s="185" t="s">
        <v>84</v>
      </c>
      <c r="F200" s="186"/>
      <c r="G200" s="74"/>
      <c r="H200" s="77"/>
      <c r="I200" s="77"/>
      <c r="J200" s="112">
        <v>11.911</v>
      </c>
      <c r="K200" s="112">
        <v>15.90</v>
      </c>
      <c r="L200" s="112">
        <v>11.911</v>
      </c>
      <c r="M200" s="112">
        <v>11.911</v>
      </c>
      <c r="N200" s="112">
        <v>11.911</v>
      </c>
      <c r="O200" s="112"/>
      <c r="P200" s="112"/>
      <c r="Q200" s="112"/>
      <c r="R200" s="189">
        <f t="shared" si="25"/>
        <v>63.544000000000004</v>
      </c>
    </row>
    <row r="201" spans="1:18" ht="11.25" customHeight="1">
      <c r="A201" s="44"/>
      <c r="B201" s="182" t="s">
        <v>106</v>
      </c>
      <c r="C201" s="205" t="s">
        <v>489</v>
      </c>
      <c r="D201" s="184" t="s">
        <v>140</v>
      </c>
      <c r="E201" s="185" t="s">
        <v>84</v>
      </c>
      <c r="F201" s="186"/>
      <c r="G201" s="74"/>
      <c r="H201" s="77"/>
      <c r="I201" s="77"/>
      <c r="J201" s="112">
        <v>5.8410000000000002</v>
      </c>
      <c r="K201" s="112">
        <v>3.60</v>
      </c>
      <c r="L201" s="112">
        <v>1.083</v>
      </c>
      <c r="M201" s="112">
        <v>2.9169999999999998</v>
      </c>
      <c r="N201" s="112">
        <v>0.54100000000000004</v>
      </c>
      <c r="O201" s="112"/>
      <c r="P201" s="112"/>
      <c r="Q201" s="112"/>
      <c r="R201" s="189">
        <f t="shared" si="25"/>
        <v>13.982000000000001</v>
      </c>
    </row>
    <row r="202" spans="1:18" ht="11.25" customHeight="1">
      <c r="A202" s="44"/>
      <c r="B202" s="182" t="s">
        <v>648</v>
      </c>
      <c r="C202" s="205" t="s">
        <v>489</v>
      </c>
      <c r="D202" s="184" t="s">
        <v>83</v>
      </c>
      <c r="E202" s="185" t="s">
        <v>84</v>
      </c>
      <c r="F202" s="186"/>
      <c r="G202" s="74"/>
      <c r="H202" s="77"/>
      <c r="I202" s="77"/>
      <c r="J202" s="112">
        <v>0</v>
      </c>
      <c r="K202" s="112">
        <v>0</v>
      </c>
      <c r="L202" s="112">
        <v>7.9459999999999997</v>
      </c>
      <c r="M202" s="112">
        <v>8.2629999999999999</v>
      </c>
      <c r="N202" s="112">
        <v>8.9320000000000004</v>
      </c>
      <c r="O202" s="112"/>
      <c r="P202" s="112"/>
      <c r="Q202" s="112"/>
      <c r="R202" s="189">
        <f t="shared" si="25"/>
        <v>25.140999999999998</v>
      </c>
    </row>
    <row r="203" spans="1:18" ht="11.25" customHeight="1">
      <c r="A203" s="44"/>
      <c r="B203" s="182" t="s">
        <v>106</v>
      </c>
      <c r="C203" s="205" t="s">
        <v>489</v>
      </c>
      <c r="D203" s="184" t="s">
        <v>84</v>
      </c>
      <c r="E203" s="185" t="s">
        <v>84</v>
      </c>
      <c r="F203" s="186"/>
      <c r="G203" s="74"/>
      <c r="H203" s="77"/>
      <c r="I203" s="77"/>
      <c r="J203" s="112">
        <v>4.8170000000000002</v>
      </c>
      <c r="K203" s="112">
        <v>5</v>
      </c>
      <c r="L203" s="112">
        <v>5</v>
      </c>
      <c r="M203" s="112">
        <v>2.50</v>
      </c>
      <c r="N203" s="112">
        <v>5</v>
      </c>
      <c r="O203" s="112"/>
      <c r="P203" s="112"/>
      <c r="Q203" s="112"/>
      <c r="R203" s="189">
        <f t="shared" si="25"/>
        <v>22.317</v>
      </c>
    </row>
    <row r="204" spans="1:18" ht="11.25" customHeight="1">
      <c r="A204" s="44"/>
      <c r="B204" s="182" t="s">
        <v>106</v>
      </c>
      <c r="C204" s="205" t="s">
        <v>490</v>
      </c>
      <c r="D204" s="184" t="s">
        <v>76</v>
      </c>
      <c r="E204" s="185" t="s">
        <v>84</v>
      </c>
      <c r="F204" s="186"/>
      <c r="G204" s="74"/>
      <c r="H204" s="77"/>
      <c r="I204" s="77"/>
      <c r="J204" s="112">
        <v>17</v>
      </c>
      <c r="K204" s="112">
        <v>19</v>
      </c>
      <c r="L204" s="112">
        <v>10</v>
      </c>
      <c r="M204" s="112">
        <v>10</v>
      </c>
      <c r="N204" s="112">
        <v>10</v>
      </c>
      <c r="O204" s="112"/>
      <c r="P204" s="112"/>
      <c r="Q204" s="112"/>
      <c r="R204" s="189">
        <f t="shared" si="25"/>
        <v>66</v>
      </c>
    </row>
    <row r="205" spans="1:18" ht="11.25" customHeight="1">
      <c r="A205" s="44"/>
      <c r="B205" s="182" t="s">
        <v>106</v>
      </c>
      <c r="C205" s="205" t="s">
        <v>490</v>
      </c>
      <c r="D205" s="184" t="s">
        <v>140</v>
      </c>
      <c r="E205" s="185" t="s">
        <v>84</v>
      </c>
      <c r="F205" s="186"/>
      <c r="G205" s="74"/>
      <c r="H205" s="77"/>
      <c r="I205" s="77"/>
      <c r="J205" s="112">
        <v>0</v>
      </c>
      <c r="K205" s="112">
        <v>7</v>
      </c>
      <c r="L205" s="112">
        <v>0</v>
      </c>
      <c r="M205" s="112">
        <v>0</v>
      </c>
      <c r="N205" s="112">
        <v>0</v>
      </c>
      <c r="O205" s="112"/>
      <c r="P205" s="112"/>
      <c r="Q205" s="112"/>
      <c r="R205" s="189">
        <f t="shared" si="25"/>
        <v>7</v>
      </c>
    </row>
    <row r="206" spans="1:18" ht="11.25" customHeight="1">
      <c r="A206" s="44"/>
      <c r="B206" s="182" t="s">
        <v>106</v>
      </c>
      <c r="C206" s="205" t="s">
        <v>490</v>
      </c>
      <c r="D206" s="184" t="s">
        <v>83</v>
      </c>
      <c r="E206" s="185" t="s">
        <v>84</v>
      </c>
      <c r="F206" s="186"/>
      <c r="G206" s="74"/>
      <c r="H206" s="77"/>
      <c r="I206" s="77"/>
      <c r="J206" s="112">
        <v>2</v>
      </c>
      <c r="K206" s="112">
        <v>3</v>
      </c>
      <c r="L206" s="112">
        <v>2</v>
      </c>
      <c r="M206" s="112">
        <v>2</v>
      </c>
      <c r="N206" s="112">
        <v>2</v>
      </c>
      <c r="O206" s="112"/>
      <c r="P206" s="112"/>
      <c r="Q206" s="112"/>
      <c r="R206" s="189">
        <f t="shared" si="25"/>
        <v>11</v>
      </c>
    </row>
    <row r="207" spans="1:18" ht="11.25" customHeight="1">
      <c r="A207" s="44"/>
      <c r="B207" s="182" t="s">
        <v>106</v>
      </c>
      <c r="C207" s="205" t="s">
        <v>490</v>
      </c>
      <c r="D207" s="184" t="s">
        <v>84</v>
      </c>
      <c r="E207" s="185" t="s">
        <v>84</v>
      </c>
      <c r="F207" s="186"/>
      <c r="G207" s="74"/>
      <c r="H207" s="77"/>
      <c r="I207" s="77"/>
      <c r="J207" s="112">
        <v>5</v>
      </c>
      <c r="K207" s="112">
        <v>6.50</v>
      </c>
      <c r="L207" s="112">
        <v>5</v>
      </c>
      <c r="M207" s="112">
        <v>5</v>
      </c>
      <c r="N207" s="112">
        <v>5</v>
      </c>
      <c r="O207" s="112"/>
      <c r="P207" s="112"/>
      <c r="Q207" s="112"/>
      <c r="R207" s="189">
        <f t="shared" si="25"/>
        <v>26.50</v>
      </c>
    </row>
    <row r="208" spans="1:18" ht="11.25" customHeight="1">
      <c r="A208" s="44"/>
      <c r="B208" s="182" t="s">
        <v>106</v>
      </c>
      <c r="C208" s="205" t="s">
        <v>491</v>
      </c>
      <c r="D208" s="184" t="s">
        <v>76</v>
      </c>
      <c r="E208" s="185" t="s">
        <v>84</v>
      </c>
      <c r="F208" s="186"/>
      <c r="G208" s="74"/>
      <c r="H208" s="77"/>
      <c r="I208" s="77"/>
      <c r="J208" s="112">
        <v>16.933</v>
      </c>
      <c r="K208" s="112">
        <v>18.50</v>
      </c>
      <c r="L208" s="112">
        <v>14.332000000000001</v>
      </c>
      <c r="M208" s="112">
        <v>14.101000000000001</v>
      </c>
      <c r="N208" s="112">
        <v>13.581</v>
      </c>
      <c r="O208" s="112"/>
      <c r="P208" s="112"/>
      <c r="Q208" s="112"/>
      <c r="R208" s="189">
        <f t="shared" si="26" ref="R208:R211">SUM(G208:Q208)</f>
        <v>77.447000000000003</v>
      </c>
    </row>
    <row r="209" spans="1:18" ht="11.25" customHeight="1">
      <c r="A209" s="44"/>
      <c r="B209" s="182" t="s">
        <v>106</v>
      </c>
      <c r="C209" s="205" t="s">
        <v>491</v>
      </c>
      <c r="D209" s="184" t="s">
        <v>143</v>
      </c>
      <c r="E209" s="185" t="s">
        <v>84</v>
      </c>
      <c r="F209" s="186"/>
      <c r="G209" s="74"/>
      <c r="H209" s="77"/>
      <c r="I209" s="77"/>
      <c r="J209" s="112">
        <v>2.9430000000000001</v>
      </c>
      <c r="K209" s="112">
        <v>2.90</v>
      </c>
      <c r="L209" s="112">
        <v>2.9430000000000001</v>
      </c>
      <c r="M209" s="112">
        <v>2.9430000000000001</v>
      </c>
      <c r="N209" s="112">
        <v>2.9430000000000001</v>
      </c>
      <c r="O209" s="112"/>
      <c r="P209" s="112"/>
      <c r="Q209" s="112"/>
      <c r="R209" s="189">
        <f t="shared" si="26"/>
        <v>14.671999999999999</v>
      </c>
    </row>
    <row r="210" spans="1:18" ht="11.25" customHeight="1">
      <c r="A210" s="44"/>
      <c r="B210" s="182" t="s">
        <v>106</v>
      </c>
      <c r="C210" s="205" t="s">
        <v>491</v>
      </c>
      <c r="D210" s="184" t="s">
        <v>140</v>
      </c>
      <c r="E210" s="185" t="s">
        <v>84</v>
      </c>
      <c r="F210" s="186"/>
      <c r="G210" s="74"/>
      <c r="H210" s="77"/>
      <c r="I210" s="77"/>
      <c r="J210" s="112">
        <v>16.04</v>
      </c>
      <c r="K210" s="112">
        <v>15.10</v>
      </c>
      <c r="L210" s="112">
        <v>0</v>
      </c>
      <c r="M210" s="112">
        <v>5.3040000000000003</v>
      </c>
      <c r="N210" s="112">
        <v>0</v>
      </c>
      <c r="O210" s="112"/>
      <c r="P210" s="112"/>
      <c r="Q210" s="112"/>
      <c r="R210" s="189">
        <f t="shared" si="26"/>
        <v>36.444000000000003</v>
      </c>
    </row>
    <row r="211" spans="1:18" ht="11.25" customHeight="1">
      <c r="A211" s="44"/>
      <c r="B211" s="182" t="s">
        <v>106</v>
      </c>
      <c r="C211" s="205" t="s">
        <v>491</v>
      </c>
      <c r="D211" s="184" t="s">
        <v>83</v>
      </c>
      <c r="E211" s="185" t="s">
        <v>84</v>
      </c>
      <c r="F211" s="186"/>
      <c r="G211" s="74"/>
      <c r="H211" s="77"/>
      <c r="I211" s="77"/>
      <c r="J211" s="112">
        <v>1.972</v>
      </c>
      <c r="K211" s="112">
        <v>2.2999999999999998</v>
      </c>
      <c r="L211" s="112">
        <v>1.665</v>
      </c>
      <c r="M211" s="112">
        <v>1.649</v>
      </c>
      <c r="N211" s="112">
        <v>1.6319999999999999</v>
      </c>
      <c r="O211" s="112"/>
      <c r="P211" s="112"/>
      <c r="Q211" s="112"/>
      <c r="R211" s="189">
        <f t="shared" si="26"/>
        <v>9.218</v>
      </c>
    </row>
    <row r="212" spans="1:18" ht="11.25" customHeight="1">
      <c r="A212" s="44"/>
      <c r="B212" s="182" t="s">
        <v>106</v>
      </c>
      <c r="C212" s="205" t="s">
        <v>491</v>
      </c>
      <c r="D212" s="184" t="s">
        <v>84</v>
      </c>
      <c r="E212" s="185" t="s">
        <v>84</v>
      </c>
      <c r="F212" s="186"/>
      <c r="G212" s="74"/>
      <c r="H212" s="77"/>
      <c r="I212" s="77"/>
      <c r="J212" s="112">
        <v>8.1229999999999993</v>
      </c>
      <c r="K212" s="112">
        <v>25.20</v>
      </c>
      <c r="L212" s="112">
        <v>6.875</v>
      </c>
      <c r="M212" s="112">
        <v>6.7640000000000002</v>
      </c>
      <c r="N212" s="112">
        <v>6.515</v>
      </c>
      <c r="O212" s="112"/>
      <c r="P212" s="112"/>
      <c r="Q212" s="112"/>
      <c r="R212" s="189">
        <f t="shared" si="27" ref="R212:R241">SUM(G212:Q212)</f>
        <v>53.477000000000004</v>
      </c>
    </row>
    <row r="213" spans="1:18" ht="11.25" customHeight="1">
      <c r="A213" s="44"/>
      <c r="B213" s="182" t="s">
        <v>106</v>
      </c>
      <c r="C213" s="205" t="s">
        <v>492</v>
      </c>
      <c r="D213" s="184" t="s">
        <v>76</v>
      </c>
      <c r="E213" s="185" t="s">
        <v>84</v>
      </c>
      <c r="F213" s="186"/>
      <c r="G213" s="74"/>
      <c r="H213" s="77"/>
      <c r="I213" s="77"/>
      <c r="J213" s="112">
        <v>14.177</v>
      </c>
      <c r="K213" s="112">
        <v>23.50</v>
      </c>
      <c r="L213" s="112">
        <v>11.35</v>
      </c>
      <c r="M213" s="112">
        <v>11.07</v>
      </c>
      <c r="N213" s="112">
        <v>10.598000000000001</v>
      </c>
      <c r="O213" s="112"/>
      <c r="P213" s="112"/>
      <c r="Q213" s="112"/>
      <c r="R213" s="189">
        <f t="shared" si="27"/>
        <v>70.695000000000007</v>
      </c>
    </row>
    <row r="214" spans="1:18" ht="11.25" customHeight="1">
      <c r="A214" s="44"/>
      <c r="B214" s="182" t="s">
        <v>106</v>
      </c>
      <c r="C214" s="205" t="s">
        <v>492</v>
      </c>
      <c r="D214" s="184" t="s">
        <v>143</v>
      </c>
      <c r="E214" s="185" t="s">
        <v>84</v>
      </c>
      <c r="F214" s="186"/>
      <c r="G214" s="74"/>
      <c r="H214" s="77"/>
      <c r="I214" s="77"/>
      <c r="J214" s="112">
        <v>25.771000000000001</v>
      </c>
      <c r="K214" s="112">
        <v>32.200000000000003</v>
      </c>
      <c r="L214" s="112">
        <v>22.257000000000001</v>
      </c>
      <c r="M214" s="112">
        <v>24.013999999999999</v>
      </c>
      <c r="N214" s="112">
        <v>24.518000000000001</v>
      </c>
      <c r="O214" s="112"/>
      <c r="P214" s="112"/>
      <c r="Q214" s="112"/>
      <c r="R214" s="189">
        <f t="shared" si="27"/>
        <v>128.76</v>
      </c>
    </row>
    <row r="215" spans="1:18" ht="11.25" customHeight="1">
      <c r="A215" s="44"/>
      <c r="B215" s="182" t="s">
        <v>106</v>
      </c>
      <c r="C215" s="205" t="s">
        <v>492</v>
      </c>
      <c r="D215" s="184" t="s">
        <v>140</v>
      </c>
      <c r="E215" s="185" t="s">
        <v>84</v>
      </c>
      <c r="F215" s="186"/>
      <c r="G215" s="74"/>
      <c r="H215" s="77"/>
      <c r="I215" s="77"/>
      <c r="J215" s="112">
        <v>52.356000000000002</v>
      </c>
      <c r="K215" s="112">
        <v>55.70</v>
      </c>
      <c r="L215" s="112">
        <v>0</v>
      </c>
      <c r="M215" s="112">
        <v>0</v>
      </c>
      <c r="N215" s="112">
        <v>0</v>
      </c>
      <c r="O215" s="112"/>
      <c r="P215" s="112"/>
      <c r="Q215" s="112"/>
      <c r="R215" s="189">
        <f t="shared" si="27"/>
        <v>108.05600000000001</v>
      </c>
    </row>
    <row r="216" spans="1:18" ht="11.25" customHeight="1">
      <c r="A216" s="44"/>
      <c r="B216" s="182" t="s">
        <v>106</v>
      </c>
      <c r="C216" s="205" t="s">
        <v>493</v>
      </c>
      <c r="D216" s="184" t="s">
        <v>76</v>
      </c>
      <c r="E216" s="185" t="s">
        <v>84</v>
      </c>
      <c r="F216" s="186"/>
      <c r="G216" s="74"/>
      <c r="H216" s="77"/>
      <c r="I216" s="77"/>
      <c r="J216" s="112">
        <v>18.248999999999999</v>
      </c>
      <c r="K216" s="112">
        <v>19</v>
      </c>
      <c r="L216" s="112">
        <v>3.3479999999999999</v>
      </c>
      <c r="M216" s="112">
        <v>3.6920000000000002</v>
      </c>
      <c r="N216" s="112">
        <v>7.315</v>
      </c>
      <c r="O216" s="112"/>
      <c r="P216" s="112"/>
      <c r="Q216" s="112"/>
      <c r="R216" s="189">
        <f t="shared" si="27"/>
        <v>51.603999999999992</v>
      </c>
    </row>
    <row r="217" spans="1:18" ht="11.25" customHeight="1">
      <c r="A217" s="44"/>
      <c r="B217" s="182" t="s">
        <v>106</v>
      </c>
      <c r="C217" s="205" t="s">
        <v>493</v>
      </c>
      <c r="D217" s="184" t="s">
        <v>143</v>
      </c>
      <c r="E217" s="185" t="s">
        <v>84</v>
      </c>
      <c r="F217" s="186"/>
      <c r="G217" s="74"/>
      <c r="H217" s="77"/>
      <c r="I217" s="77"/>
      <c r="J217" s="112">
        <v>10.94</v>
      </c>
      <c r="K217" s="112">
        <v>11.80</v>
      </c>
      <c r="L217" s="112">
        <v>11.259</v>
      </c>
      <c r="M217" s="112">
        <v>14.561</v>
      </c>
      <c r="N217" s="112">
        <v>10.282999999999999</v>
      </c>
      <c r="O217" s="112"/>
      <c r="P217" s="112"/>
      <c r="Q217" s="112"/>
      <c r="R217" s="189">
        <f t="shared" si="27"/>
        <v>58.843000000000004</v>
      </c>
    </row>
    <row r="218" spans="1:18" ht="11.25" customHeight="1">
      <c r="A218" s="44"/>
      <c r="B218" s="182" t="s">
        <v>106</v>
      </c>
      <c r="C218" s="205" t="s">
        <v>493</v>
      </c>
      <c r="D218" s="184" t="s">
        <v>83</v>
      </c>
      <c r="E218" s="185" t="s">
        <v>84</v>
      </c>
      <c r="F218" s="186"/>
      <c r="G218" s="74"/>
      <c r="H218" s="77"/>
      <c r="I218" s="77"/>
      <c r="J218" s="112">
        <v>1.236</v>
      </c>
      <c r="K218" s="112">
        <v>1</v>
      </c>
      <c r="L218" s="112">
        <v>0.50900000000000001</v>
      </c>
      <c r="M218" s="112">
        <v>0.50900000000000001</v>
      </c>
      <c r="N218" s="112">
        <v>578.65</v>
      </c>
      <c r="O218" s="112"/>
      <c r="P218" s="112"/>
      <c r="Q218" s="112"/>
      <c r="R218" s="189">
        <f t="shared" si="27"/>
        <v>581.904</v>
      </c>
    </row>
    <row r="219" spans="1:18" ht="11.25" customHeight="1">
      <c r="A219" s="44"/>
      <c r="B219" s="182" t="s">
        <v>106</v>
      </c>
      <c r="C219" s="205" t="s">
        <v>493</v>
      </c>
      <c r="D219" s="184" t="s">
        <v>84</v>
      </c>
      <c r="E219" s="185" t="s">
        <v>84</v>
      </c>
      <c r="F219" s="186"/>
      <c r="G219" s="74"/>
      <c r="H219" s="77"/>
      <c r="I219" s="77"/>
      <c r="J219" s="112">
        <v>0</v>
      </c>
      <c r="K219" s="112">
        <v>0.50</v>
      </c>
      <c r="L219" s="112">
        <v>0</v>
      </c>
      <c r="M219" s="112">
        <v>1.8169999999999999</v>
      </c>
      <c r="N219" s="112">
        <v>0</v>
      </c>
      <c r="O219" s="112"/>
      <c r="P219" s="112"/>
      <c r="Q219" s="112"/>
      <c r="R219" s="189">
        <f t="shared" si="27"/>
        <v>2.3170000000000002</v>
      </c>
    </row>
    <row r="220" spans="1:18" ht="11.25" customHeight="1">
      <c r="A220" s="44"/>
      <c r="B220" s="182" t="s">
        <v>106</v>
      </c>
      <c r="C220" s="205" t="s">
        <v>494</v>
      </c>
      <c r="D220" s="184" t="s">
        <v>140</v>
      </c>
      <c r="E220" s="185" t="s">
        <v>84</v>
      </c>
      <c r="F220" s="186"/>
      <c r="G220" s="74"/>
      <c r="H220" s="77"/>
      <c r="I220" s="77"/>
      <c r="J220" s="112">
        <v>0</v>
      </c>
      <c r="K220" s="112">
        <v>117.70</v>
      </c>
      <c r="L220" s="112">
        <v>0</v>
      </c>
      <c r="M220" s="112">
        <v>0</v>
      </c>
      <c r="N220" s="112">
        <v>0</v>
      </c>
      <c r="O220" s="112"/>
      <c r="P220" s="112"/>
      <c r="Q220" s="112"/>
      <c r="R220" s="189">
        <f t="shared" si="27"/>
        <v>117.70</v>
      </c>
    </row>
    <row r="221" spans="1:18" ht="11.25" customHeight="1">
      <c r="A221" s="44"/>
      <c r="B221" s="182" t="s">
        <v>106</v>
      </c>
      <c r="C221" s="205" t="s">
        <v>494</v>
      </c>
      <c r="D221" s="184" t="s">
        <v>83</v>
      </c>
      <c r="E221" s="185" t="s">
        <v>84</v>
      </c>
      <c r="F221" s="186"/>
      <c r="G221" s="74"/>
      <c r="H221" s="77"/>
      <c r="I221" s="77"/>
      <c r="J221" s="112">
        <v>97.417000000000002</v>
      </c>
      <c r="K221" s="112">
        <v>107.90</v>
      </c>
      <c r="L221" s="112">
        <v>110.69499999999999</v>
      </c>
      <c r="M221" s="112">
        <v>94.813999999999993</v>
      </c>
      <c r="N221" s="112">
        <v>111.90900000000001</v>
      </c>
      <c r="O221" s="112"/>
      <c r="P221" s="112"/>
      <c r="Q221" s="112"/>
      <c r="R221" s="189">
        <f t="shared" si="27"/>
        <v>522.735</v>
      </c>
    </row>
    <row r="222" spans="1:18" ht="11.25" customHeight="1">
      <c r="A222" s="44"/>
      <c r="B222" s="182" t="s">
        <v>648</v>
      </c>
      <c r="C222" s="205" t="s">
        <v>494</v>
      </c>
      <c r="D222" s="184" t="s">
        <v>84</v>
      </c>
      <c r="E222" s="185" t="s">
        <v>84</v>
      </c>
      <c r="F222" s="186"/>
      <c r="G222" s="74"/>
      <c r="H222" s="77"/>
      <c r="I222" s="77"/>
      <c r="J222" s="112">
        <v>44.753999999999998</v>
      </c>
      <c r="K222" s="112">
        <v>75.80</v>
      </c>
      <c r="L222" s="112">
        <v>6.01</v>
      </c>
      <c r="M222" s="112">
        <v>5.7640000000000002</v>
      </c>
      <c r="N222" s="112">
        <v>17.620999999999999</v>
      </c>
      <c r="O222" s="112"/>
      <c r="P222" s="112"/>
      <c r="Q222" s="112"/>
      <c r="R222" s="189">
        <f t="shared" si="27"/>
        <v>149.94900000000001</v>
      </c>
    </row>
    <row r="223" spans="1:18" ht="11.25" customHeight="1">
      <c r="A223" s="44"/>
      <c r="B223" s="182" t="s">
        <v>649</v>
      </c>
      <c r="C223" s="205" t="s">
        <v>596</v>
      </c>
      <c r="D223" s="184" t="s">
        <v>76</v>
      </c>
      <c r="E223" s="185" t="s">
        <v>84</v>
      </c>
      <c r="F223" s="186"/>
      <c r="G223" s="74"/>
      <c r="H223" s="77"/>
      <c r="I223" s="77"/>
      <c r="J223" s="112">
        <v>0</v>
      </c>
      <c r="K223" s="112">
        <v>0</v>
      </c>
      <c r="L223" s="112">
        <v>4.3049999999999997</v>
      </c>
      <c r="M223" s="112">
        <v>3.90</v>
      </c>
      <c r="N223" s="112">
        <v>4.9000000000000004</v>
      </c>
      <c r="O223" s="112"/>
      <c r="P223" s="112"/>
      <c r="Q223" s="112"/>
      <c r="R223" s="189">
        <f t="shared" si="27"/>
        <v>13.105</v>
      </c>
    </row>
    <row r="224" spans="1:18" ht="11.25" customHeight="1">
      <c r="A224" s="44"/>
      <c r="B224" s="182" t="s">
        <v>650</v>
      </c>
      <c r="C224" s="205" t="s">
        <v>596</v>
      </c>
      <c r="D224" s="184" t="s">
        <v>83</v>
      </c>
      <c r="E224" s="185" t="s">
        <v>84</v>
      </c>
      <c r="F224" s="186"/>
      <c r="G224" s="74"/>
      <c r="H224" s="77"/>
      <c r="I224" s="77"/>
      <c r="J224" s="112">
        <v>0</v>
      </c>
      <c r="K224" s="112">
        <v>0</v>
      </c>
      <c r="L224" s="112">
        <v>1.845</v>
      </c>
      <c r="M224" s="112">
        <v>1.60</v>
      </c>
      <c r="N224" s="112">
        <v>2.10</v>
      </c>
      <c r="O224" s="112"/>
      <c r="P224" s="112"/>
      <c r="Q224" s="112"/>
      <c r="R224" s="189">
        <f t="shared" si="27"/>
        <v>5.545</v>
      </c>
    </row>
    <row r="225" spans="1:18" ht="11.25" customHeight="1">
      <c r="A225" s="44"/>
      <c r="B225" s="182" t="s">
        <v>106</v>
      </c>
      <c r="C225" s="205" t="s">
        <v>651</v>
      </c>
      <c r="D225" s="184" t="s">
        <v>76</v>
      </c>
      <c r="E225" s="185" t="s">
        <v>84</v>
      </c>
      <c r="F225" s="186"/>
      <c r="G225" s="74"/>
      <c r="H225" s="77"/>
      <c r="I225" s="77"/>
      <c r="J225" s="112">
        <v>10.888999999999999</v>
      </c>
      <c r="K225" s="112">
        <v>0</v>
      </c>
      <c r="L225" s="112">
        <v>0</v>
      </c>
      <c r="M225" s="112">
        <v>21.777999999999999</v>
      </c>
      <c r="N225" s="112">
        <v>10.888999999999999</v>
      </c>
      <c r="O225" s="112"/>
      <c r="P225" s="112"/>
      <c r="Q225" s="112"/>
      <c r="R225" s="189">
        <f t="shared" si="27"/>
        <v>43.555999999999997</v>
      </c>
    </row>
    <row r="226" spans="1:18" ht="11.25" customHeight="1">
      <c r="A226" s="44"/>
      <c r="B226" s="182" t="s">
        <v>106</v>
      </c>
      <c r="C226" s="205" t="s">
        <v>651</v>
      </c>
      <c r="D226" s="184" t="s">
        <v>83</v>
      </c>
      <c r="E226" s="185" t="s">
        <v>84</v>
      </c>
      <c r="F226" s="186"/>
      <c r="G226" s="74"/>
      <c r="H226" s="77"/>
      <c r="I226" s="77"/>
      <c r="J226" s="112">
        <v>3.7280000000000002</v>
      </c>
      <c r="K226" s="112">
        <v>0</v>
      </c>
      <c r="L226" s="112">
        <v>0</v>
      </c>
      <c r="M226" s="112">
        <v>7.4560000000000004</v>
      </c>
      <c r="N226" s="112">
        <v>3.7280000000000002</v>
      </c>
      <c r="O226" s="112"/>
      <c r="P226" s="112"/>
      <c r="Q226" s="112"/>
      <c r="R226" s="189">
        <f t="shared" si="27"/>
        <v>14.912000000000001</v>
      </c>
    </row>
    <row r="227" spans="1:18" ht="11.25" customHeight="1">
      <c r="A227" s="44"/>
      <c r="B227" s="182" t="s">
        <v>106</v>
      </c>
      <c r="C227" s="205" t="s">
        <v>651</v>
      </c>
      <c r="D227" s="184" t="s">
        <v>84</v>
      </c>
      <c r="E227" s="185" t="s">
        <v>84</v>
      </c>
      <c r="F227" s="186"/>
      <c r="G227" s="74"/>
      <c r="H227" s="77"/>
      <c r="I227" s="74"/>
      <c r="J227" s="112">
        <v>10.191000000000001</v>
      </c>
      <c r="K227" s="112">
        <v>0</v>
      </c>
      <c r="L227" s="112">
        <v>0</v>
      </c>
      <c r="M227" s="112">
        <v>65.757999999999996</v>
      </c>
      <c r="N227" s="112">
        <v>32.878999999999998</v>
      </c>
      <c r="O227" s="112"/>
      <c r="P227" s="112"/>
      <c r="Q227" s="112"/>
      <c r="R227" s="189">
        <f t="shared" si="27"/>
        <v>108.828</v>
      </c>
    </row>
    <row r="228" spans="1:18" ht="11.25" customHeight="1">
      <c r="A228" s="44"/>
      <c r="B228" s="206" t="s">
        <v>106</v>
      </c>
      <c r="C228" s="203" t="s">
        <v>495</v>
      </c>
      <c r="D228" s="204" t="s">
        <v>76</v>
      </c>
      <c r="E228" s="207" t="s">
        <v>84</v>
      </c>
      <c r="F228" s="188"/>
      <c r="G228" s="74"/>
      <c r="H228" s="74"/>
      <c r="I228" s="74"/>
      <c r="J228" s="76">
        <v>310.80</v>
      </c>
      <c r="K228" s="76">
        <v>310.80</v>
      </c>
      <c r="L228" s="76">
        <v>310.80</v>
      </c>
      <c r="M228" s="76">
        <v>310.83800000000002</v>
      </c>
      <c r="N228" s="76">
        <v>310.80</v>
      </c>
      <c r="O228" s="76"/>
      <c r="P228" s="76"/>
      <c r="Q228" s="76"/>
      <c r="R228" s="189">
        <f t="shared" si="27"/>
        <v>1554.038</v>
      </c>
    </row>
    <row r="229" spans="1:18" ht="11.25" customHeight="1">
      <c r="A229" s="44"/>
      <c r="B229" s="206" t="s">
        <v>106</v>
      </c>
      <c r="C229" s="203" t="s">
        <v>495</v>
      </c>
      <c r="D229" s="204" t="s">
        <v>143</v>
      </c>
      <c r="E229" s="207" t="s">
        <v>84</v>
      </c>
      <c r="F229" s="188"/>
      <c r="G229" s="74"/>
      <c r="H229" s="74"/>
      <c r="I229" s="74"/>
      <c r="J229" s="76">
        <v>227.10</v>
      </c>
      <c r="K229" s="76">
        <v>227.10</v>
      </c>
      <c r="L229" s="76">
        <v>227.10</v>
      </c>
      <c r="M229" s="76">
        <v>227.113</v>
      </c>
      <c r="N229" s="76">
        <v>227.10</v>
      </c>
      <c r="O229" s="76"/>
      <c r="P229" s="76"/>
      <c r="Q229" s="76"/>
      <c r="R229" s="189">
        <f t="shared" si="27"/>
        <v>1135.5129999999999</v>
      </c>
    </row>
    <row r="230" spans="1:18" ht="11.25" customHeight="1">
      <c r="A230" s="44"/>
      <c r="B230" s="206" t="s">
        <v>106</v>
      </c>
      <c r="C230" s="203" t="s">
        <v>495</v>
      </c>
      <c r="D230" s="204" t="s">
        <v>140</v>
      </c>
      <c r="E230" s="207" t="s">
        <v>84</v>
      </c>
      <c r="F230" s="188"/>
      <c r="G230" s="74"/>
      <c r="H230" s="74"/>
      <c r="I230" s="74"/>
      <c r="J230" s="76">
        <v>25.70</v>
      </c>
      <c r="K230" s="76">
        <v>25.70</v>
      </c>
      <c r="L230" s="76">
        <v>25.70</v>
      </c>
      <c r="M230" s="76">
        <v>25.742000000000001</v>
      </c>
      <c r="N230" s="76">
        <v>25.70</v>
      </c>
      <c r="O230" s="76"/>
      <c r="P230" s="76"/>
      <c r="Q230" s="76"/>
      <c r="R230" s="189">
        <f t="shared" si="27"/>
        <v>128.542</v>
      </c>
    </row>
    <row r="231" spans="1:18" ht="11.25" customHeight="1">
      <c r="A231" s="44"/>
      <c r="B231" s="206" t="s">
        <v>106</v>
      </c>
      <c r="C231" s="203" t="s">
        <v>495</v>
      </c>
      <c r="D231" s="204" t="s">
        <v>83</v>
      </c>
      <c r="E231" s="207" t="s">
        <v>84</v>
      </c>
      <c r="F231" s="188"/>
      <c r="G231" s="74"/>
      <c r="H231" s="74"/>
      <c r="I231" s="74"/>
      <c r="J231" s="76">
        <v>137.40</v>
      </c>
      <c r="K231" s="76">
        <v>137.40</v>
      </c>
      <c r="L231" s="76">
        <v>137.40</v>
      </c>
      <c r="M231" s="76">
        <v>137.46899999999999</v>
      </c>
      <c r="N231" s="76">
        <v>137.50</v>
      </c>
      <c r="O231" s="76"/>
      <c r="P231" s="76"/>
      <c r="Q231" s="76"/>
      <c r="R231" s="189">
        <f t="shared" si="27"/>
        <v>687.1690000000001</v>
      </c>
    </row>
    <row r="232" spans="1:18" ht="11.25" customHeight="1">
      <c r="A232" s="44"/>
      <c r="B232" s="206" t="s">
        <v>106</v>
      </c>
      <c r="C232" s="203" t="s">
        <v>495</v>
      </c>
      <c r="D232" s="204" t="s">
        <v>84</v>
      </c>
      <c r="E232" s="207" t="s">
        <v>84</v>
      </c>
      <c r="F232" s="188"/>
      <c r="G232" s="74"/>
      <c r="H232" s="74"/>
      <c r="I232" s="74"/>
      <c r="J232" s="76">
        <v>18.60</v>
      </c>
      <c r="K232" s="76">
        <v>18.60</v>
      </c>
      <c r="L232" s="76">
        <v>18.60</v>
      </c>
      <c r="M232" s="76">
        <v>18.606999999999999</v>
      </c>
      <c r="N232" s="76">
        <v>18.60</v>
      </c>
      <c r="O232" s="76"/>
      <c r="P232" s="76"/>
      <c r="Q232" s="76"/>
      <c r="R232" s="189">
        <f t="shared" si="27"/>
        <v>93.007000000000005</v>
      </c>
    </row>
    <row r="233" spans="1:21" ht="11.25" customHeight="1">
      <c r="A233" s="44"/>
      <c r="B233" s="206" t="s">
        <v>106</v>
      </c>
      <c r="C233" s="203" t="s">
        <v>496</v>
      </c>
      <c r="D233" s="204" t="s">
        <v>76</v>
      </c>
      <c r="E233" s="207" t="s">
        <v>84</v>
      </c>
      <c r="F233" s="188"/>
      <c r="G233" s="74"/>
      <c r="H233" s="74"/>
      <c r="I233" s="74"/>
      <c r="J233" s="76">
        <v>18.60</v>
      </c>
      <c r="K233" s="76">
        <v>19.60</v>
      </c>
      <c r="L233" s="76">
        <v>15.59</v>
      </c>
      <c r="M233" s="76">
        <v>18.445</v>
      </c>
      <c r="N233" s="76">
        <v>7.795</v>
      </c>
      <c r="O233" s="76"/>
      <c r="P233" s="76"/>
      <c r="Q233" s="76"/>
      <c r="R233" s="189">
        <f t="shared" si="27"/>
        <v>80.030000000000015</v>
      </c>
      <c r="T233" s="43"/>
      <c r="U233" s="44"/>
    </row>
    <row r="234" spans="1:18" ht="11.25" customHeight="1">
      <c r="A234" s="44"/>
      <c r="B234" s="206" t="s">
        <v>106</v>
      </c>
      <c r="C234" s="203" t="s">
        <v>496</v>
      </c>
      <c r="D234" s="204" t="s">
        <v>143</v>
      </c>
      <c r="E234" s="207" t="s">
        <v>84</v>
      </c>
      <c r="F234" s="188"/>
      <c r="G234" s="74"/>
      <c r="H234" s="74"/>
      <c r="I234" s="74"/>
      <c r="J234" s="76">
        <v>4.7629999999999999</v>
      </c>
      <c r="K234" s="76">
        <v>22.90</v>
      </c>
      <c r="L234" s="76">
        <v>0</v>
      </c>
      <c r="M234" s="76">
        <v>1.535</v>
      </c>
      <c r="N234" s="76">
        <v>0</v>
      </c>
      <c r="O234" s="76"/>
      <c r="P234" s="76"/>
      <c r="Q234" s="76"/>
      <c r="R234" s="189">
        <f t="shared" si="27"/>
        <v>29.197999999999997</v>
      </c>
    </row>
    <row r="235" spans="1:18" ht="11.25" customHeight="1">
      <c r="A235" s="44"/>
      <c r="B235" s="206" t="s">
        <v>106</v>
      </c>
      <c r="C235" s="203" t="s">
        <v>496</v>
      </c>
      <c r="D235" s="204" t="s">
        <v>140</v>
      </c>
      <c r="E235" s="207" t="s">
        <v>84</v>
      </c>
      <c r="F235" s="188"/>
      <c r="G235" s="74"/>
      <c r="H235" s="74"/>
      <c r="I235" s="74"/>
      <c r="J235" s="76">
        <v>0</v>
      </c>
      <c r="K235" s="76">
        <v>1.70</v>
      </c>
      <c r="L235" s="76">
        <v>0</v>
      </c>
      <c r="M235" s="76">
        <v>0</v>
      </c>
      <c r="N235" s="76">
        <v>0</v>
      </c>
      <c r="O235" s="76"/>
      <c r="P235" s="76"/>
      <c r="Q235" s="76"/>
      <c r="R235" s="189">
        <f t="shared" si="27"/>
        <v>1.70</v>
      </c>
    </row>
    <row r="236" spans="1:18" ht="11.25" customHeight="1">
      <c r="A236" s="44"/>
      <c r="B236" s="206" t="s">
        <v>106</v>
      </c>
      <c r="C236" s="203" t="s">
        <v>496</v>
      </c>
      <c r="D236" s="204" t="s">
        <v>83</v>
      </c>
      <c r="E236" s="207" t="s">
        <v>84</v>
      </c>
      <c r="F236" s="188"/>
      <c r="G236" s="74"/>
      <c r="H236" s="74"/>
      <c r="I236" s="74"/>
      <c r="J236" s="76">
        <v>0.88800000000000001</v>
      </c>
      <c r="K236" s="76">
        <v>1.1000000000000001</v>
      </c>
      <c r="L236" s="76">
        <v>5.97</v>
      </c>
      <c r="M236" s="76">
        <v>6.4630000000000001</v>
      </c>
      <c r="N236" s="76">
        <v>3.7280000000000002</v>
      </c>
      <c r="O236" s="76"/>
      <c r="P236" s="76"/>
      <c r="Q236" s="76"/>
      <c r="R236" s="189">
        <f t="shared" si="27"/>
        <v>18.149000000000001</v>
      </c>
    </row>
    <row r="237" spans="1:18" ht="11.25" customHeight="1">
      <c r="A237" s="44"/>
      <c r="B237" s="206" t="s">
        <v>106</v>
      </c>
      <c r="C237" s="203" t="s">
        <v>496</v>
      </c>
      <c r="D237" s="204" t="s">
        <v>84</v>
      </c>
      <c r="E237" s="207" t="s">
        <v>84</v>
      </c>
      <c r="F237" s="188"/>
      <c r="G237" s="74"/>
      <c r="H237" s="74"/>
      <c r="I237" s="74"/>
      <c r="J237" s="76">
        <v>45.15</v>
      </c>
      <c r="K237" s="76">
        <v>47.10</v>
      </c>
      <c r="L237" s="76">
        <v>68.50</v>
      </c>
      <c r="M237" s="76">
        <v>72.516999999999996</v>
      </c>
      <c r="N237" s="76">
        <v>32.878999999999998</v>
      </c>
      <c r="O237" s="76"/>
      <c r="P237" s="76"/>
      <c r="Q237" s="76"/>
      <c r="R237" s="189">
        <f t="shared" si="27"/>
        <v>266.14600000000002</v>
      </c>
    </row>
    <row r="238" spans="1:18" ht="11.25" customHeight="1">
      <c r="A238" s="44"/>
      <c r="B238" s="206" t="s">
        <v>106</v>
      </c>
      <c r="C238" s="203" t="s">
        <v>497</v>
      </c>
      <c r="D238" s="204" t="s">
        <v>76</v>
      </c>
      <c r="E238" s="207" t="s">
        <v>84</v>
      </c>
      <c r="F238" s="188"/>
      <c r="G238" s="74"/>
      <c r="H238" s="74"/>
      <c r="I238" s="74"/>
      <c r="J238" s="76">
        <v>24.047000000000001</v>
      </c>
      <c r="K238" s="76">
        <v>20.40</v>
      </c>
      <c r="L238" s="76">
        <v>15.311999999999999</v>
      </c>
      <c r="M238" s="76">
        <v>16.196000000000002</v>
      </c>
      <c r="N238" s="76">
        <v>15.606999999999999</v>
      </c>
      <c r="O238" s="76"/>
      <c r="P238" s="76"/>
      <c r="Q238" s="76"/>
      <c r="R238" s="189">
        <f t="shared" si="27"/>
        <v>91.561999999999998</v>
      </c>
    </row>
    <row r="239" spans="1:18" ht="11.25" customHeight="1">
      <c r="A239" s="44"/>
      <c r="B239" s="206" t="s">
        <v>106</v>
      </c>
      <c r="C239" s="203" t="s">
        <v>497</v>
      </c>
      <c r="D239" s="204" t="s">
        <v>143</v>
      </c>
      <c r="E239" s="207" t="s">
        <v>84</v>
      </c>
      <c r="F239" s="188"/>
      <c r="G239" s="74"/>
      <c r="H239" s="74"/>
      <c r="I239" s="74"/>
      <c r="J239" s="76">
        <v>1.851</v>
      </c>
      <c r="K239" s="76">
        <v>68.900000000000006</v>
      </c>
      <c r="L239" s="76">
        <v>13.898999999999999</v>
      </c>
      <c r="M239" s="76">
        <v>19.343</v>
      </c>
      <c r="N239" s="76">
        <v>12.905</v>
      </c>
      <c r="O239" s="76"/>
      <c r="P239" s="76"/>
      <c r="Q239" s="76"/>
      <c r="R239" s="189">
        <f t="shared" si="27"/>
        <v>116.89800000000001</v>
      </c>
    </row>
    <row r="240" spans="1:18" ht="11.25" customHeight="1">
      <c r="A240" s="44"/>
      <c r="B240" s="206" t="s">
        <v>106</v>
      </c>
      <c r="C240" s="203" t="s">
        <v>497</v>
      </c>
      <c r="D240" s="204" t="s">
        <v>83</v>
      </c>
      <c r="E240" s="207" t="s">
        <v>84</v>
      </c>
      <c r="F240" s="188"/>
      <c r="G240" s="74"/>
      <c r="H240" s="74"/>
      <c r="I240" s="74"/>
      <c r="J240" s="76">
        <v>0.68799999999999994</v>
      </c>
      <c r="K240" s="76">
        <v>5.20</v>
      </c>
      <c r="L240" s="76">
        <v>0.405</v>
      </c>
      <c r="M240" s="76">
        <v>0.455</v>
      </c>
      <c r="N240" s="76">
        <v>0.405</v>
      </c>
      <c r="O240" s="76"/>
      <c r="P240" s="76"/>
      <c r="Q240" s="76"/>
      <c r="R240" s="189">
        <f t="shared" si="27"/>
        <v>7.1530000000000005</v>
      </c>
    </row>
    <row r="241" spans="1:18" ht="11.25" customHeight="1">
      <c r="A241" s="44"/>
      <c r="B241" s="208" t="s">
        <v>106</v>
      </c>
      <c r="C241" s="95" t="s">
        <v>497</v>
      </c>
      <c r="D241" s="209" t="s">
        <v>84</v>
      </c>
      <c r="E241" s="210" t="s">
        <v>84</v>
      </c>
      <c r="F241" s="193"/>
      <c r="G241" s="106"/>
      <c r="H241" s="106"/>
      <c r="I241" s="106"/>
      <c r="J241" s="107">
        <v>6.49</v>
      </c>
      <c r="K241" s="107">
        <v>74.50</v>
      </c>
      <c r="L241" s="107">
        <v>6.1660000000000004</v>
      </c>
      <c r="M241" s="107">
        <v>5.8440000000000003</v>
      </c>
      <c r="N241" s="107">
        <v>3.9820000000000002</v>
      </c>
      <c r="O241" s="107"/>
      <c r="P241" s="107"/>
      <c r="Q241" s="107"/>
      <c r="R241" s="194">
        <f t="shared" si="27"/>
        <v>96.981999999999985</v>
      </c>
    </row>
    <row r="242" spans="1:18" ht="11.25" customHeight="1">
      <c r="A242" s="44"/>
      <c r="B242" s="115" t="s">
        <v>106</v>
      </c>
      <c r="C242" s="116" t="s">
        <v>49</v>
      </c>
      <c r="D242" s="117"/>
      <c r="E242" s="118"/>
      <c r="F242" s="119"/>
      <c r="G242" s="113">
        <f>SUM(G180:G241)</f>
        <v>1.0629999999999999</v>
      </c>
      <c r="H242" s="113">
        <f t="shared" si="28" ref="H242:Q242">SUM(H180:H241)</f>
        <v>583.37</v>
      </c>
      <c r="I242" s="113">
        <f t="shared" si="28"/>
        <v>814.19</v>
      </c>
      <c r="J242" s="113">
        <f t="shared" si="28"/>
        <v>2138.6929999999998</v>
      </c>
      <c r="K242" s="113">
        <f t="shared" si="28"/>
        <v>3172.2020699999998</v>
      </c>
      <c r="L242" s="113">
        <f t="shared" si="28"/>
        <v>1430.5639999999996</v>
      </c>
      <c r="M242" s="113">
        <f t="shared" si="28"/>
        <v>2179.0829999999996</v>
      </c>
      <c r="N242" s="113">
        <f t="shared" si="28"/>
        <v>1792.1649999999997</v>
      </c>
      <c r="O242" s="113">
        <f t="shared" si="28"/>
        <v>0</v>
      </c>
      <c r="P242" s="113">
        <f t="shared" si="28"/>
        <v>0</v>
      </c>
      <c r="Q242" s="113">
        <f t="shared" si="28"/>
        <v>0</v>
      </c>
      <c r="R242" s="113">
        <f>SUM(R180:R241)</f>
        <v>12111.33007</v>
      </c>
    </row>
    <row r="243" spans="1:18" ht="11.25" customHeight="1">
      <c r="A243" s="44"/>
      <c r="B243" s="182" t="s">
        <v>107</v>
      </c>
      <c r="C243" s="205" t="s">
        <v>76</v>
      </c>
      <c r="D243" s="184" t="s">
        <v>76</v>
      </c>
      <c r="E243" s="185" t="s">
        <v>84</v>
      </c>
      <c r="F243" s="186"/>
      <c r="G243" s="77">
        <v>0</v>
      </c>
      <c r="H243" s="77">
        <v>480.20</v>
      </c>
      <c r="I243" s="77">
        <v>3254.60</v>
      </c>
      <c r="J243" s="112">
        <v>2748</v>
      </c>
      <c r="K243" s="112">
        <v>2336.10</v>
      </c>
      <c r="L243" s="112">
        <v>2284.50</v>
      </c>
      <c r="M243" s="112">
        <v>1773.30</v>
      </c>
      <c r="N243" s="112">
        <v>695.61</v>
      </c>
      <c r="O243" s="112"/>
      <c r="P243" s="112"/>
      <c r="Q243" s="112"/>
      <c r="R243" s="187">
        <f t="shared" si="29" ref="R243:R249">SUM(G243:Q243)</f>
        <v>13572.31</v>
      </c>
    </row>
    <row r="244" spans="1:18" ht="11.25" customHeight="1">
      <c r="A244" s="44"/>
      <c r="B244" s="206" t="s">
        <v>107</v>
      </c>
      <c r="C244" s="203" t="s">
        <v>267</v>
      </c>
      <c r="D244" s="204" t="s">
        <v>140</v>
      </c>
      <c r="E244" s="207" t="s">
        <v>84</v>
      </c>
      <c r="F244" s="188"/>
      <c r="G244" s="74">
        <v>0</v>
      </c>
      <c r="H244" s="74">
        <v>143.10</v>
      </c>
      <c r="I244" s="74">
        <v>24.40</v>
      </c>
      <c r="J244" s="76">
        <v>24.50</v>
      </c>
      <c r="K244" s="76">
        <v>26.20</v>
      </c>
      <c r="L244" s="76">
        <v>27.10</v>
      </c>
      <c r="M244" s="76">
        <v>27.10</v>
      </c>
      <c r="N244" s="76">
        <v>12.83</v>
      </c>
      <c r="O244" s="76"/>
      <c r="P244" s="76"/>
      <c r="Q244" s="76"/>
      <c r="R244" s="189">
        <f t="shared" si="29"/>
        <v>285.22999999999996</v>
      </c>
    </row>
    <row r="245" spans="1:18" ht="11.25" customHeight="1">
      <c r="A245" s="44"/>
      <c r="B245" s="206" t="s">
        <v>107</v>
      </c>
      <c r="C245" s="203" t="s">
        <v>632</v>
      </c>
      <c r="D245" s="204" t="s">
        <v>84</v>
      </c>
      <c r="E245" s="207" t="s">
        <v>84</v>
      </c>
      <c r="F245" s="188"/>
      <c r="G245" s="74">
        <v>0</v>
      </c>
      <c r="H245" s="74">
        <v>89.40</v>
      </c>
      <c r="I245" s="74">
        <v>89.10</v>
      </c>
      <c r="J245" s="76">
        <v>35.60</v>
      </c>
      <c r="K245" s="76">
        <v>18.80</v>
      </c>
      <c r="L245" s="76">
        <v>12.90</v>
      </c>
      <c r="M245" s="76">
        <v>34.40</v>
      </c>
      <c r="N245" s="76">
        <v>509.78</v>
      </c>
      <c r="O245" s="76"/>
      <c r="P245" s="76"/>
      <c r="Q245" s="76"/>
      <c r="R245" s="189">
        <f t="shared" si="29"/>
        <v>789.98</v>
      </c>
    </row>
    <row r="246" spans="1:18" ht="11.25" customHeight="1">
      <c r="A246" s="44"/>
      <c r="B246" s="206" t="s">
        <v>107</v>
      </c>
      <c r="C246" s="203" t="s">
        <v>556</v>
      </c>
      <c r="D246" s="204" t="s">
        <v>83</v>
      </c>
      <c r="E246" s="207" t="s">
        <v>84</v>
      </c>
      <c r="F246" s="188"/>
      <c r="G246" s="74">
        <v>0</v>
      </c>
      <c r="H246" s="74">
        <v>0</v>
      </c>
      <c r="I246" s="74">
        <v>30.60</v>
      </c>
      <c r="J246" s="76">
        <v>74.20</v>
      </c>
      <c r="K246" s="76">
        <v>75.20</v>
      </c>
      <c r="L246" s="76">
        <v>90.40</v>
      </c>
      <c r="M246" s="76">
        <v>84.20</v>
      </c>
      <c r="N246" s="76">
        <v>73.70</v>
      </c>
      <c r="O246" s="76"/>
      <c r="P246" s="76"/>
      <c r="Q246" s="76"/>
      <c r="R246" s="189">
        <f t="shared" si="29"/>
        <v>428.29999999999995</v>
      </c>
    </row>
    <row r="247" spans="1:18" ht="11.25" customHeight="1">
      <c r="A247" s="44"/>
      <c r="B247" s="206" t="s">
        <v>107</v>
      </c>
      <c r="C247" s="203" t="s">
        <v>270</v>
      </c>
      <c r="D247" s="204" t="s">
        <v>143</v>
      </c>
      <c r="E247" s="207" t="s">
        <v>84</v>
      </c>
      <c r="F247" s="188"/>
      <c r="G247" s="74">
        <v>0</v>
      </c>
      <c r="H247" s="74">
        <v>0</v>
      </c>
      <c r="I247" s="74">
        <v>2.60</v>
      </c>
      <c r="J247" s="76">
        <v>89</v>
      </c>
      <c r="K247" s="76">
        <v>68.20</v>
      </c>
      <c r="L247" s="76">
        <v>95.20</v>
      </c>
      <c r="M247" s="76">
        <v>32.40</v>
      </c>
      <c r="N247" s="76">
        <v>36.90</v>
      </c>
      <c r="O247" s="76"/>
      <c r="P247" s="76"/>
      <c r="Q247" s="76"/>
      <c r="R247" s="189">
        <f t="shared" si="29"/>
        <v>324.29999999999995</v>
      </c>
    </row>
    <row r="248" spans="1:19" ht="11.25" customHeight="1">
      <c r="A248" s="44"/>
      <c r="B248" s="206" t="s">
        <v>107</v>
      </c>
      <c r="C248" s="203" t="s">
        <v>526</v>
      </c>
      <c r="D248" s="204" t="s">
        <v>83</v>
      </c>
      <c r="E248" s="207" t="s">
        <v>84</v>
      </c>
      <c r="F248" s="188"/>
      <c r="G248" s="74">
        <v>0</v>
      </c>
      <c r="H248" s="74">
        <v>3.80</v>
      </c>
      <c r="I248" s="74">
        <v>6.40</v>
      </c>
      <c r="J248" s="76">
        <v>45.70</v>
      </c>
      <c r="K248" s="76">
        <v>86.50</v>
      </c>
      <c r="L248" s="76">
        <v>34.90</v>
      </c>
      <c r="M248" s="76">
        <v>39.10</v>
      </c>
      <c r="N248" s="76">
        <v>107.40</v>
      </c>
      <c r="O248" s="76"/>
      <c r="P248" s="76"/>
      <c r="Q248" s="76"/>
      <c r="R248" s="189">
        <f t="shared" si="29"/>
        <v>323.80</v>
      </c>
      <c r="S248" s="69"/>
    </row>
    <row r="249" spans="1:18" ht="11.25" customHeight="1">
      <c r="A249" s="44"/>
      <c r="B249" s="208" t="s">
        <v>107</v>
      </c>
      <c r="C249" s="95" t="s">
        <v>499</v>
      </c>
      <c r="D249" s="209" t="s">
        <v>143</v>
      </c>
      <c r="E249" s="210" t="s">
        <v>84</v>
      </c>
      <c r="F249" s="193" t="s">
        <v>584</v>
      </c>
      <c r="G249" s="106">
        <v>0</v>
      </c>
      <c r="H249" s="106">
        <v>0</v>
      </c>
      <c r="I249" s="106">
        <v>0</v>
      </c>
      <c r="J249" s="107">
        <v>0</v>
      </c>
      <c r="K249" s="107">
        <v>0</v>
      </c>
      <c r="L249" s="107">
        <v>3477.20</v>
      </c>
      <c r="M249" s="107">
        <v>0</v>
      </c>
      <c r="N249" s="107">
        <v>16646.80</v>
      </c>
      <c r="O249" s="107"/>
      <c r="P249" s="107"/>
      <c r="Q249" s="107"/>
      <c r="R249" s="194">
        <f t="shared" si="29"/>
        <v>20124</v>
      </c>
    </row>
    <row r="250" spans="1:18" ht="11.25" customHeight="1">
      <c r="A250" s="44"/>
      <c r="B250" s="115" t="s">
        <v>107</v>
      </c>
      <c r="C250" s="116" t="s">
        <v>49</v>
      </c>
      <c r="D250" s="117"/>
      <c r="E250" s="118"/>
      <c r="F250" s="119"/>
      <c r="G250" s="113">
        <f>SUM(G243:G249)</f>
        <v>0</v>
      </c>
      <c r="H250" s="113">
        <f t="shared" si="30" ref="H250:Q250">SUM(H243:H249)</f>
        <v>716.49999999999989</v>
      </c>
      <c r="I250" s="113">
        <f t="shared" si="30"/>
        <v>3407.70</v>
      </c>
      <c r="J250" s="113">
        <f t="shared" si="30"/>
        <v>3016.9999999999995</v>
      </c>
      <c r="K250" s="113">
        <f t="shared" si="30"/>
        <v>2610.9999999999995</v>
      </c>
      <c r="L250" s="113">
        <f t="shared" si="30"/>
        <v>6022.20</v>
      </c>
      <c r="M250" s="113">
        <f t="shared" si="30"/>
        <v>1990.50</v>
      </c>
      <c r="N250" s="113">
        <f t="shared" si="30"/>
        <v>18083.02</v>
      </c>
      <c r="O250" s="113">
        <f t="shared" si="30"/>
        <v>0</v>
      </c>
      <c r="P250" s="113">
        <f t="shared" si="30"/>
        <v>0</v>
      </c>
      <c r="Q250" s="113">
        <f t="shared" si="30"/>
        <v>0</v>
      </c>
      <c r="R250" s="113">
        <f>SUM(R243:R249)</f>
        <v>35847.92</v>
      </c>
    </row>
    <row r="251" spans="1:18" ht="11.25" customHeight="1">
      <c r="A251" s="44"/>
      <c r="B251" s="206" t="s">
        <v>110</v>
      </c>
      <c r="C251" s="215" t="s">
        <v>585</v>
      </c>
      <c r="D251" s="204" t="s">
        <v>82</v>
      </c>
      <c r="E251" s="207" t="s">
        <v>84</v>
      </c>
      <c r="F251" s="216" t="s">
        <v>586</v>
      </c>
      <c r="G251" s="74">
        <v>0</v>
      </c>
      <c r="H251" s="74">
        <v>0</v>
      </c>
      <c r="I251" s="76">
        <v>1.032</v>
      </c>
      <c r="J251" s="76">
        <v>0</v>
      </c>
      <c r="K251" s="76">
        <v>0</v>
      </c>
      <c r="L251" s="76">
        <v>0</v>
      </c>
      <c r="M251" s="76">
        <v>0</v>
      </c>
      <c r="N251" s="76">
        <v>0</v>
      </c>
      <c r="O251" s="76"/>
      <c r="P251" s="76"/>
      <c r="Q251" s="76"/>
      <c r="R251" s="189">
        <f>SUM(G251:Q251)</f>
        <v>1.032</v>
      </c>
    </row>
    <row r="252" spans="1:18" ht="11.25" customHeight="1">
      <c r="A252" s="44"/>
      <c r="B252" s="208" t="s">
        <v>110</v>
      </c>
      <c r="C252" s="217" t="s">
        <v>587</v>
      </c>
      <c r="D252" s="209" t="s">
        <v>82</v>
      </c>
      <c r="E252" s="210" t="s">
        <v>84</v>
      </c>
      <c r="F252" s="218" t="s">
        <v>586</v>
      </c>
      <c r="G252" s="106">
        <v>0</v>
      </c>
      <c r="H252" s="106">
        <v>0</v>
      </c>
      <c r="I252" s="107">
        <v>0.64300000000000002</v>
      </c>
      <c r="J252" s="107">
        <v>0</v>
      </c>
      <c r="K252" s="107">
        <v>0</v>
      </c>
      <c r="L252" s="107">
        <v>0</v>
      </c>
      <c r="M252" s="107">
        <v>0</v>
      </c>
      <c r="N252" s="107">
        <v>0</v>
      </c>
      <c r="O252" s="107"/>
      <c r="P252" s="107"/>
      <c r="Q252" s="107"/>
      <c r="R252" s="194">
        <f>SUM(G252:Q252)</f>
        <v>0.64300000000000002</v>
      </c>
    </row>
    <row r="253" spans="1:18" ht="11.25" customHeight="1">
      <c r="A253" s="44"/>
      <c r="B253" s="208" t="s">
        <v>110</v>
      </c>
      <c r="C253" s="217" t="s">
        <v>588</v>
      </c>
      <c r="D253" s="209" t="s">
        <v>140</v>
      </c>
      <c r="E253" s="210" t="s">
        <v>84</v>
      </c>
      <c r="F253" s="218" t="s">
        <v>586</v>
      </c>
      <c r="G253" s="106">
        <v>0</v>
      </c>
      <c r="H253" s="106">
        <v>0</v>
      </c>
      <c r="I253" s="107">
        <v>15.12</v>
      </c>
      <c r="J253" s="107">
        <v>0</v>
      </c>
      <c r="K253" s="107">
        <v>3.36</v>
      </c>
      <c r="L253" s="107">
        <v>0</v>
      </c>
      <c r="M253" s="107">
        <v>0</v>
      </c>
      <c r="N253" s="107">
        <v>0</v>
      </c>
      <c r="O253" s="107"/>
      <c r="P253" s="107"/>
      <c r="Q253" s="107"/>
      <c r="R253" s="194">
        <f>SUM(G253:Q253)</f>
        <v>18.48</v>
      </c>
    </row>
    <row r="254" spans="1:18" ht="11.25" customHeight="1">
      <c r="A254" s="44"/>
      <c r="B254" s="115" t="s">
        <v>110</v>
      </c>
      <c r="C254" s="116" t="s">
        <v>49</v>
      </c>
      <c r="D254" s="117"/>
      <c r="E254" s="118"/>
      <c r="F254" s="119"/>
      <c r="G254" s="113">
        <f>SUM(G251:G253)</f>
        <v>0</v>
      </c>
      <c r="H254" s="113">
        <f t="shared" si="31" ref="H254:J254">SUM(H251:H253)</f>
        <v>0</v>
      </c>
      <c r="I254" s="113">
        <f t="shared" si="31"/>
        <v>16.794999999999998</v>
      </c>
      <c r="J254" s="113">
        <f t="shared" si="31"/>
        <v>0</v>
      </c>
      <c r="K254" s="113">
        <f t="shared" si="32" ref="K254">SUM(K251:K253)</f>
        <v>3.36</v>
      </c>
      <c r="L254" s="113">
        <f t="shared" si="33" ref="L254">SUM(L251:L253)</f>
        <v>0</v>
      </c>
      <c r="M254" s="113">
        <f>SUM(M251:M253)</f>
        <v>0</v>
      </c>
      <c r="N254" s="113">
        <f t="shared" si="34" ref="N254">SUM(N251:N253)</f>
        <v>0</v>
      </c>
      <c r="O254" s="113">
        <f t="shared" si="35" ref="O254">SUM(O251:O253)</f>
        <v>0</v>
      </c>
      <c r="P254" s="113">
        <f t="shared" si="36" ref="P254">SUM(P251:P253)</f>
        <v>0</v>
      </c>
      <c r="Q254" s="113">
        <f t="shared" si="37" ref="Q254">SUM(Q251:Q253)</f>
        <v>0</v>
      </c>
      <c r="R254" s="113">
        <f>SUM(R251:R253)</f>
        <v>20.155</v>
      </c>
    </row>
    <row r="255" spans="1:18" ht="11.25" customHeight="1">
      <c r="A255" s="44"/>
      <c r="B255" s="206" t="s">
        <v>118</v>
      </c>
      <c r="C255" s="203" t="s">
        <v>646</v>
      </c>
      <c r="D255" s="206" t="s">
        <v>143</v>
      </c>
      <c r="E255" s="207" t="s">
        <v>84</v>
      </c>
      <c r="F255" s="196" t="s">
        <v>533</v>
      </c>
      <c r="G255" s="74">
        <v>0</v>
      </c>
      <c r="H255" s="74">
        <v>0</v>
      </c>
      <c r="I255" s="74">
        <v>0</v>
      </c>
      <c r="J255" s="74">
        <v>0</v>
      </c>
      <c r="K255" s="74">
        <v>2040</v>
      </c>
      <c r="L255" s="74">
        <v>4396.1329999999998</v>
      </c>
      <c r="M255" s="74">
        <v>1565.547</v>
      </c>
      <c r="N255" s="74">
        <v>210</v>
      </c>
      <c r="O255" s="74"/>
      <c r="P255" s="74"/>
      <c r="Q255" s="74"/>
      <c r="R255" s="213">
        <f>SUM(G255:Q255)</f>
        <v>8211.68</v>
      </c>
    </row>
    <row r="256" spans="1:18" ht="11.25" customHeight="1">
      <c r="A256" s="44"/>
      <c r="B256" s="115" t="s">
        <v>118</v>
      </c>
      <c r="C256" s="116" t="s">
        <v>49</v>
      </c>
      <c r="D256" s="117"/>
      <c r="E256" s="118"/>
      <c r="F256" s="119"/>
      <c r="G256" s="113">
        <f>SUM(G255)</f>
        <v>0</v>
      </c>
      <c r="H256" s="113">
        <f t="shared" si="38" ref="H256:Q256">SUM(H255)</f>
        <v>0</v>
      </c>
      <c r="I256" s="113">
        <f t="shared" si="38"/>
        <v>0</v>
      </c>
      <c r="J256" s="113">
        <f t="shared" si="38"/>
        <v>0</v>
      </c>
      <c r="K256" s="113">
        <f t="shared" si="38"/>
        <v>2040</v>
      </c>
      <c r="L256" s="113">
        <f t="shared" si="38"/>
        <v>4396.1329999999998</v>
      </c>
      <c r="M256" s="113">
        <f t="shared" si="38"/>
        <v>1565.547</v>
      </c>
      <c r="N256" s="113">
        <f t="shared" si="38"/>
        <v>210</v>
      </c>
      <c r="O256" s="113">
        <f t="shared" si="38"/>
        <v>0</v>
      </c>
      <c r="P256" s="113">
        <f t="shared" si="38"/>
        <v>0</v>
      </c>
      <c r="Q256" s="113">
        <f t="shared" si="38"/>
        <v>0</v>
      </c>
      <c r="R256" s="113">
        <f>SUM(R255)</f>
        <v>8211.68</v>
      </c>
    </row>
    <row r="257" spans="1:18" ht="11.25" customHeight="1">
      <c r="A257" s="44"/>
      <c r="B257" s="182" t="s">
        <v>123</v>
      </c>
      <c r="C257" s="212" t="s">
        <v>175</v>
      </c>
      <c r="D257" s="184" t="s">
        <v>141</v>
      </c>
      <c r="E257" s="185" t="s">
        <v>84</v>
      </c>
      <c r="F257" s="214" t="s">
        <v>199</v>
      </c>
      <c r="G257" s="77"/>
      <c r="H257" s="112">
        <v>73.900000000000006</v>
      </c>
      <c r="I257" s="77"/>
      <c r="J257" s="112">
        <v>96.20</v>
      </c>
      <c r="K257" s="112">
        <v>38.200000000000003</v>
      </c>
      <c r="L257" s="112"/>
      <c r="M257" s="112"/>
      <c r="N257" s="112"/>
      <c r="O257" s="112"/>
      <c r="P257" s="112"/>
      <c r="Q257" s="112"/>
      <c r="R257" s="187">
        <f>SUM(G257:Q257)</f>
        <v>208.30</v>
      </c>
    </row>
    <row r="258" spans="1:18" ht="11.25" customHeight="1">
      <c r="A258" s="44"/>
      <c r="B258" s="182" t="s">
        <v>123</v>
      </c>
      <c r="C258" s="212" t="s">
        <v>212</v>
      </c>
      <c r="D258" s="184" t="s">
        <v>84</v>
      </c>
      <c r="E258" s="185" t="s">
        <v>84</v>
      </c>
      <c r="F258" s="214"/>
      <c r="G258" s="77"/>
      <c r="H258" s="112"/>
      <c r="I258" s="77">
        <v>56.20</v>
      </c>
      <c r="J258" s="112">
        <v>50</v>
      </c>
      <c r="K258" s="112"/>
      <c r="L258" s="112"/>
      <c r="M258" s="112"/>
      <c r="N258" s="112"/>
      <c r="O258" s="112"/>
      <c r="P258" s="112"/>
      <c r="Q258" s="112"/>
      <c r="R258" s="189">
        <f t="shared" si="39" ref="R258:R259">SUM(G258:Q258)</f>
        <v>106.20</v>
      </c>
    </row>
    <row r="259" spans="1:18" ht="11.25" customHeight="1">
      <c r="A259" s="44"/>
      <c r="B259" s="182" t="s">
        <v>123</v>
      </c>
      <c r="C259" s="212" t="s">
        <v>215</v>
      </c>
      <c r="D259" s="184" t="s">
        <v>84</v>
      </c>
      <c r="E259" s="185" t="s">
        <v>84</v>
      </c>
      <c r="F259" s="214"/>
      <c r="G259" s="77"/>
      <c r="H259" s="112"/>
      <c r="I259" s="77">
        <v>17.70</v>
      </c>
      <c r="J259" s="112">
        <v>4</v>
      </c>
      <c r="K259" s="112"/>
      <c r="L259" s="112"/>
      <c r="M259" s="112"/>
      <c r="N259" s="112"/>
      <c r="O259" s="112"/>
      <c r="P259" s="112"/>
      <c r="Q259" s="112"/>
      <c r="R259" s="189">
        <f t="shared" si="39"/>
        <v>21.70</v>
      </c>
    </row>
    <row r="260" spans="1:18" ht="11.25" customHeight="1">
      <c r="A260" s="44"/>
      <c r="B260" s="206" t="s">
        <v>123</v>
      </c>
      <c r="C260" s="215" t="s">
        <v>216</v>
      </c>
      <c r="D260" s="204" t="s">
        <v>84</v>
      </c>
      <c r="E260" s="207" t="s">
        <v>84</v>
      </c>
      <c r="F260" s="216"/>
      <c r="G260" s="74"/>
      <c r="H260" s="74"/>
      <c r="I260" s="76">
        <v>1</v>
      </c>
      <c r="J260" s="76"/>
      <c r="K260" s="76"/>
      <c r="L260" s="76"/>
      <c r="M260" s="76"/>
      <c r="N260" s="76"/>
      <c r="O260" s="76"/>
      <c r="P260" s="76"/>
      <c r="Q260" s="76"/>
      <c r="R260" s="189">
        <f>SUM(G260:Q260)</f>
        <v>1</v>
      </c>
    </row>
    <row r="261" spans="1:18" ht="11.25" customHeight="1">
      <c r="A261" s="44"/>
      <c r="B261" s="206" t="s">
        <v>123</v>
      </c>
      <c r="C261" s="215" t="s">
        <v>217</v>
      </c>
      <c r="D261" s="204" t="s">
        <v>84</v>
      </c>
      <c r="E261" s="207" t="s">
        <v>84</v>
      </c>
      <c r="F261" s="216"/>
      <c r="G261" s="74"/>
      <c r="H261" s="74"/>
      <c r="I261" s="76">
        <v>10.60</v>
      </c>
      <c r="J261" s="76"/>
      <c r="K261" s="76"/>
      <c r="L261" s="76"/>
      <c r="M261" s="76"/>
      <c r="N261" s="76"/>
      <c r="O261" s="76"/>
      <c r="P261" s="76"/>
      <c r="Q261" s="76"/>
      <c r="R261" s="189">
        <f>SUM(G261:Q261)</f>
        <v>10.60</v>
      </c>
    </row>
    <row r="262" spans="1:18" ht="11.25" customHeight="1">
      <c r="A262" s="44"/>
      <c r="B262" s="206" t="s">
        <v>123</v>
      </c>
      <c r="C262" s="215" t="s">
        <v>545</v>
      </c>
      <c r="D262" s="204" t="s">
        <v>84</v>
      </c>
      <c r="E262" s="207" t="s">
        <v>84</v>
      </c>
      <c r="F262" s="216"/>
      <c r="G262" s="74"/>
      <c r="H262" s="74"/>
      <c r="I262" s="76"/>
      <c r="J262" s="76"/>
      <c r="K262" s="76">
        <v>0.60</v>
      </c>
      <c r="L262" s="76">
        <v>3.025</v>
      </c>
      <c r="M262" s="76"/>
      <c r="N262" s="76"/>
      <c r="O262" s="76"/>
      <c r="P262" s="76"/>
      <c r="Q262" s="76"/>
      <c r="R262" s="189">
        <f>SUM(G262:Q262)</f>
        <v>3.625</v>
      </c>
    </row>
    <row r="263" spans="1:18" ht="11.25" customHeight="1">
      <c r="A263" s="44"/>
      <c r="B263" s="208" t="s">
        <v>123</v>
      </c>
      <c r="C263" s="217" t="s">
        <v>546</v>
      </c>
      <c r="D263" s="204" t="s">
        <v>84</v>
      </c>
      <c r="E263" s="207" t="s">
        <v>84</v>
      </c>
      <c r="F263" s="218"/>
      <c r="G263" s="106"/>
      <c r="H263" s="106"/>
      <c r="I263" s="107"/>
      <c r="J263" s="107"/>
      <c r="K263" s="107">
        <v>73.400000000000006</v>
      </c>
      <c r="L263" s="107"/>
      <c r="M263" s="107"/>
      <c r="N263" s="107"/>
      <c r="O263" s="107"/>
      <c r="P263" s="107"/>
      <c r="Q263" s="107"/>
      <c r="R263" s="194">
        <f>SUM(G263:Q263)</f>
        <v>73.400000000000006</v>
      </c>
    </row>
    <row r="264" spans="1:18" ht="11.25" customHeight="1">
      <c r="A264" s="44"/>
      <c r="B264" s="115" t="s">
        <v>123</v>
      </c>
      <c r="C264" s="116" t="s">
        <v>49</v>
      </c>
      <c r="D264" s="117"/>
      <c r="E264" s="118"/>
      <c r="F264" s="119"/>
      <c r="G264" s="113">
        <f>SUM(G257:G263)</f>
        <v>0</v>
      </c>
      <c r="H264" s="113">
        <f t="shared" si="40" ref="H264:Q264">SUM(H257:H263)</f>
        <v>73.900000000000006</v>
      </c>
      <c r="I264" s="113">
        <f>SUM(I257:I263)</f>
        <v>85.50</v>
      </c>
      <c r="J264" s="113">
        <f t="shared" si="40"/>
        <v>150.19999999999999</v>
      </c>
      <c r="K264" s="113">
        <f t="shared" si="40"/>
        <v>112.20000000000002</v>
      </c>
      <c r="L264" s="113">
        <f t="shared" si="40"/>
        <v>3.025</v>
      </c>
      <c r="M264" s="113">
        <f t="shared" si="40"/>
        <v>0</v>
      </c>
      <c r="N264" s="113">
        <f t="shared" si="40"/>
        <v>0</v>
      </c>
      <c r="O264" s="113">
        <f t="shared" si="40"/>
        <v>0</v>
      </c>
      <c r="P264" s="113">
        <f t="shared" si="40"/>
        <v>0</v>
      </c>
      <c r="Q264" s="113">
        <f t="shared" si="40"/>
        <v>0</v>
      </c>
      <c r="R264" s="113">
        <f>SUM(R257:R263)</f>
        <v>424.82500000000005</v>
      </c>
    </row>
    <row r="265" spans="1:18" ht="11.25" customHeight="1">
      <c r="A265" s="44"/>
      <c r="B265" s="182" t="s">
        <v>125</v>
      </c>
      <c r="C265" s="212" t="s">
        <v>140</v>
      </c>
      <c r="D265" s="184" t="s">
        <v>140</v>
      </c>
      <c r="E265" s="207" t="s">
        <v>84</v>
      </c>
      <c r="F265" s="287"/>
      <c r="G265" s="77"/>
      <c r="H265" s="112">
        <v>2.0526</v>
      </c>
      <c r="I265" s="77"/>
      <c r="J265" s="112"/>
      <c r="K265" s="112"/>
      <c r="L265" s="112"/>
      <c r="M265" s="112"/>
      <c r="N265" s="112"/>
      <c r="O265" s="112"/>
      <c r="P265" s="112"/>
      <c r="Q265" s="112"/>
      <c r="R265" s="187">
        <f t="shared" si="41" ref="R265:R271">SUM(G265:Q265)</f>
        <v>2.0526</v>
      </c>
    </row>
    <row r="266" spans="1:18" ht="11.25" customHeight="1">
      <c r="A266" s="44"/>
      <c r="B266" s="206" t="s">
        <v>125</v>
      </c>
      <c r="C266" s="203" t="s">
        <v>179</v>
      </c>
      <c r="D266" s="288" t="s">
        <v>82</v>
      </c>
      <c r="E266" s="207" t="s">
        <v>84</v>
      </c>
      <c r="F266" s="207"/>
      <c r="G266" s="74"/>
      <c r="H266" s="74">
        <v>0.64600000000000002</v>
      </c>
      <c r="I266" s="74"/>
      <c r="J266" s="74"/>
      <c r="K266" s="74"/>
      <c r="L266" s="74"/>
      <c r="M266" s="74"/>
      <c r="N266" s="74"/>
      <c r="O266" s="74"/>
      <c r="P266" s="74"/>
      <c r="Q266" s="74"/>
      <c r="R266" s="213">
        <f t="shared" si="41"/>
        <v>0.64600000000000002</v>
      </c>
    </row>
    <row r="267" spans="1:18" ht="11.25" customHeight="1">
      <c r="A267" s="44"/>
      <c r="B267" s="206" t="s">
        <v>125</v>
      </c>
      <c r="C267" s="203" t="s">
        <v>180</v>
      </c>
      <c r="D267" s="204" t="s">
        <v>82</v>
      </c>
      <c r="E267" s="207" t="s">
        <v>84</v>
      </c>
      <c r="F267" s="199"/>
      <c r="G267" s="74"/>
      <c r="H267" s="76">
        <v>4.2953999999999999</v>
      </c>
      <c r="I267" s="74"/>
      <c r="J267" s="76"/>
      <c r="K267" s="76"/>
      <c r="L267" s="76"/>
      <c r="M267" s="76"/>
      <c r="N267" s="76"/>
      <c r="O267" s="76"/>
      <c r="P267" s="76"/>
      <c r="Q267" s="76"/>
      <c r="R267" s="189">
        <f t="shared" si="41"/>
        <v>4.2953999999999999</v>
      </c>
    </row>
    <row r="268" spans="1:22" ht="11.25" customHeight="1">
      <c r="A268" s="44"/>
      <c r="B268" s="206" t="s">
        <v>125</v>
      </c>
      <c r="C268" s="203" t="s">
        <v>76</v>
      </c>
      <c r="D268" s="204" t="s">
        <v>76</v>
      </c>
      <c r="E268" s="207" t="s">
        <v>84</v>
      </c>
      <c r="F268" s="199"/>
      <c r="G268" s="74"/>
      <c r="H268" s="76">
        <v>21.658000000000001</v>
      </c>
      <c r="I268" s="76">
        <v>21.70</v>
      </c>
      <c r="J268" s="76">
        <v>21.70</v>
      </c>
      <c r="K268" s="76">
        <v>19.10</v>
      </c>
      <c r="L268" s="76">
        <v>19.10</v>
      </c>
      <c r="M268" s="76">
        <v>19.10</v>
      </c>
      <c r="N268" s="76">
        <v>19.10</v>
      </c>
      <c r="O268" s="76"/>
      <c r="P268" s="76"/>
      <c r="Q268" s="76"/>
      <c r="R268" s="189">
        <f t="shared" si="41"/>
        <v>141.458</v>
      </c>
      <c r="V268" s="72"/>
    </row>
    <row r="269" spans="1:18" ht="11.25" customHeight="1">
      <c r="A269" s="44"/>
      <c r="B269" s="206" t="s">
        <v>125</v>
      </c>
      <c r="C269" s="203" t="s">
        <v>181</v>
      </c>
      <c r="D269" s="204" t="s">
        <v>141</v>
      </c>
      <c r="E269" s="207" t="s">
        <v>84</v>
      </c>
      <c r="F269" s="199"/>
      <c r="G269" s="74"/>
      <c r="H269" s="76">
        <v>2.9074800000000001</v>
      </c>
      <c r="I269" s="74"/>
      <c r="J269" s="76"/>
      <c r="K269" s="76"/>
      <c r="L269" s="76"/>
      <c r="M269" s="76"/>
      <c r="N269" s="76"/>
      <c r="O269" s="76"/>
      <c r="P269" s="76"/>
      <c r="Q269" s="76"/>
      <c r="R269" s="189">
        <f t="shared" si="41"/>
        <v>2.9074800000000001</v>
      </c>
    </row>
    <row r="270" spans="1:18" ht="11.25" customHeight="1">
      <c r="A270" s="44"/>
      <c r="B270" s="206" t="s">
        <v>125</v>
      </c>
      <c r="C270" s="203" t="s">
        <v>182</v>
      </c>
      <c r="D270" s="204" t="s">
        <v>141</v>
      </c>
      <c r="E270" s="207" t="s">
        <v>84</v>
      </c>
      <c r="F270" s="199"/>
      <c r="G270" s="74"/>
      <c r="H270" s="76">
        <v>2.472</v>
      </c>
      <c r="I270" s="74"/>
      <c r="J270" s="76"/>
      <c r="K270" s="76"/>
      <c r="L270" s="76"/>
      <c r="M270" s="76"/>
      <c r="N270" s="76"/>
      <c r="O270" s="76"/>
      <c r="P270" s="76"/>
      <c r="Q270" s="76"/>
      <c r="R270" s="189">
        <f t="shared" si="41"/>
        <v>2.472</v>
      </c>
    </row>
    <row r="271" spans="1:18" ht="11.25" customHeight="1">
      <c r="A271" s="44"/>
      <c r="B271" s="208" t="s">
        <v>125</v>
      </c>
      <c r="C271" s="95" t="s">
        <v>214</v>
      </c>
      <c r="D271" s="209" t="s">
        <v>83</v>
      </c>
      <c r="E271" s="210" t="s">
        <v>84</v>
      </c>
      <c r="F271" s="200"/>
      <c r="G271" s="106"/>
      <c r="H271" s="106"/>
      <c r="I271" s="107">
        <v>2</v>
      </c>
      <c r="J271" s="107">
        <v>2</v>
      </c>
      <c r="K271" s="107">
        <v>2</v>
      </c>
      <c r="L271" s="107">
        <v>2</v>
      </c>
      <c r="M271" s="107">
        <v>2</v>
      </c>
      <c r="N271" s="107"/>
      <c r="O271" s="107"/>
      <c r="P271" s="107"/>
      <c r="Q271" s="107"/>
      <c r="R271" s="194">
        <f t="shared" si="41"/>
        <v>10</v>
      </c>
    </row>
    <row r="272" spans="1:18" ht="11.25" customHeight="1">
      <c r="A272" s="44"/>
      <c r="B272" s="115" t="s">
        <v>125</v>
      </c>
      <c r="C272" s="116" t="s">
        <v>49</v>
      </c>
      <c r="D272" s="117"/>
      <c r="E272" s="118"/>
      <c r="F272" s="119"/>
      <c r="G272" s="113">
        <f>SUM(G265:G271)</f>
        <v>0</v>
      </c>
      <c r="H272" s="113">
        <f>SUM(H265:H271)</f>
        <v>34.031480000000002</v>
      </c>
      <c r="I272" s="113">
        <f t="shared" si="42" ref="I272:Q272">SUM(I265:I271)</f>
        <v>23.70</v>
      </c>
      <c r="J272" s="113">
        <f>SUM(J265:J271)</f>
        <v>23.70</v>
      </c>
      <c r="K272" s="113">
        <f t="shared" si="42"/>
        <v>21.10</v>
      </c>
      <c r="L272" s="113">
        <f t="shared" si="42"/>
        <v>21.10</v>
      </c>
      <c r="M272" s="113">
        <f t="shared" si="42"/>
        <v>21.10</v>
      </c>
      <c r="N272" s="113">
        <f t="shared" si="42"/>
        <v>19.10</v>
      </c>
      <c r="O272" s="113">
        <f t="shared" si="42"/>
        <v>0</v>
      </c>
      <c r="P272" s="113">
        <f t="shared" si="42"/>
        <v>0</v>
      </c>
      <c r="Q272" s="113">
        <f t="shared" si="42"/>
        <v>0</v>
      </c>
      <c r="R272" s="113">
        <f>SUM(R265:R271)</f>
        <v>163.83148</v>
      </c>
    </row>
    <row r="273" spans="1:18" ht="11.25" customHeight="1">
      <c r="A273" s="44"/>
      <c r="B273" s="208" t="s">
        <v>126</v>
      </c>
      <c r="C273" s="183" t="s">
        <v>594</v>
      </c>
      <c r="D273" s="209" t="s">
        <v>84</v>
      </c>
      <c r="E273" s="210" t="s">
        <v>84</v>
      </c>
      <c r="F273" s="211" t="s">
        <v>501</v>
      </c>
      <c r="G273" s="106">
        <v>0</v>
      </c>
      <c r="H273" s="106">
        <v>0</v>
      </c>
      <c r="I273" s="85">
        <v>0</v>
      </c>
      <c r="J273" s="114">
        <v>636.975</v>
      </c>
      <c r="K273" s="114">
        <v>3256.634</v>
      </c>
      <c r="L273" s="114">
        <v>180.333</v>
      </c>
      <c r="M273" s="114">
        <v>778.18100000000004</v>
      </c>
      <c r="N273" s="114">
        <v>90</v>
      </c>
      <c r="O273" s="114"/>
      <c r="P273" s="114"/>
      <c r="Q273" s="114"/>
      <c r="R273" s="194">
        <f>SUM(G273:Q273)</f>
        <v>4942.1229999999996</v>
      </c>
    </row>
    <row r="274" spans="1:18" ht="11.25" customHeight="1">
      <c r="A274" s="44"/>
      <c r="B274" s="115" t="s">
        <v>126</v>
      </c>
      <c r="C274" s="116" t="s">
        <v>49</v>
      </c>
      <c r="D274" s="117"/>
      <c r="E274" s="118"/>
      <c r="F274" s="119"/>
      <c r="G274" s="113">
        <f>SUM(G273)</f>
        <v>0</v>
      </c>
      <c r="H274" s="113">
        <f t="shared" si="43" ref="H274:Q274">SUM(H273)</f>
        <v>0</v>
      </c>
      <c r="I274" s="113">
        <f t="shared" si="43"/>
        <v>0</v>
      </c>
      <c r="J274" s="113">
        <f t="shared" si="43"/>
        <v>636.975</v>
      </c>
      <c r="K274" s="113">
        <f t="shared" si="43"/>
        <v>3256.634</v>
      </c>
      <c r="L274" s="113">
        <f t="shared" si="43"/>
        <v>180.333</v>
      </c>
      <c r="M274" s="113">
        <f t="shared" si="43"/>
        <v>778.18100000000004</v>
      </c>
      <c r="N274" s="113">
        <f t="shared" si="43"/>
        <v>90</v>
      </c>
      <c r="O274" s="113">
        <f t="shared" si="43"/>
        <v>0</v>
      </c>
      <c r="P274" s="113">
        <f t="shared" si="43"/>
        <v>0</v>
      </c>
      <c r="Q274" s="113">
        <f t="shared" si="43"/>
        <v>0</v>
      </c>
      <c r="R274" s="113">
        <f>SUM(R273)</f>
        <v>4942.1229999999996</v>
      </c>
    </row>
    <row r="275" spans="1:18" ht="11.25" customHeight="1">
      <c r="A275" s="44"/>
      <c r="B275" s="182" t="s">
        <v>128</v>
      </c>
      <c r="C275" s="205" t="s">
        <v>271</v>
      </c>
      <c r="D275" s="184" t="s">
        <v>76</v>
      </c>
      <c r="E275" s="185" t="s">
        <v>84</v>
      </c>
      <c r="F275" s="186"/>
      <c r="G275" s="77">
        <v>0</v>
      </c>
      <c r="H275" s="77">
        <v>0</v>
      </c>
      <c r="I275" s="77">
        <v>52.17</v>
      </c>
      <c r="J275" s="112">
        <v>115.77</v>
      </c>
      <c r="K275" s="112">
        <v>82.046000000000006</v>
      </c>
      <c r="L275" s="112">
        <v>66.69</v>
      </c>
      <c r="M275" s="112"/>
      <c r="N275" s="112"/>
      <c r="O275" s="112"/>
      <c r="P275" s="112"/>
      <c r="Q275" s="112"/>
      <c r="R275" s="187">
        <f t="shared" si="44" ref="R275:R282">SUM(G275:Q275)</f>
        <v>316.67599999999999</v>
      </c>
    </row>
    <row r="276" spans="1:18" ht="11.25" customHeight="1">
      <c r="A276" s="44"/>
      <c r="B276" s="206" t="s">
        <v>128</v>
      </c>
      <c r="C276" s="203" t="s">
        <v>272</v>
      </c>
      <c r="D276" s="204" t="s">
        <v>140</v>
      </c>
      <c r="E276" s="207" t="s">
        <v>84</v>
      </c>
      <c r="F276" s="188"/>
      <c r="G276" s="74">
        <v>0</v>
      </c>
      <c r="H276" s="74">
        <v>148.22</v>
      </c>
      <c r="I276" s="74">
        <v>0</v>
      </c>
      <c r="J276" s="76">
        <v>1.28</v>
      </c>
      <c r="K276" s="76">
        <v>2.025</v>
      </c>
      <c r="L276" s="76"/>
      <c r="M276" s="76"/>
      <c r="N276" s="76"/>
      <c r="O276" s="76"/>
      <c r="P276" s="76"/>
      <c r="Q276" s="76"/>
      <c r="R276" s="189">
        <f t="shared" si="44"/>
        <v>151.52500000000001</v>
      </c>
    </row>
    <row r="277" spans="1:18" ht="11.25" customHeight="1">
      <c r="A277" s="44"/>
      <c r="B277" s="206" t="s">
        <v>128</v>
      </c>
      <c r="C277" s="203" t="s">
        <v>273</v>
      </c>
      <c r="D277" s="204" t="s">
        <v>141</v>
      </c>
      <c r="E277" s="207" t="s">
        <v>84</v>
      </c>
      <c r="F277" s="188"/>
      <c r="G277" s="74">
        <v>0</v>
      </c>
      <c r="H277" s="74">
        <v>50.80</v>
      </c>
      <c r="I277" s="74">
        <v>9.92</v>
      </c>
      <c r="J277" s="76">
        <v>16.88</v>
      </c>
      <c r="K277" s="76">
        <v>15.60</v>
      </c>
      <c r="L277" s="76"/>
      <c r="M277" s="76"/>
      <c r="N277" s="76"/>
      <c r="O277" s="76"/>
      <c r="P277" s="76"/>
      <c r="Q277" s="76"/>
      <c r="R277" s="189">
        <f t="shared" si="44"/>
        <v>93.199999999999989</v>
      </c>
    </row>
    <row r="278" spans="1:18" ht="11.25" customHeight="1">
      <c r="A278" s="44"/>
      <c r="B278" s="206" t="s">
        <v>128</v>
      </c>
      <c r="C278" s="203" t="s">
        <v>274</v>
      </c>
      <c r="D278" s="204" t="s">
        <v>143</v>
      </c>
      <c r="E278" s="207" t="s">
        <v>84</v>
      </c>
      <c r="F278" s="188"/>
      <c r="G278" s="74">
        <v>0</v>
      </c>
      <c r="H278" s="74">
        <v>0</v>
      </c>
      <c r="I278" s="74">
        <v>125.22342000000002</v>
      </c>
      <c r="J278" s="76">
        <v>188.64</v>
      </c>
      <c r="K278" s="76">
        <v>109.95</v>
      </c>
      <c r="L278" s="76">
        <v>92.57</v>
      </c>
      <c r="M278" s="76">
        <v>173.83</v>
      </c>
      <c r="N278" s="76">
        <v>118.30</v>
      </c>
      <c r="O278" s="76"/>
      <c r="P278" s="76"/>
      <c r="Q278" s="76"/>
      <c r="R278" s="189">
        <f t="shared" si="44"/>
        <v>808.51342</v>
      </c>
    </row>
    <row r="279" spans="1:18" ht="11.25" customHeight="1">
      <c r="A279" s="44"/>
      <c r="B279" s="206" t="s">
        <v>128</v>
      </c>
      <c r="C279" s="203" t="s">
        <v>275</v>
      </c>
      <c r="D279" s="204" t="s">
        <v>84</v>
      </c>
      <c r="E279" s="207" t="s">
        <v>84</v>
      </c>
      <c r="F279" s="188"/>
      <c r="G279" s="74">
        <v>0</v>
      </c>
      <c r="H279" s="74">
        <v>0.87</v>
      </c>
      <c r="I279" s="74"/>
      <c r="J279" s="76"/>
      <c r="K279" s="76"/>
      <c r="L279" s="76"/>
      <c r="M279" s="76"/>
      <c r="N279" s="76"/>
      <c r="O279" s="76"/>
      <c r="P279" s="76"/>
      <c r="Q279" s="76"/>
      <c r="R279" s="189">
        <f t="shared" si="44"/>
        <v>0.87</v>
      </c>
    </row>
    <row r="280" spans="1:18" ht="11.25" customHeight="1">
      <c r="A280" s="44"/>
      <c r="B280" s="206" t="s">
        <v>128</v>
      </c>
      <c r="C280" s="203" t="s">
        <v>276</v>
      </c>
      <c r="D280" s="204" t="s">
        <v>84</v>
      </c>
      <c r="E280" s="207" t="s">
        <v>84</v>
      </c>
      <c r="F280" s="188"/>
      <c r="G280" s="74">
        <v>0</v>
      </c>
      <c r="H280" s="74">
        <v>15.70</v>
      </c>
      <c r="I280" s="74">
        <v>4.32</v>
      </c>
      <c r="J280" s="76">
        <v>8.35</v>
      </c>
      <c r="K280" s="76"/>
      <c r="L280" s="76"/>
      <c r="M280" s="76"/>
      <c r="N280" s="76"/>
      <c r="O280" s="76"/>
      <c r="P280" s="76"/>
      <c r="Q280" s="76"/>
      <c r="R280" s="189">
        <f t="shared" si="44"/>
        <v>28.369999999999997</v>
      </c>
    </row>
    <row r="281" spans="1:18" ht="11.25" customHeight="1">
      <c r="A281" s="44"/>
      <c r="B281" s="206" t="s">
        <v>128</v>
      </c>
      <c r="C281" s="203" t="s">
        <v>277</v>
      </c>
      <c r="D281" s="204" t="s">
        <v>81</v>
      </c>
      <c r="E281" s="207" t="s">
        <v>84</v>
      </c>
      <c r="F281" s="188"/>
      <c r="G281" s="74">
        <v>0</v>
      </c>
      <c r="H281" s="74">
        <v>6.40</v>
      </c>
      <c r="I281" s="74">
        <v>4.96</v>
      </c>
      <c r="J281" s="76">
        <v>1.455</v>
      </c>
      <c r="K281" s="76">
        <v>8.4979999999999993</v>
      </c>
      <c r="L281" s="76">
        <v>17.84</v>
      </c>
      <c r="M281" s="76">
        <v>2.50</v>
      </c>
      <c r="N281" s="76">
        <v>0.30</v>
      </c>
      <c r="O281" s="76"/>
      <c r="P281" s="76"/>
      <c r="Q281" s="76"/>
      <c r="R281" s="189">
        <f t="shared" si="44"/>
        <v>41.952999999999996</v>
      </c>
    </row>
    <row r="282" spans="1:18" ht="11.25" customHeight="1">
      <c r="A282" s="44"/>
      <c r="B282" s="208" t="s">
        <v>128</v>
      </c>
      <c r="C282" s="183" t="s">
        <v>502</v>
      </c>
      <c r="D282" s="209" t="s">
        <v>84</v>
      </c>
      <c r="E282" s="210" t="s">
        <v>84</v>
      </c>
      <c r="F282" s="211"/>
      <c r="G282" s="106"/>
      <c r="H282" s="106"/>
      <c r="I282" s="85"/>
      <c r="J282" s="114">
        <v>5.60</v>
      </c>
      <c r="K282" s="114"/>
      <c r="L282" s="114"/>
      <c r="M282" s="114"/>
      <c r="N282" s="114"/>
      <c r="O282" s="114"/>
      <c r="P282" s="114"/>
      <c r="Q282" s="114"/>
      <c r="R282" s="194">
        <f t="shared" si="44"/>
        <v>5.60</v>
      </c>
    </row>
    <row r="283" spans="1:18" s="5" customFormat="1" ht="11.25" customHeight="1">
      <c r="A283" s="266"/>
      <c r="B283" s="115" t="s">
        <v>128</v>
      </c>
      <c r="C283" s="116" t="s">
        <v>49</v>
      </c>
      <c r="D283" s="117"/>
      <c r="E283" s="118"/>
      <c r="F283" s="119"/>
      <c r="G283" s="113">
        <f>SUM(G275:G282)</f>
        <v>0</v>
      </c>
      <c r="H283" s="113">
        <f t="shared" si="45" ref="H283:Q283">SUM(H275:H282)</f>
        <v>221.98999999999998</v>
      </c>
      <c r="I283" s="113">
        <f t="shared" si="45"/>
        <v>196.59342000000001</v>
      </c>
      <c r="J283" s="98">
        <f t="shared" si="45"/>
        <v>337.975</v>
      </c>
      <c r="K283" s="98">
        <f t="shared" si="45"/>
        <v>218.119</v>
      </c>
      <c r="L283" s="98">
        <f t="shared" si="45"/>
        <v>177.10</v>
      </c>
      <c r="M283" s="98">
        <f t="shared" si="45"/>
        <v>176.33</v>
      </c>
      <c r="N283" s="98">
        <f t="shared" si="45"/>
        <v>118.60</v>
      </c>
      <c r="O283" s="98">
        <f t="shared" si="45"/>
        <v>0</v>
      </c>
      <c r="P283" s="98">
        <f t="shared" si="45"/>
        <v>0</v>
      </c>
      <c r="Q283" s="98">
        <f t="shared" si="45"/>
        <v>0</v>
      </c>
      <c r="R283" s="98">
        <f>SUM(R275:R282)</f>
        <v>1446.7074199999997</v>
      </c>
    </row>
    <row r="284" spans="1:18" ht="11.25" customHeight="1">
      <c r="A284" s="44"/>
      <c r="B284" s="190" t="s">
        <v>131</v>
      </c>
      <c r="C284" s="183" t="s">
        <v>343</v>
      </c>
      <c r="D284" s="191" t="s">
        <v>81</v>
      </c>
      <c r="E284" s="192" t="s">
        <v>84</v>
      </c>
      <c r="F284" s="211"/>
      <c r="G284" s="85">
        <v>0</v>
      </c>
      <c r="H284" s="85">
        <v>6019</v>
      </c>
      <c r="I284" s="85">
        <v>536058.60</v>
      </c>
      <c r="J284" s="114">
        <v>609994.19999999995</v>
      </c>
      <c r="K284" s="114">
        <v>638673.098</v>
      </c>
      <c r="L284" s="114">
        <v>670764.70299999998</v>
      </c>
      <c r="M284" s="114">
        <v>682059.21699999995</v>
      </c>
      <c r="N284" s="114">
        <v>391005.163</v>
      </c>
      <c r="O284" s="114"/>
      <c r="P284" s="114"/>
      <c r="Q284" s="114"/>
      <c r="R284" s="202">
        <f>SUM(G284:Q284)</f>
        <v>3534573.9810000001</v>
      </c>
    </row>
    <row r="285" spans="1:18" ht="11.25" customHeight="1">
      <c r="A285" s="44"/>
      <c r="B285" s="240" t="s">
        <v>131</v>
      </c>
      <c r="C285" s="241" t="s">
        <v>498</v>
      </c>
      <c r="D285" s="242" t="s">
        <v>76</v>
      </c>
      <c r="E285" s="243" t="s">
        <v>144</v>
      </c>
      <c r="F285" s="244" t="s">
        <v>500</v>
      </c>
      <c r="G285" s="246"/>
      <c r="H285" s="246"/>
      <c r="I285" s="246"/>
      <c r="J285" s="245">
        <v>4371.8267999999998</v>
      </c>
      <c r="K285" s="245">
        <v>91472.13536</v>
      </c>
      <c r="L285" s="245">
        <v>317500.39134999999</v>
      </c>
      <c r="M285" s="245">
        <v>382890.33616000001</v>
      </c>
      <c r="N285" s="245">
        <v>395321.92216999998</v>
      </c>
      <c r="O285" s="245"/>
      <c r="P285" s="245"/>
      <c r="Q285" s="245"/>
      <c r="R285" s="247">
        <f>SUM(G285:Q285)</f>
        <v>1191556.6118399999</v>
      </c>
    </row>
    <row r="286" spans="1:18" s="5" customFormat="1" ht="11.25" customHeight="1">
      <c r="A286" s="266"/>
      <c r="B286" s="115" t="s">
        <v>131</v>
      </c>
      <c r="C286" s="116" t="s">
        <v>49</v>
      </c>
      <c r="D286" s="117"/>
      <c r="E286" s="118"/>
      <c r="F286" s="119"/>
      <c r="G286" s="113">
        <f t="shared" si="46" ref="G286:M286">SUM(G284:G285)</f>
        <v>0</v>
      </c>
      <c r="H286" s="113">
        <f t="shared" si="46"/>
        <v>6019</v>
      </c>
      <c r="I286" s="113">
        <f t="shared" si="46"/>
        <v>536058.60</v>
      </c>
      <c r="J286" s="113">
        <f t="shared" si="46"/>
        <v>614366.02679999999</v>
      </c>
      <c r="K286" s="113">
        <f t="shared" si="46"/>
        <v>730145.23335999995</v>
      </c>
      <c r="L286" s="113">
        <f t="shared" si="46"/>
        <v>988265.09434999991</v>
      </c>
      <c r="M286" s="113">
        <f>SUM(M284:M285)</f>
        <v>1064949.5531599999</v>
      </c>
      <c r="N286" s="113">
        <f>SUM(N284:N285)</f>
        <v>786327.08516999998</v>
      </c>
      <c r="O286" s="113">
        <f t="shared" si="47" ref="N286:Q286">SUM(O284)</f>
        <v>0</v>
      </c>
      <c r="P286" s="113">
        <f t="shared" si="47"/>
        <v>0</v>
      </c>
      <c r="Q286" s="113">
        <f t="shared" si="47"/>
        <v>0</v>
      </c>
      <c r="R286" s="113">
        <f>SUM(R284:R285)</f>
        <v>4726130.5928400001</v>
      </c>
    </row>
    <row r="287" spans="1:19" s="5" customFormat="1" ht="11.25" customHeight="1">
      <c r="A287" s="266"/>
      <c r="B287" s="108" t="s">
        <v>46</v>
      </c>
      <c r="C287" s="108"/>
      <c r="D287" s="109"/>
      <c r="E287" s="109"/>
      <c r="F287" s="110"/>
      <c r="G287" s="111">
        <f t="shared" si="48" ref="G287:R287">SUM(G274,G254,G286,G283,G272,G264,G250,G242,G179,G156,G136,G134,G130,G124,G105,G63,G54,G31,G19,G127,G256)</f>
        <v>2933.5280000000002</v>
      </c>
      <c r="H287" s="111">
        <f t="shared" si="48"/>
        <v>873743.68728000007</v>
      </c>
      <c r="I287" s="111">
        <f t="shared" si="48"/>
        <v>2258923.9462599987</v>
      </c>
      <c r="J287" s="111">
        <f t="shared" si="48"/>
        <v>2564547.0593099999</v>
      </c>
      <c r="K287" s="111">
        <f t="shared" si="48"/>
        <v>2743003.5133599997</v>
      </c>
      <c r="L287" s="111">
        <f t="shared" si="48"/>
        <v>2663368.138259999</v>
      </c>
      <c r="M287" s="111">
        <f t="shared" si="48"/>
        <v>2282936.0040200003</v>
      </c>
      <c r="N287" s="111">
        <f t="shared" si="48"/>
        <v>2146986.1968399999</v>
      </c>
      <c r="O287" s="111">
        <f t="shared" si="48"/>
        <v>0</v>
      </c>
      <c r="P287" s="111">
        <f t="shared" si="48"/>
        <v>0</v>
      </c>
      <c r="Q287" s="111">
        <f t="shared" si="48"/>
        <v>0</v>
      </c>
      <c r="R287" s="111">
        <f t="shared" si="48"/>
        <v>15536442.07333</v>
      </c>
      <c r="S287" s="289"/>
    </row>
    <row r="288" spans="2:18" s="5" customFormat="1" ht="11.25" customHeight="1">
      <c r="B288" s="248" t="s">
        <v>517</v>
      </c>
      <c r="C288" s="248"/>
      <c r="D288" s="249"/>
      <c r="E288" s="249"/>
      <c r="F288" s="250"/>
      <c r="G288" s="251">
        <f>G287-G285-G141-G151-G116-G150-G121</f>
        <v>2933.5280000000002</v>
      </c>
      <c r="H288" s="251">
        <f t="shared" si="49" ref="H288:R288">H287-H285-H141-H151-H116-H150-H121</f>
        <v>873743.68728000007</v>
      </c>
      <c r="I288" s="251">
        <f t="shared" si="49"/>
        <v>2247832.2682599989</v>
      </c>
      <c r="J288" s="251">
        <f t="shared" si="49"/>
        <v>2560175.23251</v>
      </c>
      <c r="K288" s="251">
        <f t="shared" si="49"/>
        <v>2406869.0668399995</v>
      </c>
      <c r="L288" s="251">
        <f t="shared" si="49"/>
        <v>2288232.2469099988</v>
      </c>
      <c r="M288" s="251">
        <f t="shared" si="49"/>
        <v>1897315.6678600004</v>
      </c>
      <c r="N288" s="251">
        <f t="shared" si="49"/>
        <v>1601767.77467</v>
      </c>
      <c r="O288" s="251">
        <f t="shared" si="49"/>
        <v>0</v>
      </c>
      <c r="P288" s="251">
        <f t="shared" si="49"/>
        <v>0</v>
      </c>
      <c r="Q288" s="251">
        <f t="shared" si="49"/>
        <v>0</v>
      </c>
      <c r="R288" s="251">
        <f t="shared" si="49"/>
        <v>13878869.47233</v>
      </c>
    </row>
    <row r="289" spans="2:5" ht="12" customHeight="1">
      <c r="B289" s="104"/>
      <c r="D289" s="30"/>
      <c r="E289" s="30"/>
    </row>
    <row r="290" ht="15">
      <c r="B290" s="103" t="s">
        <v>346</v>
      </c>
    </row>
    <row r="291" ht="15">
      <c r="B291" s="46"/>
    </row>
    <row r="292" spans="2:18" ht="12.75" customHeight="1">
      <c r="B292" s="336"/>
      <c r="C292" s="336"/>
      <c r="D292" s="336"/>
      <c r="E292" s="336"/>
      <c r="F292" s="336"/>
      <c r="G292" s="336"/>
      <c r="H292" s="336"/>
      <c r="I292" s="336"/>
      <c r="J292" s="336"/>
      <c r="K292" s="336"/>
      <c r="L292" s="336"/>
      <c r="M292" s="336"/>
      <c r="N292" s="336"/>
      <c r="O292" s="336"/>
      <c r="P292" s="336"/>
      <c r="Q292" s="336"/>
      <c r="R292" s="336"/>
    </row>
    <row r="293" spans="2:18" ht="12.75" customHeight="1">
      <c r="B293" s="336"/>
      <c r="C293" s="336"/>
      <c r="D293" s="336"/>
      <c r="E293" s="336"/>
      <c r="F293" s="336"/>
      <c r="G293" s="336"/>
      <c r="H293" s="336"/>
      <c r="I293" s="336"/>
      <c r="J293" s="336"/>
      <c r="K293" s="336"/>
      <c r="L293" s="336"/>
      <c r="M293" s="336"/>
      <c r="N293" s="336"/>
      <c r="O293" s="336"/>
      <c r="P293" s="336"/>
      <c r="Q293" s="336"/>
      <c r="R293" s="336"/>
    </row>
    <row r="294" spans="2:18" ht="12.75" customHeight="1">
      <c r="B294" s="48"/>
      <c r="C294" s="92"/>
      <c r="D294" s="89"/>
      <c r="E294" s="89"/>
      <c r="F294" s="89"/>
      <c r="G294" s="89"/>
      <c r="H294" s="89"/>
      <c r="I294" s="89"/>
      <c r="J294" s="89"/>
      <c r="K294" s="89"/>
      <c r="L294" s="89"/>
      <c r="M294" s="89"/>
      <c r="N294" s="89"/>
      <c r="O294" s="89"/>
      <c r="P294" s="89"/>
      <c r="Q294" s="89"/>
      <c r="R294" s="89"/>
    </row>
    <row r="295" ht="15">
      <c r="B295" s="46"/>
    </row>
    <row r="296" ht="15">
      <c r="B296" s="46"/>
    </row>
  </sheetData>
  <mergeCells count="1">
    <mergeCell ref="B292:R293"/>
  </mergeCells>
  <conditionalFormatting sqref="R265:R271 R135 R128:R129 R125:R126 R55:R62 R243:R249 R275:R282 R3:R18 R257:R263 R20:R30 R157:R178 R32:R53 R106:R118 R64:R103 R137:R151 R180:R241 G287:R288">
    <cfRule type="cellIs" priority="38" dxfId="0" operator="equal">
      <formula>0</formula>
    </cfRule>
  </conditionalFormatting>
  <conditionalFormatting sqref="R284">
    <cfRule type="cellIs" priority="37" dxfId="0" operator="equal">
      <formula>0</formula>
    </cfRule>
  </conditionalFormatting>
  <conditionalFormatting sqref="R283">
    <cfRule type="cellIs" priority="36" dxfId="0" operator="equal">
      <formula>0</formula>
    </cfRule>
  </conditionalFormatting>
  <conditionalFormatting sqref="R285">
    <cfRule type="cellIs" priority="18" dxfId="0" operator="equal">
      <formula>0</formula>
    </cfRule>
  </conditionalFormatting>
  <conditionalFormatting sqref="R251:R253">
    <cfRule type="cellIs" priority="17" dxfId="0" operator="equal">
      <formula>0</formula>
    </cfRule>
  </conditionalFormatting>
  <conditionalFormatting sqref="R273">
    <cfRule type="cellIs" priority="16" dxfId="0" operator="equal">
      <formula>0</formula>
    </cfRule>
  </conditionalFormatting>
  <conditionalFormatting sqref="R255">
    <cfRule type="cellIs" priority="12" dxfId="0" operator="equal">
      <formula>0</formula>
    </cfRule>
  </conditionalFormatting>
  <conditionalFormatting sqref="R152">
    <cfRule type="cellIs" priority="10" dxfId="0" operator="equal">
      <formula>0</formula>
    </cfRule>
  </conditionalFormatting>
  <conditionalFormatting sqref="R131:R133">
    <cfRule type="cellIs" priority="9" dxfId="0" operator="equal">
      <formula>0</formula>
    </cfRule>
  </conditionalFormatting>
  <conditionalFormatting sqref="R104">
    <cfRule type="cellIs" priority="5" dxfId="0" operator="equal">
      <formula>0</formula>
    </cfRule>
  </conditionalFormatting>
  <conditionalFormatting sqref="R119:R120 R122:R123">
    <cfRule type="cellIs" priority="2" dxfId="0" operator="equal">
      <formula>0</formula>
    </cfRule>
  </conditionalFormatting>
  <conditionalFormatting sqref="R153:R155">
    <cfRule type="cellIs" priority="3" dxfId="0" operator="equal">
      <formula>0</formula>
    </cfRule>
  </conditionalFormatting>
  <conditionalFormatting sqref="R121">
    <cfRule type="cellIs" priority="1" dxfId="0" operator="equal">
      <formula>0</formula>
    </cfRule>
  </conditionalFormatting>
  <pageMargins left="0.551181102362205" right="0.275590551181102" top="0.354330708661417" bottom="0.354330708661417" header="0.31496062992126" footer="0.31496062992126"/>
  <pageSetup fitToHeight="2" orientation="landscape" paperSize="8" scale="75" r:id="rId1"/>
  <rowBreaks count="3" manualBreakCount="3">
    <brk id="100" min="1" max="17" man="1"/>
    <brk id="198" min="1" max="17" man="1"/>
    <brk id="290" min="1" max="1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pageSetUpPr fitToPage="1"/>
  </sheetPr>
  <dimension ref="A1:X286"/>
  <sheetViews>
    <sheetView showGridLines="0" workbookViewId="0" topLeftCell="A25">
      <selection pane="topLeft" activeCell="N60" sqref="N60"/>
    </sheetView>
  </sheetViews>
  <sheetFormatPr defaultRowHeight="15"/>
  <cols>
    <col min="1" max="1" width="5.85714285714286" style="61" customWidth="1"/>
    <col min="2" max="2" width="12.8571428571429" style="61" customWidth="1"/>
    <col min="3" max="3" width="104.285714285714" style="90" customWidth="1"/>
    <col min="4" max="4" width="13.8571428571429" style="61" customWidth="1"/>
    <col min="5" max="5" width="11" style="61" customWidth="1"/>
    <col min="6" max="6" width="13.1428571428571" style="61" customWidth="1"/>
    <col min="7" max="10" width="9.14285714285714" style="61" customWidth="1"/>
    <col min="11" max="11" width="8.85714285714286" style="61" customWidth="1"/>
    <col min="12" max="12" width="9.42857142857143" style="61" customWidth="1"/>
    <col min="13" max="13" width="9.14285714285714" style="61" customWidth="1"/>
    <col min="14" max="14" width="9" style="61" customWidth="1"/>
    <col min="15" max="17" width="0" style="61" hidden="1" customWidth="1"/>
    <col min="18" max="18" width="10.1428571428571" style="5" customWidth="1"/>
    <col min="19" max="16384" width="9.14285714285714" style="61"/>
  </cols>
  <sheetData>
    <row r="1" ht="15.75">
      <c r="B1" s="1" t="s">
        <v>434</v>
      </c>
    </row>
    <row r="2" spans="2:21" ht="39" customHeight="1">
      <c r="B2" s="15" t="s">
        <v>347</v>
      </c>
      <c r="C2" s="15" t="s">
        <v>348</v>
      </c>
      <c r="D2" s="15" t="s">
        <v>349</v>
      </c>
      <c r="E2" s="15" t="s">
        <v>350</v>
      </c>
      <c r="F2" s="15" t="s">
        <v>351</v>
      </c>
      <c r="G2" s="13" t="s">
        <v>53</v>
      </c>
      <c r="H2" s="13" t="s">
        <v>54</v>
      </c>
      <c r="I2" s="13" t="s">
        <v>55</v>
      </c>
      <c r="J2" s="13" t="s">
        <v>56</v>
      </c>
      <c r="K2" s="13" t="s">
        <v>57</v>
      </c>
      <c r="L2" s="13" t="s">
        <v>58</v>
      </c>
      <c r="M2" s="13" t="s">
        <v>59</v>
      </c>
      <c r="N2" s="13" t="s">
        <v>60</v>
      </c>
      <c r="O2" s="13" t="s">
        <v>61</v>
      </c>
      <c r="P2" s="13" t="s">
        <v>62</v>
      </c>
      <c r="Q2" s="13" t="s">
        <v>63</v>
      </c>
      <c r="R2" s="13" t="s">
        <v>49</v>
      </c>
      <c r="S2" s="44"/>
      <c r="T2" s="44"/>
      <c r="U2" s="44"/>
    </row>
    <row r="3" spans="1:18" ht="11.25" customHeight="1">
      <c r="A3" s="44"/>
      <c r="B3" s="182" t="s">
        <v>90</v>
      </c>
      <c r="C3" s="267" t="s">
        <v>255</v>
      </c>
      <c r="D3" s="292" t="s">
        <v>79</v>
      </c>
      <c r="E3" s="185" t="s">
        <v>84</v>
      </c>
      <c r="F3" s="269" t="s">
        <v>256</v>
      </c>
      <c r="G3" s="74">
        <v>0</v>
      </c>
      <c r="H3" s="84">
        <v>19579</v>
      </c>
      <c r="I3" s="74">
        <v>0</v>
      </c>
      <c r="J3" s="84">
        <v>0</v>
      </c>
      <c r="K3" s="84">
        <v>0</v>
      </c>
      <c r="L3" s="84">
        <v>131694.60</v>
      </c>
      <c r="M3" s="84">
        <v>0</v>
      </c>
      <c r="N3" s="84">
        <v>0</v>
      </c>
      <c r="O3" s="84"/>
      <c r="P3" s="84"/>
      <c r="Q3" s="84"/>
      <c r="R3" s="213">
        <f>SUM(G3:Q3)</f>
        <v>151273.60000000001</v>
      </c>
    </row>
    <row r="4" spans="1:18" ht="11.25" customHeight="1">
      <c r="A4" s="44"/>
      <c r="B4" s="182" t="s">
        <v>90</v>
      </c>
      <c r="C4" s="205" t="s">
        <v>257</v>
      </c>
      <c r="D4" s="182" t="s">
        <v>79</v>
      </c>
      <c r="E4" s="185" t="s">
        <v>84</v>
      </c>
      <c r="F4" s="186" t="s">
        <v>256</v>
      </c>
      <c r="G4" s="74">
        <v>818</v>
      </c>
      <c r="H4" s="77">
        <v>5000</v>
      </c>
      <c r="I4" s="74">
        <v>14696</v>
      </c>
      <c r="J4" s="77">
        <v>3137.20</v>
      </c>
      <c r="K4" s="77">
        <v>50210</v>
      </c>
      <c r="L4" s="77">
        <v>20000</v>
      </c>
      <c r="M4" s="77">
        <v>10000</v>
      </c>
      <c r="N4" s="77">
        <v>0</v>
      </c>
      <c r="O4" s="77"/>
      <c r="P4" s="77"/>
      <c r="Q4" s="77"/>
      <c r="R4" s="213">
        <f t="shared" si="0" ref="R4:R8">SUM(G4:Q4)</f>
        <v>103861.20</v>
      </c>
    </row>
    <row r="5" spans="1:18" ht="11.25" customHeight="1">
      <c r="A5" s="44"/>
      <c r="B5" s="182" t="s">
        <v>91</v>
      </c>
      <c r="C5" s="205" t="s">
        <v>564</v>
      </c>
      <c r="D5" s="182" t="s">
        <v>79</v>
      </c>
      <c r="E5" s="185" t="s">
        <v>84</v>
      </c>
      <c r="F5" s="186"/>
      <c r="G5" s="74"/>
      <c r="H5" s="77">
        <v>0</v>
      </c>
      <c r="I5" s="74">
        <v>3.3730000000000002</v>
      </c>
      <c r="J5" s="77">
        <v>15.395</v>
      </c>
      <c r="K5" s="77">
        <v>202.50</v>
      </c>
      <c r="L5" s="77">
        <v>229.99999999999997</v>
      </c>
      <c r="M5" s="77">
        <v>0</v>
      </c>
      <c r="N5" s="77">
        <v>0</v>
      </c>
      <c r="O5" s="77"/>
      <c r="P5" s="77"/>
      <c r="Q5" s="77"/>
      <c r="R5" s="213">
        <f t="shared" si="0"/>
        <v>451.26799999999997</v>
      </c>
    </row>
    <row r="6" spans="1:18" ht="11.25" customHeight="1">
      <c r="A6" s="44"/>
      <c r="B6" s="182" t="s">
        <v>91</v>
      </c>
      <c r="C6" s="205" t="s">
        <v>565</v>
      </c>
      <c r="D6" s="182" t="s">
        <v>79</v>
      </c>
      <c r="E6" s="185" t="s">
        <v>84</v>
      </c>
      <c r="F6" s="186"/>
      <c r="G6" s="74"/>
      <c r="H6" s="77">
        <v>0</v>
      </c>
      <c r="I6" s="74">
        <v>117</v>
      </c>
      <c r="J6" s="77">
        <v>24</v>
      </c>
      <c r="K6" s="77">
        <v>15</v>
      </c>
      <c r="L6" s="77">
        <v>0</v>
      </c>
      <c r="M6" s="77">
        <v>0</v>
      </c>
      <c r="N6" s="77">
        <v>0</v>
      </c>
      <c r="O6" s="77"/>
      <c r="P6" s="77"/>
      <c r="Q6" s="77"/>
      <c r="R6" s="213">
        <f t="shared" si="0"/>
        <v>156</v>
      </c>
    </row>
    <row r="7" spans="1:18" ht="11.25" customHeight="1">
      <c r="A7" s="44"/>
      <c r="B7" s="182" t="s">
        <v>91</v>
      </c>
      <c r="C7" s="205" t="s">
        <v>567</v>
      </c>
      <c r="D7" s="182" t="s">
        <v>79</v>
      </c>
      <c r="E7" s="185" t="s">
        <v>84</v>
      </c>
      <c r="F7" s="186"/>
      <c r="G7" s="74"/>
      <c r="H7" s="77">
        <v>0</v>
      </c>
      <c r="I7" s="74">
        <v>29.852520000000002</v>
      </c>
      <c r="J7" s="77">
        <v>9.769959999999994</v>
      </c>
      <c r="K7" s="77">
        <v>42.78</v>
      </c>
      <c r="L7" s="77">
        <v>57.040009999999995</v>
      </c>
      <c r="M7" s="77">
        <v>11.159999999999997</v>
      </c>
      <c r="N7" s="77">
        <v>0</v>
      </c>
      <c r="O7" s="77"/>
      <c r="P7" s="77"/>
      <c r="Q7" s="77"/>
      <c r="R7" s="213">
        <f t="shared" si="0"/>
        <v>150.60248999999999</v>
      </c>
    </row>
    <row r="8" spans="1:18" ht="11.25" customHeight="1">
      <c r="A8" s="44"/>
      <c r="B8" s="182" t="s">
        <v>91</v>
      </c>
      <c r="C8" s="205" t="s">
        <v>611</v>
      </c>
      <c r="D8" s="182" t="s">
        <v>79</v>
      </c>
      <c r="E8" s="185" t="s">
        <v>84</v>
      </c>
      <c r="F8" s="186"/>
      <c r="G8" s="74"/>
      <c r="H8" s="77">
        <v>2480.50</v>
      </c>
      <c r="I8" s="74">
        <v>13527.73969</v>
      </c>
      <c r="J8" s="77">
        <v>25397.057819999995</v>
      </c>
      <c r="K8" s="77">
        <v>5555.776380000003</v>
      </c>
      <c r="L8" s="77">
        <v>12531.299300000006</v>
      </c>
      <c r="M8" s="77">
        <v>1995.6613599999982</v>
      </c>
      <c r="N8" s="77">
        <v>6715.70</v>
      </c>
      <c r="O8" s="77"/>
      <c r="P8" s="77"/>
      <c r="Q8" s="77"/>
      <c r="R8" s="213">
        <f t="shared" si="0"/>
        <v>68203.734550000008</v>
      </c>
    </row>
    <row r="9" spans="1:18" ht="11.25" customHeight="1">
      <c r="A9" s="44"/>
      <c r="B9" s="182" t="s">
        <v>96</v>
      </c>
      <c r="C9" s="203" t="s">
        <v>613</v>
      </c>
      <c r="D9" s="206" t="s">
        <v>79</v>
      </c>
      <c r="E9" s="185" t="s">
        <v>84</v>
      </c>
      <c r="F9" s="188" t="s">
        <v>165</v>
      </c>
      <c r="G9" s="74">
        <v>0</v>
      </c>
      <c r="H9" s="74">
        <v>49129.46</v>
      </c>
      <c r="I9" s="74">
        <v>29421.32</v>
      </c>
      <c r="J9" s="74">
        <v>25000</v>
      </c>
      <c r="K9" s="74">
        <v>0</v>
      </c>
      <c r="L9" s="74">
        <v>0</v>
      </c>
      <c r="M9" s="74">
        <v>0</v>
      </c>
      <c r="N9" s="74">
        <v>0</v>
      </c>
      <c r="O9" s="74"/>
      <c r="P9" s="74"/>
      <c r="Q9" s="74"/>
      <c r="R9" s="213">
        <f>SUM(G9:Q9)</f>
        <v>103550.78</v>
      </c>
    </row>
    <row r="10" spans="1:18" s="5" customFormat="1" ht="11.25" customHeight="1">
      <c r="A10" s="266"/>
      <c r="B10" s="115"/>
      <c r="C10" s="116" t="s">
        <v>49</v>
      </c>
      <c r="D10" s="115" t="s">
        <v>79</v>
      </c>
      <c r="E10" s="118"/>
      <c r="F10" s="222"/>
      <c r="G10" s="113">
        <f t="shared" si="1" ref="G10:R10">SUM(G3:G9)</f>
        <v>818</v>
      </c>
      <c r="H10" s="113">
        <f t="shared" si="1"/>
        <v>76188.959999999992</v>
      </c>
      <c r="I10" s="113">
        <f t="shared" si="1"/>
        <v>57795.285210000002</v>
      </c>
      <c r="J10" s="113">
        <f t="shared" si="1"/>
        <v>53583.422779999994</v>
      </c>
      <c r="K10" s="113">
        <f t="shared" si="1"/>
        <v>56026.056380000002</v>
      </c>
      <c r="L10" s="113">
        <f t="shared" si="1"/>
        <v>164512.93931000002</v>
      </c>
      <c r="M10" s="113">
        <f t="shared" si="1"/>
        <v>12006.821359999998</v>
      </c>
      <c r="N10" s="113">
        <f t="shared" si="1"/>
        <v>6715.70</v>
      </c>
      <c r="O10" s="113">
        <f t="shared" si="1"/>
        <v>0</v>
      </c>
      <c r="P10" s="113">
        <f t="shared" si="1"/>
        <v>0</v>
      </c>
      <c r="Q10" s="113">
        <f t="shared" si="1"/>
        <v>0</v>
      </c>
      <c r="R10" s="113">
        <f t="shared" si="1"/>
        <v>427647.18504000001</v>
      </c>
    </row>
    <row r="11" spans="1:18" ht="11.25" customHeight="1">
      <c r="A11" s="44"/>
      <c r="B11" s="182" t="s">
        <v>86</v>
      </c>
      <c r="C11" s="205" t="s">
        <v>246</v>
      </c>
      <c r="D11" s="182" t="s">
        <v>76</v>
      </c>
      <c r="E11" s="185" t="s">
        <v>84</v>
      </c>
      <c r="F11" s="186"/>
      <c r="G11" s="77"/>
      <c r="H11" s="77">
        <v>225</v>
      </c>
      <c r="I11" s="77">
        <v>507</v>
      </c>
      <c r="J11" s="77">
        <v>372</v>
      </c>
      <c r="K11" s="77">
        <v>314</v>
      </c>
      <c r="L11" s="77">
        <v>424</v>
      </c>
      <c r="M11" s="77">
        <v>511</v>
      </c>
      <c r="N11" s="77">
        <v>335</v>
      </c>
      <c r="O11" s="77"/>
      <c r="P11" s="77"/>
      <c r="Q11" s="77"/>
      <c r="R11" s="220">
        <f t="shared" si="2" ref="R11:R58">SUM(G11:Q11)</f>
        <v>2688</v>
      </c>
    </row>
    <row r="12" spans="1:18" ht="11.25" customHeight="1">
      <c r="A12" s="44"/>
      <c r="B12" s="182" t="s">
        <v>86</v>
      </c>
      <c r="C12" s="203" t="s">
        <v>250</v>
      </c>
      <c r="D12" s="182" t="s">
        <v>76</v>
      </c>
      <c r="E12" s="185" t="s">
        <v>84</v>
      </c>
      <c r="F12" s="188"/>
      <c r="G12" s="74"/>
      <c r="H12" s="74">
        <v>241</v>
      </c>
      <c r="I12" s="74">
        <v>494</v>
      </c>
      <c r="J12" s="74">
        <v>421</v>
      </c>
      <c r="K12" s="74">
        <v>393</v>
      </c>
      <c r="L12" s="74">
        <v>326</v>
      </c>
      <c r="M12" s="74">
        <v>393</v>
      </c>
      <c r="N12" s="74">
        <v>432</v>
      </c>
      <c r="O12" s="74"/>
      <c r="P12" s="74"/>
      <c r="Q12" s="74"/>
      <c r="R12" s="213">
        <f t="shared" si="2"/>
        <v>2700</v>
      </c>
    </row>
    <row r="13" spans="1:18" ht="11.25" customHeight="1">
      <c r="A13" s="44"/>
      <c r="B13" s="182" t="s">
        <v>90</v>
      </c>
      <c r="C13" s="203" t="s">
        <v>262</v>
      </c>
      <c r="D13" s="182" t="s">
        <v>76</v>
      </c>
      <c r="E13" s="185" t="s">
        <v>84</v>
      </c>
      <c r="F13" s="188" t="s">
        <v>256</v>
      </c>
      <c r="G13" s="74">
        <v>42</v>
      </c>
      <c r="H13" s="74">
        <v>133</v>
      </c>
      <c r="I13" s="74">
        <v>278</v>
      </c>
      <c r="J13" s="74">
        <v>183.80</v>
      </c>
      <c r="K13" s="74">
        <v>0</v>
      </c>
      <c r="L13" s="74">
        <v>0</v>
      </c>
      <c r="M13" s="74">
        <v>0</v>
      </c>
      <c r="N13" s="74">
        <v>0</v>
      </c>
      <c r="O13" s="74"/>
      <c r="P13" s="74"/>
      <c r="Q13" s="74"/>
      <c r="R13" s="213">
        <f t="shared" si="2"/>
        <v>636.79999999999995</v>
      </c>
    </row>
    <row r="14" spans="1:18" ht="11.25" customHeight="1">
      <c r="A14" s="44"/>
      <c r="B14" s="182" t="s">
        <v>90</v>
      </c>
      <c r="C14" s="203" t="s">
        <v>263</v>
      </c>
      <c r="D14" s="182" t="s">
        <v>76</v>
      </c>
      <c r="E14" s="185" t="s">
        <v>84</v>
      </c>
      <c r="F14" s="188" t="s">
        <v>256</v>
      </c>
      <c r="G14" s="74">
        <v>0</v>
      </c>
      <c r="H14" s="74">
        <v>10</v>
      </c>
      <c r="I14" s="74">
        <v>0</v>
      </c>
      <c r="J14" s="74">
        <v>0</v>
      </c>
      <c r="K14" s="74">
        <v>0</v>
      </c>
      <c r="L14" s="74">
        <v>0</v>
      </c>
      <c r="M14" s="74">
        <v>0</v>
      </c>
      <c r="N14" s="74">
        <v>0</v>
      </c>
      <c r="O14" s="74"/>
      <c r="P14" s="74"/>
      <c r="Q14" s="74"/>
      <c r="R14" s="213">
        <f t="shared" si="2"/>
        <v>10</v>
      </c>
    </row>
    <row r="15" spans="1:18" ht="11.25" customHeight="1">
      <c r="A15" s="44"/>
      <c r="B15" s="182" t="s">
        <v>94</v>
      </c>
      <c r="C15" s="203" t="s">
        <v>462</v>
      </c>
      <c r="D15" s="182" t="s">
        <v>76</v>
      </c>
      <c r="E15" s="185" t="s">
        <v>84</v>
      </c>
      <c r="F15" s="196" t="s">
        <v>287</v>
      </c>
      <c r="G15" s="74">
        <v>0</v>
      </c>
      <c r="H15" s="74">
        <v>139.70699999999999</v>
      </c>
      <c r="I15" s="74">
        <v>330.54200999999995</v>
      </c>
      <c r="J15" s="74">
        <v>705.80</v>
      </c>
      <c r="K15" s="74">
        <v>740.60</v>
      </c>
      <c r="L15" s="74">
        <v>470.80</v>
      </c>
      <c r="M15" s="74">
        <v>541.25</v>
      </c>
      <c r="N15" s="74">
        <v>446.80</v>
      </c>
      <c r="O15" s="74"/>
      <c r="P15" s="74"/>
      <c r="Q15" s="74"/>
      <c r="R15" s="213">
        <f t="shared" si="2"/>
        <v>3375.4990100000005</v>
      </c>
    </row>
    <row r="16" spans="1:18" ht="11.25" customHeight="1">
      <c r="A16" s="44"/>
      <c r="B16" s="182" t="s">
        <v>95</v>
      </c>
      <c r="C16" s="203" t="s">
        <v>573</v>
      </c>
      <c r="D16" s="182" t="s">
        <v>76</v>
      </c>
      <c r="E16" s="185" t="s">
        <v>84</v>
      </c>
      <c r="F16" s="196" t="s">
        <v>471</v>
      </c>
      <c r="G16" s="74">
        <v>0</v>
      </c>
      <c r="H16" s="74">
        <v>0</v>
      </c>
      <c r="I16" s="74">
        <v>26169</v>
      </c>
      <c r="J16" s="74">
        <v>241908</v>
      </c>
      <c r="K16" s="74">
        <v>217056</v>
      </c>
      <c r="L16" s="74">
        <v>188424</v>
      </c>
      <c r="M16" s="74">
        <v>201129</v>
      </c>
      <c r="N16" s="74">
        <v>193780</v>
      </c>
      <c r="O16" s="74"/>
      <c r="P16" s="74"/>
      <c r="Q16" s="74"/>
      <c r="R16" s="213">
        <f t="shared" si="2"/>
        <v>1068466</v>
      </c>
    </row>
    <row r="17" spans="1:18" ht="22.5">
      <c r="A17" s="44"/>
      <c r="B17" s="182" t="s">
        <v>95</v>
      </c>
      <c r="C17" s="203" t="s">
        <v>478</v>
      </c>
      <c r="D17" s="182" t="s">
        <v>76</v>
      </c>
      <c r="E17" s="185" t="s">
        <v>84</v>
      </c>
      <c r="F17" s="196"/>
      <c r="G17" s="74">
        <v>0</v>
      </c>
      <c r="H17" s="74">
        <v>0</v>
      </c>
      <c r="I17" s="74">
        <v>9.34</v>
      </c>
      <c r="J17" s="74">
        <v>16.39</v>
      </c>
      <c r="K17" s="74">
        <v>0</v>
      </c>
      <c r="L17" s="74">
        <v>0</v>
      </c>
      <c r="M17" s="74">
        <v>0</v>
      </c>
      <c r="N17" s="74">
        <v>0</v>
      </c>
      <c r="O17" s="74"/>
      <c r="P17" s="74"/>
      <c r="Q17" s="74"/>
      <c r="R17" s="213">
        <f t="shared" si="2"/>
        <v>25.73</v>
      </c>
    </row>
    <row r="18" spans="1:18" ht="22.5">
      <c r="A18" s="44"/>
      <c r="B18" s="182" t="s">
        <v>95</v>
      </c>
      <c r="C18" s="95" t="s">
        <v>479</v>
      </c>
      <c r="D18" s="182" t="s">
        <v>76</v>
      </c>
      <c r="E18" s="185" t="s">
        <v>84</v>
      </c>
      <c r="F18" s="196" t="s">
        <v>480</v>
      </c>
      <c r="G18" s="74">
        <v>0</v>
      </c>
      <c r="H18" s="74">
        <v>0</v>
      </c>
      <c r="I18" s="74">
        <v>12.77</v>
      </c>
      <c r="J18" s="74">
        <v>35.946960000000004</v>
      </c>
      <c r="K18" s="74">
        <v>35.479119999999995</v>
      </c>
      <c r="L18" s="74">
        <v>20.781079999999999</v>
      </c>
      <c r="M18" s="74">
        <v>20.876449999999998</v>
      </c>
      <c r="N18" s="74">
        <v>23.686669999999999</v>
      </c>
      <c r="O18" s="74"/>
      <c r="P18" s="74"/>
      <c r="Q18" s="74"/>
      <c r="R18" s="213">
        <f t="shared" si="2"/>
        <v>149.54028</v>
      </c>
    </row>
    <row r="19" spans="1:18" ht="22.5">
      <c r="A19" s="44"/>
      <c r="B19" s="182" t="s">
        <v>95</v>
      </c>
      <c r="C19" s="95" t="s">
        <v>481</v>
      </c>
      <c r="D19" s="182" t="s">
        <v>76</v>
      </c>
      <c r="E19" s="185" t="s">
        <v>84</v>
      </c>
      <c r="F19" s="196"/>
      <c r="G19" s="74">
        <v>1.452</v>
      </c>
      <c r="H19" s="74">
        <v>16.597000000000001</v>
      </c>
      <c r="I19" s="74">
        <v>17.852</v>
      </c>
      <c r="J19" s="74">
        <v>25.126999999999999</v>
      </c>
      <c r="K19" s="74">
        <v>5.6430499999999997</v>
      </c>
      <c r="L19" s="74">
        <v>6.0504199999999999</v>
      </c>
      <c r="M19" s="74">
        <v>19.468</v>
      </c>
      <c r="N19" s="74">
        <v>4.5549999999999997</v>
      </c>
      <c r="O19" s="74"/>
      <c r="P19" s="74"/>
      <c r="Q19" s="74"/>
      <c r="R19" s="213">
        <f t="shared" si="2"/>
        <v>96.744470000000007</v>
      </c>
    </row>
    <row r="20" spans="1:18" ht="11.25" customHeight="1">
      <c r="A20" s="44"/>
      <c r="B20" s="182" t="s">
        <v>95</v>
      </c>
      <c r="C20" s="95" t="s">
        <v>600</v>
      </c>
      <c r="D20" s="182" t="s">
        <v>76</v>
      </c>
      <c r="E20" s="185" t="s">
        <v>84</v>
      </c>
      <c r="F20" s="196"/>
      <c r="G20" s="74">
        <v>0</v>
      </c>
      <c r="H20" s="74">
        <v>94</v>
      </c>
      <c r="I20" s="74">
        <v>110</v>
      </c>
      <c r="J20" s="74">
        <v>117</v>
      </c>
      <c r="K20" s="74">
        <v>117</v>
      </c>
      <c r="L20" s="74">
        <v>117</v>
      </c>
      <c r="M20" s="74">
        <v>427</v>
      </c>
      <c r="N20" s="74">
        <v>144</v>
      </c>
      <c r="O20" s="74"/>
      <c r="P20" s="74"/>
      <c r="Q20" s="74"/>
      <c r="R20" s="213">
        <f t="shared" si="2"/>
        <v>1126</v>
      </c>
    </row>
    <row r="21" spans="1:18" ht="11.25" customHeight="1">
      <c r="A21" s="44"/>
      <c r="B21" s="182" t="s">
        <v>95</v>
      </c>
      <c r="C21" s="95" t="s">
        <v>602</v>
      </c>
      <c r="D21" s="182" t="s">
        <v>76</v>
      </c>
      <c r="E21" s="185" t="s">
        <v>84</v>
      </c>
      <c r="F21" s="196"/>
      <c r="G21" s="74">
        <v>0</v>
      </c>
      <c r="H21" s="74">
        <v>0</v>
      </c>
      <c r="I21" s="74">
        <v>0</v>
      </c>
      <c r="J21" s="74">
        <v>0</v>
      </c>
      <c r="K21" s="74">
        <v>0</v>
      </c>
      <c r="L21" s="74">
        <v>0</v>
      </c>
      <c r="M21" s="74">
        <v>197</v>
      </c>
      <c r="N21" s="74">
        <v>0</v>
      </c>
      <c r="O21" s="74"/>
      <c r="P21" s="74"/>
      <c r="Q21" s="74"/>
      <c r="R21" s="213">
        <f t="shared" si="2"/>
        <v>197</v>
      </c>
    </row>
    <row r="22" spans="1:18" ht="11.25" customHeight="1">
      <c r="A22" s="44"/>
      <c r="B22" s="182" t="s">
        <v>95</v>
      </c>
      <c r="C22" s="95" t="s">
        <v>636</v>
      </c>
      <c r="D22" s="182" t="s">
        <v>76</v>
      </c>
      <c r="E22" s="185" t="s">
        <v>84</v>
      </c>
      <c r="F22" s="196" t="s">
        <v>331</v>
      </c>
      <c r="G22" s="74">
        <v>0</v>
      </c>
      <c r="H22" s="74">
        <v>14.40</v>
      </c>
      <c r="I22" s="74">
        <v>47.34</v>
      </c>
      <c r="J22" s="74">
        <v>47.74</v>
      </c>
      <c r="K22" s="74">
        <v>53.30</v>
      </c>
      <c r="L22" s="74">
        <v>66</v>
      </c>
      <c r="M22" s="74">
        <v>66</v>
      </c>
      <c r="N22" s="74">
        <v>69.20</v>
      </c>
      <c r="O22" s="74"/>
      <c r="P22" s="74"/>
      <c r="Q22" s="74"/>
      <c r="R22" s="213">
        <f t="shared" si="2"/>
        <v>363.97999999999996</v>
      </c>
    </row>
    <row r="23" spans="1:18" ht="11.25" customHeight="1">
      <c r="A23" s="44"/>
      <c r="B23" s="182" t="s">
        <v>95</v>
      </c>
      <c r="C23" s="95" t="s">
        <v>603</v>
      </c>
      <c r="D23" s="182" t="s">
        <v>76</v>
      </c>
      <c r="E23" s="185" t="s">
        <v>84</v>
      </c>
      <c r="F23" s="196"/>
      <c r="G23" s="74">
        <v>0</v>
      </c>
      <c r="H23" s="74">
        <v>43</v>
      </c>
      <c r="I23" s="74">
        <v>85</v>
      </c>
      <c r="J23" s="74">
        <v>75</v>
      </c>
      <c r="K23" s="74">
        <v>65</v>
      </c>
      <c r="L23" s="74">
        <v>56</v>
      </c>
      <c r="M23" s="74">
        <v>56</v>
      </c>
      <c r="N23" s="74">
        <v>49</v>
      </c>
      <c r="O23" s="74"/>
      <c r="P23" s="74"/>
      <c r="Q23" s="74"/>
      <c r="R23" s="213">
        <f t="shared" si="2"/>
        <v>429</v>
      </c>
    </row>
    <row r="24" spans="1:18" ht="11.25" customHeight="1">
      <c r="A24" s="44"/>
      <c r="B24" s="182" t="s">
        <v>95</v>
      </c>
      <c r="C24" s="95" t="s">
        <v>609</v>
      </c>
      <c r="D24" s="182" t="s">
        <v>76</v>
      </c>
      <c r="E24" s="185" t="s">
        <v>84</v>
      </c>
      <c r="F24" s="196"/>
      <c r="G24" s="74">
        <v>0</v>
      </c>
      <c r="H24" s="74">
        <v>0</v>
      </c>
      <c r="I24" s="74">
        <v>5</v>
      </c>
      <c r="J24" s="74">
        <v>13</v>
      </c>
      <c r="K24" s="74">
        <v>13</v>
      </c>
      <c r="L24" s="74">
        <v>13</v>
      </c>
      <c r="M24" s="74">
        <v>21</v>
      </c>
      <c r="N24" s="74">
        <v>34</v>
      </c>
      <c r="O24" s="74"/>
      <c r="P24" s="74"/>
      <c r="Q24" s="74"/>
      <c r="R24" s="213">
        <f t="shared" si="2"/>
        <v>99</v>
      </c>
    </row>
    <row r="25" spans="1:18" ht="11.25" customHeight="1">
      <c r="A25" s="44"/>
      <c r="B25" s="182" t="s">
        <v>95</v>
      </c>
      <c r="C25" s="95" t="s">
        <v>608</v>
      </c>
      <c r="D25" s="182" t="s">
        <v>76</v>
      </c>
      <c r="E25" s="185" t="s">
        <v>84</v>
      </c>
      <c r="F25" s="196"/>
      <c r="G25" s="74">
        <v>0</v>
      </c>
      <c r="H25" s="74">
        <v>0</v>
      </c>
      <c r="I25" s="74">
        <v>0</v>
      </c>
      <c r="J25" s="74">
        <v>22.40</v>
      </c>
      <c r="K25" s="74">
        <v>150.40</v>
      </c>
      <c r="L25" s="74">
        <v>147.19999999999999</v>
      </c>
      <c r="M25" s="74">
        <v>173.20</v>
      </c>
      <c r="N25" s="74">
        <v>173.20</v>
      </c>
      <c r="O25" s="74"/>
      <c r="P25" s="74"/>
      <c r="Q25" s="74"/>
      <c r="R25" s="213">
        <f t="shared" si="2"/>
        <v>666.40</v>
      </c>
    </row>
    <row r="26" spans="1:18" ht="11.25" customHeight="1">
      <c r="A26" s="44"/>
      <c r="B26" s="182" t="s">
        <v>96</v>
      </c>
      <c r="C26" s="95" t="s">
        <v>538</v>
      </c>
      <c r="D26" s="182" t="s">
        <v>76</v>
      </c>
      <c r="E26" s="185" t="s">
        <v>84</v>
      </c>
      <c r="F26" s="196" t="s">
        <v>287</v>
      </c>
      <c r="G26" s="74">
        <v>0</v>
      </c>
      <c r="H26" s="74">
        <v>7727.85</v>
      </c>
      <c r="I26" s="74">
        <v>12546.96</v>
      </c>
      <c r="J26" s="74">
        <v>11304.9383</v>
      </c>
      <c r="K26" s="74">
        <v>9548.9662399999997</v>
      </c>
      <c r="L26" s="74">
        <v>7822.98</v>
      </c>
      <c r="M26" s="74">
        <v>18411.78</v>
      </c>
      <c r="N26" s="74">
        <v>8744.6999999999989</v>
      </c>
      <c r="O26" s="74"/>
      <c r="P26" s="74"/>
      <c r="Q26" s="74"/>
      <c r="R26" s="213">
        <f t="shared" si="2"/>
        <v>76108.174539999993</v>
      </c>
    </row>
    <row r="27" spans="1:18" ht="11.25" customHeight="1">
      <c r="A27" s="44"/>
      <c r="B27" s="182" t="s">
        <v>97</v>
      </c>
      <c r="C27" s="95" t="s">
        <v>219</v>
      </c>
      <c r="D27" s="182" t="s">
        <v>76</v>
      </c>
      <c r="E27" s="185" t="s">
        <v>84</v>
      </c>
      <c r="F27" s="188"/>
      <c r="G27" s="74">
        <v>0</v>
      </c>
      <c r="H27" s="74">
        <v>0</v>
      </c>
      <c r="I27" s="74">
        <v>176.41800000000001</v>
      </c>
      <c r="J27" s="74">
        <v>180</v>
      </c>
      <c r="K27" s="74">
        <v>184.40199999999999</v>
      </c>
      <c r="L27" s="74">
        <v>182</v>
      </c>
      <c r="M27" s="74">
        <v>231</v>
      </c>
      <c r="N27" s="74">
        <v>27</v>
      </c>
      <c r="O27" s="74"/>
      <c r="P27" s="74"/>
      <c r="Q27" s="74"/>
      <c r="R27" s="213">
        <f t="shared" si="2"/>
        <v>980.82</v>
      </c>
    </row>
    <row r="28" spans="1:18" ht="11.25" customHeight="1">
      <c r="A28" s="44"/>
      <c r="B28" s="182" t="s">
        <v>98</v>
      </c>
      <c r="C28" s="95" t="s">
        <v>658</v>
      </c>
      <c r="D28" s="182" t="s">
        <v>76</v>
      </c>
      <c r="E28" s="185" t="s">
        <v>84</v>
      </c>
      <c r="F28" s="188" t="s">
        <v>201</v>
      </c>
      <c r="G28" s="74">
        <v>0</v>
      </c>
      <c r="H28" s="74">
        <v>38.01</v>
      </c>
      <c r="I28" s="74">
        <v>38</v>
      </c>
      <c r="J28" s="74">
        <v>21</v>
      </c>
      <c r="K28" s="74">
        <v>12.50</v>
      </c>
      <c r="L28" s="74">
        <v>4.4000000000000004</v>
      </c>
      <c r="M28" s="74">
        <v>4.4000000000000004</v>
      </c>
      <c r="N28" s="74">
        <v>4.4000000000000004</v>
      </c>
      <c r="O28" s="74"/>
      <c r="P28" s="74"/>
      <c r="Q28" s="74"/>
      <c r="R28" s="213">
        <f t="shared" si="2"/>
        <v>122.71000000000001</v>
      </c>
    </row>
    <row r="29" spans="1:18" ht="11.25" customHeight="1">
      <c r="A29" s="44"/>
      <c r="B29" s="182" t="s">
        <v>103</v>
      </c>
      <c r="C29" s="95" t="s">
        <v>207</v>
      </c>
      <c r="D29" s="182" t="s">
        <v>76</v>
      </c>
      <c r="E29" s="185" t="s">
        <v>84</v>
      </c>
      <c r="F29" s="188" t="s">
        <v>208</v>
      </c>
      <c r="G29" s="74">
        <v>0</v>
      </c>
      <c r="H29" s="74">
        <v>295.30</v>
      </c>
      <c r="I29" s="74">
        <v>538.50</v>
      </c>
      <c r="J29" s="74">
        <v>558.90</v>
      </c>
      <c r="K29" s="74">
        <v>487.90</v>
      </c>
      <c r="L29" s="74">
        <v>397.20</v>
      </c>
      <c r="M29" s="74">
        <v>355.20</v>
      </c>
      <c r="N29" s="74">
        <v>363.20</v>
      </c>
      <c r="O29" s="74"/>
      <c r="P29" s="74"/>
      <c r="Q29" s="74"/>
      <c r="R29" s="213">
        <f t="shared" si="2"/>
        <v>2996.1999999999994</v>
      </c>
    </row>
    <row r="30" spans="1:18" ht="11.25" customHeight="1">
      <c r="A30" s="44"/>
      <c r="B30" s="182" t="s">
        <v>104</v>
      </c>
      <c r="C30" s="95" t="s">
        <v>282</v>
      </c>
      <c r="D30" s="182" t="s">
        <v>76</v>
      </c>
      <c r="E30" s="185" t="s">
        <v>84</v>
      </c>
      <c r="F30" s="188" t="s">
        <v>287</v>
      </c>
      <c r="G30" s="74"/>
      <c r="H30" s="74">
        <v>11.407</v>
      </c>
      <c r="I30" s="74">
        <v>11</v>
      </c>
      <c r="J30" s="74"/>
      <c r="K30" s="74">
        <v>224.70</v>
      </c>
      <c r="L30" s="74"/>
      <c r="M30" s="74"/>
      <c r="N30" s="74">
        <v>1001.60</v>
      </c>
      <c r="O30" s="74"/>
      <c r="P30" s="74"/>
      <c r="Q30" s="74"/>
      <c r="R30" s="213">
        <f t="shared" si="2"/>
        <v>1248.7070000000001</v>
      </c>
    </row>
    <row r="31" spans="1:18" ht="11.25" customHeight="1">
      <c r="A31" s="44"/>
      <c r="B31" s="182" t="s">
        <v>104</v>
      </c>
      <c r="C31" s="95" t="s">
        <v>529</v>
      </c>
      <c r="D31" s="182" t="s">
        <v>76</v>
      </c>
      <c r="E31" s="185" t="s">
        <v>84</v>
      </c>
      <c r="F31" s="188" t="s">
        <v>287</v>
      </c>
      <c r="G31" s="74"/>
      <c r="H31" s="74">
        <v>40</v>
      </c>
      <c r="I31" s="74">
        <v>67.400000000000006</v>
      </c>
      <c r="J31" s="226">
        <v>78.900000000000006</v>
      </c>
      <c r="K31" s="74">
        <v>76.80</v>
      </c>
      <c r="L31" s="74">
        <v>78.239999999999995</v>
      </c>
      <c r="M31" s="74">
        <v>76.900000000000006</v>
      </c>
      <c r="N31" s="74">
        <v>74.400000000000006</v>
      </c>
      <c r="O31" s="74"/>
      <c r="P31" s="74"/>
      <c r="Q31" s="74"/>
      <c r="R31" s="213">
        <f t="shared" si="2"/>
        <v>492.64</v>
      </c>
    </row>
    <row r="32" spans="1:18" ht="11.25" customHeight="1">
      <c r="A32" s="44"/>
      <c r="B32" s="182" t="s">
        <v>105</v>
      </c>
      <c r="C32" s="95" t="s">
        <v>286</v>
      </c>
      <c r="D32" s="182" t="s">
        <v>76</v>
      </c>
      <c r="E32" s="185" t="s">
        <v>84</v>
      </c>
      <c r="F32" s="188" t="s">
        <v>287</v>
      </c>
      <c r="G32" s="74">
        <v>0</v>
      </c>
      <c r="H32" s="74">
        <v>1.84</v>
      </c>
      <c r="I32" s="74">
        <v>2.40</v>
      </c>
      <c r="J32" s="226">
        <v>2.48</v>
      </c>
      <c r="K32" s="74">
        <v>2.40</v>
      </c>
      <c r="L32" s="74">
        <v>2.48</v>
      </c>
      <c r="M32" s="74">
        <v>2.48</v>
      </c>
      <c r="N32" s="74">
        <v>2.40</v>
      </c>
      <c r="O32" s="74"/>
      <c r="P32" s="74"/>
      <c r="Q32" s="74"/>
      <c r="R32" s="213">
        <f t="shared" si="2"/>
        <v>16.48</v>
      </c>
    </row>
    <row r="33" spans="1:18" ht="11.25" customHeight="1">
      <c r="A33" s="44"/>
      <c r="B33" s="182" t="s">
        <v>105</v>
      </c>
      <c r="C33" s="95" t="s">
        <v>503</v>
      </c>
      <c r="D33" s="182" t="s">
        <v>76</v>
      </c>
      <c r="E33" s="185" t="s">
        <v>84</v>
      </c>
      <c r="F33" s="188" t="s">
        <v>287</v>
      </c>
      <c r="G33" s="74">
        <v>0</v>
      </c>
      <c r="H33" s="74">
        <v>0</v>
      </c>
      <c r="I33" s="74">
        <v>0</v>
      </c>
      <c r="J33" s="226">
        <v>5.945</v>
      </c>
      <c r="K33" s="74">
        <v>70.50</v>
      </c>
      <c r="L33" s="74">
        <v>26.50</v>
      </c>
      <c r="M33" s="74">
        <v>26.50</v>
      </c>
      <c r="N33" s="74">
        <v>12.30</v>
      </c>
      <c r="O33" s="74"/>
      <c r="P33" s="74"/>
      <c r="Q33" s="74"/>
      <c r="R33" s="213">
        <f t="shared" si="2"/>
        <v>141.745</v>
      </c>
    </row>
    <row r="34" spans="1:18" ht="11.25" customHeight="1">
      <c r="A34" s="44"/>
      <c r="B34" s="182" t="s">
        <v>105</v>
      </c>
      <c r="C34" s="95" t="s">
        <v>504</v>
      </c>
      <c r="D34" s="182" t="s">
        <v>76</v>
      </c>
      <c r="E34" s="185" t="s">
        <v>84</v>
      </c>
      <c r="F34" s="188"/>
      <c r="G34" s="74">
        <v>0</v>
      </c>
      <c r="H34" s="74">
        <v>0</v>
      </c>
      <c r="I34" s="74">
        <v>0</v>
      </c>
      <c r="J34" s="226">
        <v>26</v>
      </c>
      <c r="K34" s="74">
        <v>0</v>
      </c>
      <c r="L34" s="74">
        <v>0</v>
      </c>
      <c r="M34" s="74">
        <v>0</v>
      </c>
      <c r="N34" s="74">
        <v>0</v>
      </c>
      <c r="O34" s="74"/>
      <c r="P34" s="74"/>
      <c r="Q34" s="74"/>
      <c r="R34" s="213">
        <f t="shared" si="2"/>
        <v>26</v>
      </c>
    </row>
    <row r="35" spans="1:18" ht="11.25" customHeight="1">
      <c r="A35" s="44"/>
      <c r="B35" s="182" t="s">
        <v>105</v>
      </c>
      <c r="C35" s="95" t="s">
        <v>293</v>
      </c>
      <c r="D35" s="182" t="s">
        <v>76</v>
      </c>
      <c r="E35" s="185" t="s">
        <v>84</v>
      </c>
      <c r="F35" s="199" t="s">
        <v>287</v>
      </c>
      <c r="G35" s="74">
        <v>0</v>
      </c>
      <c r="H35" s="74">
        <v>4.0149999999999997</v>
      </c>
      <c r="I35" s="74">
        <v>3.60</v>
      </c>
      <c r="J35" s="226">
        <v>1.90</v>
      </c>
      <c r="K35" s="74">
        <v>0</v>
      </c>
      <c r="L35" s="74">
        <v>0</v>
      </c>
      <c r="M35" s="74">
        <v>0</v>
      </c>
      <c r="N35" s="74">
        <v>0</v>
      </c>
      <c r="O35" s="74"/>
      <c r="P35" s="74"/>
      <c r="Q35" s="74"/>
      <c r="R35" s="213">
        <f t="shared" si="2"/>
        <v>9.5150000000000006</v>
      </c>
    </row>
    <row r="36" spans="1:18" ht="11.25" customHeight="1">
      <c r="A36" s="44"/>
      <c r="B36" s="182" t="s">
        <v>105</v>
      </c>
      <c r="C36" s="95" t="s">
        <v>295</v>
      </c>
      <c r="D36" s="182" t="s">
        <v>76</v>
      </c>
      <c r="E36" s="185" t="s">
        <v>84</v>
      </c>
      <c r="F36" s="199" t="s">
        <v>287</v>
      </c>
      <c r="G36" s="74">
        <v>0</v>
      </c>
      <c r="H36" s="74">
        <v>4.32</v>
      </c>
      <c r="I36" s="74">
        <v>4.32</v>
      </c>
      <c r="J36" s="226">
        <v>4.9000000000000004</v>
      </c>
      <c r="K36" s="74">
        <v>6.20</v>
      </c>
      <c r="L36" s="74">
        <v>6.20</v>
      </c>
      <c r="M36" s="74">
        <v>6.40</v>
      </c>
      <c r="N36" s="74">
        <v>6.80</v>
      </c>
      <c r="O36" s="74"/>
      <c r="P36" s="74"/>
      <c r="Q36" s="74"/>
      <c r="R36" s="213">
        <f t="shared" si="2"/>
        <v>39.14</v>
      </c>
    </row>
    <row r="37" spans="1:18" ht="11.25" customHeight="1">
      <c r="A37" s="44"/>
      <c r="B37" s="182" t="s">
        <v>105</v>
      </c>
      <c r="C37" s="95" t="s">
        <v>593</v>
      </c>
      <c r="D37" s="182" t="s">
        <v>76</v>
      </c>
      <c r="E37" s="185" t="s">
        <v>84</v>
      </c>
      <c r="F37" s="199" t="s">
        <v>287</v>
      </c>
      <c r="G37" s="74">
        <v>0</v>
      </c>
      <c r="H37" s="74">
        <v>17</v>
      </c>
      <c r="I37" s="74">
        <v>30.50</v>
      </c>
      <c r="J37" s="226">
        <v>36.299999999999997</v>
      </c>
      <c r="K37" s="74">
        <v>35.10</v>
      </c>
      <c r="L37" s="74">
        <v>36.299999999999997</v>
      </c>
      <c r="M37" s="74">
        <v>30.80</v>
      </c>
      <c r="N37" s="74">
        <v>15.60</v>
      </c>
      <c r="O37" s="74"/>
      <c r="P37" s="74"/>
      <c r="Q37" s="74"/>
      <c r="R37" s="213">
        <f t="shared" si="2"/>
        <v>201.60</v>
      </c>
    </row>
    <row r="38" spans="1:18" ht="11.25" customHeight="1">
      <c r="A38" s="44"/>
      <c r="B38" s="182" t="s">
        <v>105</v>
      </c>
      <c r="C38" s="95" t="s">
        <v>297</v>
      </c>
      <c r="D38" s="182" t="s">
        <v>76</v>
      </c>
      <c r="E38" s="185" t="s">
        <v>84</v>
      </c>
      <c r="F38" s="199" t="s">
        <v>287</v>
      </c>
      <c r="G38" s="74">
        <v>0</v>
      </c>
      <c r="H38" s="74">
        <v>178</v>
      </c>
      <c r="I38" s="74">
        <v>234</v>
      </c>
      <c r="J38" s="226">
        <v>201</v>
      </c>
      <c r="K38" s="74">
        <v>191</v>
      </c>
      <c r="L38" s="74">
        <v>184</v>
      </c>
      <c r="M38" s="74">
        <v>185</v>
      </c>
      <c r="N38" s="74">
        <v>195.50</v>
      </c>
      <c r="O38" s="74"/>
      <c r="P38" s="74"/>
      <c r="Q38" s="74"/>
      <c r="R38" s="213">
        <f t="shared" si="2"/>
        <v>1368.50</v>
      </c>
    </row>
    <row r="39" spans="1:18" ht="11.25" customHeight="1">
      <c r="A39" s="44"/>
      <c r="B39" s="182" t="s">
        <v>105</v>
      </c>
      <c r="C39" s="95" t="s">
        <v>298</v>
      </c>
      <c r="D39" s="182" t="s">
        <v>76</v>
      </c>
      <c r="E39" s="185" t="s">
        <v>84</v>
      </c>
      <c r="F39" s="199" t="s">
        <v>287</v>
      </c>
      <c r="G39" s="74">
        <v>18.233000000000001</v>
      </c>
      <c r="H39" s="74">
        <v>12.55</v>
      </c>
      <c r="I39" s="74">
        <v>53.742000000000004</v>
      </c>
      <c r="J39" s="74">
        <v>32.871000000000002</v>
      </c>
      <c r="K39" s="74">
        <v>19</v>
      </c>
      <c r="L39" s="74">
        <v>0</v>
      </c>
      <c r="M39" s="74">
        <v>0</v>
      </c>
      <c r="N39" s="74">
        <v>0</v>
      </c>
      <c r="O39" s="74"/>
      <c r="P39" s="74"/>
      <c r="Q39" s="74"/>
      <c r="R39" s="213">
        <f t="shared" si="2"/>
        <v>136.39600000000002</v>
      </c>
    </row>
    <row r="40" spans="1:18" ht="11.25" customHeight="1">
      <c r="A40" s="44"/>
      <c r="B40" s="182" t="s">
        <v>106</v>
      </c>
      <c r="C40" s="95" t="s">
        <v>302</v>
      </c>
      <c r="D40" s="182" t="s">
        <v>76</v>
      </c>
      <c r="E40" s="185" t="s">
        <v>84</v>
      </c>
      <c r="F40" s="199" t="s">
        <v>287</v>
      </c>
      <c r="G40" s="74">
        <v>0</v>
      </c>
      <c r="H40" s="74">
        <v>281</v>
      </c>
      <c r="I40" s="74">
        <v>408</v>
      </c>
      <c r="J40" s="74">
        <v>304.89999999999998</v>
      </c>
      <c r="K40" s="74">
        <v>186</v>
      </c>
      <c r="L40" s="74">
        <v>181</v>
      </c>
      <c r="M40" s="74">
        <v>181</v>
      </c>
      <c r="N40" s="74">
        <v>0</v>
      </c>
      <c r="O40" s="74"/>
      <c r="P40" s="74"/>
      <c r="Q40" s="74"/>
      <c r="R40" s="213">
        <f t="shared" si="2"/>
        <v>1541.90</v>
      </c>
    </row>
    <row r="41" spans="1:18" ht="11.25" customHeight="1">
      <c r="A41" s="44"/>
      <c r="B41" s="182" t="s">
        <v>106</v>
      </c>
      <c r="C41" s="95" t="s">
        <v>305</v>
      </c>
      <c r="D41" s="182" t="s">
        <v>76</v>
      </c>
      <c r="E41" s="185" t="s">
        <v>84</v>
      </c>
      <c r="F41" s="199" t="s">
        <v>287</v>
      </c>
      <c r="G41" s="74">
        <v>0.40</v>
      </c>
      <c r="H41" s="74">
        <v>35.200000000000003</v>
      </c>
      <c r="I41" s="74">
        <v>45.35</v>
      </c>
      <c r="J41" s="74">
        <v>15</v>
      </c>
      <c r="K41" s="74">
        <v>22.10</v>
      </c>
      <c r="L41" s="74">
        <v>11.20</v>
      </c>
      <c r="M41" s="74">
        <v>7.6260000000000003</v>
      </c>
      <c r="N41" s="74">
        <v>7.10</v>
      </c>
      <c r="O41" s="74"/>
      <c r="P41" s="74"/>
      <c r="Q41" s="74"/>
      <c r="R41" s="213">
        <f t="shared" si="2"/>
        <v>143.976</v>
      </c>
    </row>
    <row r="42" spans="1:18" ht="11.25" customHeight="1">
      <c r="A42" s="44"/>
      <c r="B42" s="182" t="s">
        <v>106</v>
      </c>
      <c r="C42" s="95" t="s">
        <v>309</v>
      </c>
      <c r="D42" s="182" t="s">
        <v>76</v>
      </c>
      <c r="E42" s="185" t="s">
        <v>84</v>
      </c>
      <c r="F42" s="199" t="s">
        <v>287</v>
      </c>
      <c r="G42" s="74">
        <v>0</v>
      </c>
      <c r="H42" s="74">
        <v>0</v>
      </c>
      <c r="I42" s="74">
        <v>0</v>
      </c>
      <c r="J42" s="74">
        <v>162</v>
      </c>
      <c r="K42" s="74">
        <v>0</v>
      </c>
      <c r="L42" s="74">
        <v>0</v>
      </c>
      <c r="M42" s="74">
        <v>0</v>
      </c>
      <c r="N42" s="74">
        <v>0</v>
      </c>
      <c r="O42" s="74"/>
      <c r="P42" s="74"/>
      <c r="Q42" s="74"/>
      <c r="R42" s="213">
        <f t="shared" si="2"/>
        <v>162</v>
      </c>
    </row>
    <row r="43" spans="1:18" ht="11.25" customHeight="1">
      <c r="A43" s="44"/>
      <c r="B43" s="182" t="s">
        <v>106</v>
      </c>
      <c r="C43" s="95" t="s">
        <v>487</v>
      </c>
      <c r="D43" s="182" t="s">
        <v>76</v>
      </c>
      <c r="E43" s="185" t="s">
        <v>84</v>
      </c>
      <c r="F43" s="199"/>
      <c r="G43" s="74"/>
      <c r="H43" s="74"/>
      <c r="I43" s="74"/>
      <c r="J43" s="74">
        <v>7</v>
      </c>
      <c r="K43" s="74">
        <v>7</v>
      </c>
      <c r="L43" s="74">
        <v>7</v>
      </c>
      <c r="M43" s="74">
        <v>7</v>
      </c>
      <c r="N43" s="74">
        <v>7</v>
      </c>
      <c r="O43" s="74"/>
      <c r="P43" s="74"/>
      <c r="Q43" s="74"/>
      <c r="R43" s="213">
        <f t="shared" si="2"/>
        <v>35</v>
      </c>
    </row>
    <row r="44" spans="1:18" ht="11.25" customHeight="1">
      <c r="A44" s="44"/>
      <c r="B44" s="182" t="s">
        <v>106</v>
      </c>
      <c r="C44" s="95" t="s">
        <v>488</v>
      </c>
      <c r="D44" s="182" t="s">
        <v>76</v>
      </c>
      <c r="E44" s="185" t="s">
        <v>84</v>
      </c>
      <c r="F44" s="199"/>
      <c r="G44" s="74"/>
      <c r="H44" s="74"/>
      <c r="I44" s="74"/>
      <c r="J44" s="74">
        <v>32.46</v>
      </c>
      <c r="K44" s="74">
        <v>46.90</v>
      </c>
      <c r="L44" s="74">
        <v>9.5660000000000007</v>
      </c>
      <c r="M44" s="74">
        <v>13.641999999999999</v>
      </c>
      <c r="N44" s="74">
        <v>8.3260000000000005</v>
      </c>
      <c r="O44" s="74"/>
      <c r="P44" s="74"/>
      <c r="Q44" s="74"/>
      <c r="R44" s="213">
        <f t="shared" si="2"/>
        <v>110.89400000000001</v>
      </c>
    </row>
    <row r="45" spans="1:18" ht="11.25" customHeight="1">
      <c r="A45" s="44"/>
      <c r="B45" s="182" t="s">
        <v>106</v>
      </c>
      <c r="C45" s="95" t="s">
        <v>489</v>
      </c>
      <c r="D45" s="182" t="s">
        <v>76</v>
      </c>
      <c r="E45" s="185" t="s">
        <v>84</v>
      </c>
      <c r="F45" s="199"/>
      <c r="G45" s="74"/>
      <c r="H45" s="74"/>
      <c r="I45" s="74"/>
      <c r="J45" s="74">
        <v>41.978999999999999</v>
      </c>
      <c r="K45" s="74">
        <v>25.70</v>
      </c>
      <c r="L45" s="74">
        <v>21.318000000000001</v>
      </c>
      <c r="M45" s="74">
        <v>25.088000000000001</v>
      </c>
      <c r="N45" s="74">
        <v>10.659000000000001</v>
      </c>
      <c r="O45" s="74"/>
      <c r="P45" s="74"/>
      <c r="Q45" s="74"/>
      <c r="R45" s="213">
        <f t="shared" si="2"/>
        <v>124.74400000000001</v>
      </c>
    </row>
    <row r="46" spans="1:18" ht="11.25" customHeight="1">
      <c r="A46" s="44"/>
      <c r="B46" s="182" t="s">
        <v>106</v>
      </c>
      <c r="C46" s="95" t="s">
        <v>490</v>
      </c>
      <c r="D46" s="182" t="s">
        <v>76</v>
      </c>
      <c r="E46" s="185" t="s">
        <v>84</v>
      </c>
      <c r="F46" s="188"/>
      <c r="G46" s="74"/>
      <c r="H46" s="74"/>
      <c r="I46" s="74"/>
      <c r="J46" s="74">
        <v>17</v>
      </c>
      <c r="K46" s="74">
        <v>19</v>
      </c>
      <c r="L46" s="74">
        <v>10</v>
      </c>
      <c r="M46" s="74">
        <v>10</v>
      </c>
      <c r="N46" s="74">
        <v>10</v>
      </c>
      <c r="O46" s="74"/>
      <c r="P46" s="74"/>
      <c r="Q46" s="74"/>
      <c r="R46" s="213">
        <f t="shared" si="2"/>
        <v>66</v>
      </c>
    </row>
    <row r="47" spans="1:18" ht="11.25" customHeight="1">
      <c r="A47" s="44"/>
      <c r="B47" s="182" t="s">
        <v>106</v>
      </c>
      <c r="C47" s="95" t="s">
        <v>491</v>
      </c>
      <c r="D47" s="182" t="s">
        <v>76</v>
      </c>
      <c r="E47" s="185" t="s">
        <v>84</v>
      </c>
      <c r="F47" s="188"/>
      <c r="G47" s="74"/>
      <c r="H47" s="74"/>
      <c r="I47" s="74"/>
      <c r="J47" s="74">
        <v>16.933</v>
      </c>
      <c r="K47" s="74">
        <v>18.50</v>
      </c>
      <c r="L47" s="74">
        <v>14.332000000000001</v>
      </c>
      <c r="M47" s="74">
        <v>14.101000000000001</v>
      </c>
      <c r="N47" s="74">
        <v>13.581</v>
      </c>
      <c r="O47" s="74"/>
      <c r="P47" s="74"/>
      <c r="Q47" s="74"/>
      <c r="R47" s="213">
        <f t="shared" si="2"/>
        <v>77.447000000000003</v>
      </c>
    </row>
    <row r="48" spans="1:18" ht="11.25" customHeight="1">
      <c r="A48" s="44"/>
      <c r="B48" s="182" t="s">
        <v>106</v>
      </c>
      <c r="C48" s="95" t="s">
        <v>492</v>
      </c>
      <c r="D48" s="182" t="s">
        <v>76</v>
      </c>
      <c r="E48" s="185" t="s">
        <v>84</v>
      </c>
      <c r="F48" s="188"/>
      <c r="G48" s="74"/>
      <c r="H48" s="74"/>
      <c r="I48" s="74"/>
      <c r="J48" s="74">
        <v>14.177</v>
      </c>
      <c r="K48" s="74">
        <v>23.50</v>
      </c>
      <c r="L48" s="74">
        <v>11.35</v>
      </c>
      <c r="M48" s="74">
        <v>11.07</v>
      </c>
      <c r="N48" s="74">
        <v>10.598000000000001</v>
      </c>
      <c r="O48" s="74"/>
      <c r="P48" s="74"/>
      <c r="Q48" s="74"/>
      <c r="R48" s="213">
        <f t="shared" si="2"/>
        <v>70.695000000000007</v>
      </c>
    </row>
    <row r="49" spans="1:18" ht="11.25" customHeight="1">
      <c r="A49" s="44"/>
      <c r="B49" s="182" t="s">
        <v>106</v>
      </c>
      <c r="C49" s="95" t="s">
        <v>493</v>
      </c>
      <c r="D49" s="182" t="s">
        <v>76</v>
      </c>
      <c r="E49" s="185" t="s">
        <v>84</v>
      </c>
      <c r="F49" s="188"/>
      <c r="G49" s="74"/>
      <c r="H49" s="74"/>
      <c r="I49" s="74"/>
      <c r="J49" s="74">
        <v>18.248999999999999</v>
      </c>
      <c r="K49" s="74">
        <v>19</v>
      </c>
      <c r="L49" s="74">
        <v>3.3479999999999999</v>
      </c>
      <c r="M49" s="74">
        <v>3.6920000000000002</v>
      </c>
      <c r="N49" s="74">
        <v>7.315</v>
      </c>
      <c r="O49" s="74"/>
      <c r="P49" s="74"/>
      <c r="Q49" s="74"/>
      <c r="R49" s="213">
        <f t="shared" si="2"/>
        <v>51.603999999999992</v>
      </c>
    </row>
    <row r="50" spans="1:18" ht="11.25" customHeight="1">
      <c r="A50" s="44"/>
      <c r="B50" s="182" t="s">
        <v>649</v>
      </c>
      <c r="C50" s="95" t="s">
        <v>596</v>
      </c>
      <c r="D50" s="182" t="s">
        <v>76</v>
      </c>
      <c r="E50" s="185" t="s">
        <v>84</v>
      </c>
      <c r="F50" s="188"/>
      <c r="G50" s="74"/>
      <c r="H50" s="74"/>
      <c r="I50" s="74"/>
      <c r="J50" s="74">
        <v>0</v>
      </c>
      <c r="K50" s="74">
        <v>0</v>
      </c>
      <c r="L50" s="74">
        <v>4.3049999999999997</v>
      </c>
      <c r="M50" s="74">
        <v>3.90</v>
      </c>
      <c r="N50" s="74">
        <v>4.9000000000000004</v>
      </c>
      <c r="O50" s="74"/>
      <c r="P50" s="74"/>
      <c r="Q50" s="74"/>
      <c r="R50" s="213">
        <f t="shared" si="2"/>
        <v>13.105</v>
      </c>
    </row>
    <row r="51" spans="1:18" ht="11.25" customHeight="1">
      <c r="A51" s="44"/>
      <c r="B51" s="182" t="s">
        <v>106</v>
      </c>
      <c r="C51" s="95" t="s">
        <v>651</v>
      </c>
      <c r="D51" s="182" t="s">
        <v>76</v>
      </c>
      <c r="E51" s="185" t="s">
        <v>84</v>
      </c>
      <c r="F51" s="188"/>
      <c r="G51" s="74"/>
      <c r="H51" s="74"/>
      <c r="I51" s="74"/>
      <c r="J51" s="74">
        <v>10.888999999999999</v>
      </c>
      <c r="K51" s="74">
        <v>0</v>
      </c>
      <c r="L51" s="74">
        <v>0</v>
      </c>
      <c r="M51" s="74">
        <v>21.777999999999999</v>
      </c>
      <c r="N51" s="74">
        <v>10.888999999999999</v>
      </c>
      <c r="O51" s="74"/>
      <c r="P51" s="74"/>
      <c r="Q51" s="74"/>
      <c r="R51" s="213">
        <f t="shared" si="2"/>
        <v>43.555999999999997</v>
      </c>
    </row>
    <row r="52" spans="1:18" ht="11.25" customHeight="1">
      <c r="A52" s="44"/>
      <c r="B52" s="182" t="s">
        <v>106</v>
      </c>
      <c r="C52" s="95" t="s">
        <v>495</v>
      </c>
      <c r="D52" s="182" t="s">
        <v>76</v>
      </c>
      <c r="E52" s="185" t="s">
        <v>84</v>
      </c>
      <c r="F52" s="188"/>
      <c r="G52" s="74"/>
      <c r="H52" s="74"/>
      <c r="I52" s="74"/>
      <c r="J52" s="74">
        <v>310.80</v>
      </c>
      <c r="K52" s="74">
        <v>310.80</v>
      </c>
      <c r="L52" s="74">
        <v>310.80</v>
      </c>
      <c r="M52" s="74">
        <v>310.83800000000002</v>
      </c>
      <c r="N52" s="74">
        <v>310.80</v>
      </c>
      <c r="O52" s="74"/>
      <c r="P52" s="74"/>
      <c r="Q52" s="74"/>
      <c r="R52" s="213">
        <f t="shared" si="2"/>
        <v>1554.038</v>
      </c>
    </row>
    <row r="53" spans="1:18" ht="11.25" customHeight="1">
      <c r="A53" s="44"/>
      <c r="B53" s="182" t="s">
        <v>106</v>
      </c>
      <c r="C53" s="95" t="s">
        <v>496</v>
      </c>
      <c r="D53" s="182" t="s">
        <v>76</v>
      </c>
      <c r="E53" s="185" t="s">
        <v>84</v>
      </c>
      <c r="F53" s="188"/>
      <c r="G53" s="74"/>
      <c r="H53" s="74"/>
      <c r="I53" s="74"/>
      <c r="J53" s="74">
        <v>18.60</v>
      </c>
      <c r="K53" s="74">
        <v>19.60</v>
      </c>
      <c r="L53" s="74">
        <v>15.59</v>
      </c>
      <c r="M53" s="74">
        <v>18.445</v>
      </c>
      <c r="N53" s="74">
        <v>7.795</v>
      </c>
      <c r="O53" s="74"/>
      <c r="P53" s="74"/>
      <c r="Q53" s="74"/>
      <c r="R53" s="213">
        <f t="shared" si="2"/>
        <v>80.030000000000015</v>
      </c>
    </row>
    <row r="54" spans="1:18" ht="11.25" customHeight="1">
      <c r="A54" s="44"/>
      <c r="B54" s="182" t="s">
        <v>106</v>
      </c>
      <c r="C54" s="95" t="s">
        <v>497</v>
      </c>
      <c r="D54" s="182" t="s">
        <v>76</v>
      </c>
      <c r="E54" s="185" t="s">
        <v>84</v>
      </c>
      <c r="F54" s="188"/>
      <c r="G54" s="74"/>
      <c r="H54" s="74"/>
      <c r="I54" s="74"/>
      <c r="J54" s="74">
        <v>24.047000000000001</v>
      </c>
      <c r="K54" s="74">
        <v>20.40</v>
      </c>
      <c r="L54" s="74">
        <v>15.311999999999999</v>
      </c>
      <c r="M54" s="74">
        <v>16.196000000000002</v>
      </c>
      <c r="N54" s="74">
        <v>15.606999999999999</v>
      </c>
      <c r="O54" s="74"/>
      <c r="P54" s="74"/>
      <c r="Q54" s="74"/>
      <c r="R54" s="213">
        <f t="shared" si="2"/>
        <v>91.561999999999998</v>
      </c>
    </row>
    <row r="55" spans="1:18" ht="11.25" customHeight="1">
      <c r="A55" s="44"/>
      <c r="B55" s="182" t="s">
        <v>107</v>
      </c>
      <c r="C55" s="95" t="s">
        <v>76</v>
      </c>
      <c r="D55" s="182" t="s">
        <v>76</v>
      </c>
      <c r="E55" s="185" t="s">
        <v>84</v>
      </c>
      <c r="F55" s="188"/>
      <c r="G55" s="74">
        <v>0</v>
      </c>
      <c r="H55" s="74">
        <v>480.20</v>
      </c>
      <c r="I55" s="74">
        <v>3254.60</v>
      </c>
      <c r="J55" s="74">
        <v>2748</v>
      </c>
      <c r="K55" s="74">
        <v>2336.10</v>
      </c>
      <c r="L55" s="74">
        <v>2284.50</v>
      </c>
      <c r="M55" s="74">
        <v>1773.30</v>
      </c>
      <c r="N55" s="74">
        <v>695.61</v>
      </c>
      <c r="O55" s="74"/>
      <c r="P55" s="74"/>
      <c r="Q55" s="74"/>
      <c r="R55" s="213">
        <f t="shared" si="2"/>
        <v>13572.31</v>
      </c>
    </row>
    <row r="56" spans="1:18" ht="11.25" customHeight="1">
      <c r="A56" s="44"/>
      <c r="B56" s="182" t="s">
        <v>125</v>
      </c>
      <c r="C56" s="95" t="s">
        <v>76</v>
      </c>
      <c r="D56" s="182" t="s">
        <v>76</v>
      </c>
      <c r="E56" s="185" t="s">
        <v>84</v>
      </c>
      <c r="F56" s="188"/>
      <c r="G56" s="74"/>
      <c r="H56" s="74">
        <v>21.658000000000001</v>
      </c>
      <c r="I56" s="74">
        <v>21.70</v>
      </c>
      <c r="J56" s="74">
        <v>21.70</v>
      </c>
      <c r="K56" s="74">
        <v>19.10</v>
      </c>
      <c r="L56" s="74">
        <v>19.10</v>
      </c>
      <c r="M56" s="74">
        <v>19.10</v>
      </c>
      <c r="N56" s="74">
        <v>19.10</v>
      </c>
      <c r="O56" s="74"/>
      <c r="P56" s="74"/>
      <c r="Q56" s="74"/>
      <c r="R56" s="213">
        <f t="shared" si="2"/>
        <v>141.458</v>
      </c>
    </row>
    <row r="57" spans="1:18" ht="11.25" customHeight="1">
      <c r="A57" s="44"/>
      <c r="B57" s="182" t="s">
        <v>128</v>
      </c>
      <c r="C57" s="95" t="s">
        <v>271</v>
      </c>
      <c r="D57" s="182" t="s">
        <v>76</v>
      </c>
      <c r="E57" s="185" t="s">
        <v>84</v>
      </c>
      <c r="F57" s="199"/>
      <c r="G57" s="74">
        <v>0</v>
      </c>
      <c r="H57" s="74">
        <v>0</v>
      </c>
      <c r="I57" s="74">
        <v>52.17</v>
      </c>
      <c r="J57" s="74">
        <v>115.77</v>
      </c>
      <c r="K57" s="74">
        <v>82.046000000000006</v>
      </c>
      <c r="L57" s="74">
        <v>66.69</v>
      </c>
      <c r="M57" s="74"/>
      <c r="N57" s="74"/>
      <c r="O57" s="74"/>
      <c r="P57" s="74"/>
      <c r="Q57" s="74"/>
      <c r="R57" s="213">
        <f t="shared" si="2"/>
        <v>316.67599999999999</v>
      </c>
    </row>
    <row r="58" spans="1:18" ht="11.25" customHeight="1">
      <c r="A58" s="44"/>
      <c r="B58" s="258" t="s">
        <v>131</v>
      </c>
      <c r="C58" s="259" t="s">
        <v>498</v>
      </c>
      <c r="D58" s="258" t="s">
        <v>76</v>
      </c>
      <c r="E58" s="260" t="s">
        <v>144</v>
      </c>
      <c r="F58" s="261" t="s">
        <v>500</v>
      </c>
      <c r="G58" s="263"/>
      <c r="H58" s="263"/>
      <c r="I58" s="263"/>
      <c r="J58" s="263">
        <v>4371.8267999999998</v>
      </c>
      <c r="K58" s="263">
        <v>91472.13536</v>
      </c>
      <c r="L58" s="263">
        <v>317500.39134999999</v>
      </c>
      <c r="M58" s="263">
        <v>382890.33616000001</v>
      </c>
      <c r="N58" s="263">
        <v>395321.92216999998</v>
      </c>
      <c r="O58" s="263"/>
      <c r="P58" s="263"/>
      <c r="Q58" s="263"/>
      <c r="R58" s="290">
        <f t="shared" si="2"/>
        <v>1191556.6118399999</v>
      </c>
    </row>
    <row r="59" spans="1:23" s="5" customFormat="1" ht="11.25" customHeight="1">
      <c r="A59" s="266"/>
      <c r="B59" s="115"/>
      <c r="C59" s="116" t="s">
        <v>49</v>
      </c>
      <c r="D59" s="115" t="s">
        <v>76</v>
      </c>
      <c r="E59" s="118"/>
      <c r="F59" s="119"/>
      <c r="G59" s="113">
        <f>SUM(G11:G58)</f>
        <v>62.085</v>
      </c>
      <c r="H59" s="113">
        <f t="shared" si="3" ref="H59:Q59">SUM(H11:H58)</f>
        <v>10065.053999999998</v>
      </c>
      <c r="I59" s="113">
        <f t="shared" si="3"/>
        <v>45554.50400999999</v>
      </c>
      <c r="J59" s="113">
        <f>SUM(J11:J58)</f>
        <v>264649.66905999999</v>
      </c>
      <c r="K59" s="113">
        <f t="shared" si="3"/>
        <v>324430.77177000005</v>
      </c>
      <c r="L59" s="113">
        <f t="shared" si="3"/>
        <v>519296.93385000003</v>
      </c>
      <c r="M59" s="113">
        <f t="shared" si="3"/>
        <v>608212.36660999991</v>
      </c>
      <c r="N59" s="113">
        <f>SUM(N11:N58)</f>
        <v>602400.54383999994</v>
      </c>
      <c r="O59" s="113">
        <f t="shared" si="3"/>
        <v>0</v>
      </c>
      <c r="P59" s="113">
        <f t="shared" si="3"/>
        <v>0</v>
      </c>
      <c r="Q59" s="113">
        <f t="shared" si="3"/>
        <v>0</v>
      </c>
      <c r="R59" s="113">
        <f>SUM(R11:R58)</f>
        <v>2374671.9281399995</v>
      </c>
      <c r="S59" s="289"/>
      <c r="T59" s="289"/>
      <c r="U59" s="289"/>
      <c r="V59" s="289"/>
      <c r="W59" s="289"/>
    </row>
    <row r="60" spans="1:18" ht="11.25" customHeight="1">
      <c r="A60" s="44"/>
      <c r="B60" s="182" t="s">
        <v>86</v>
      </c>
      <c r="C60" s="183" t="s">
        <v>244</v>
      </c>
      <c r="D60" s="182" t="s">
        <v>140</v>
      </c>
      <c r="E60" s="185" t="s">
        <v>84</v>
      </c>
      <c r="F60" s="186"/>
      <c r="G60" s="77"/>
      <c r="H60" s="77">
        <v>74</v>
      </c>
      <c r="I60" s="77"/>
      <c r="J60" s="77"/>
      <c r="K60" s="77"/>
      <c r="L60" s="77"/>
      <c r="M60" s="77"/>
      <c r="N60" s="77"/>
      <c r="O60" s="77"/>
      <c r="P60" s="77"/>
      <c r="Q60" s="77"/>
      <c r="R60" s="220">
        <f t="shared" si="4" ref="R60:R83">SUM(G60:Q60)</f>
        <v>74</v>
      </c>
    </row>
    <row r="61" spans="1:18" ht="11.25" customHeight="1">
      <c r="A61" s="44"/>
      <c r="B61" s="182" t="s">
        <v>86</v>
      </c>
      <c r="C61" s="95" t="s">
        <v>248</v>
      </c>
      <c r="D61" s="182" t="s">
        <v>140</v>
      </c>
      <c r="E61" s="185" t="s">
        <v>84</v>
      </c>
      <c r="F61" s="188"/>
      <c r="G61" s="74"/>
      <c r="H61" s="74">
        <v>56</v>
      </c>
      <c r="I61" s="74"/>
      <c r="J61" s="74"/>
      <c r="K61" s="74"/>
      <c r="L61" s="74"/>
      <c r="M61" s="74"/>
      <c r="N61" s="74"/>
      <c r="O61" s="74"/>
      <c r="P61" s="74"/>
      <c r="Q61" s="74"/>
      <c r="R61" s="213">
        <f t="shared" si="4"/>
        <v>56</v>
      </c>
    </row>
    <row r="62" spans="1:18" ht="11.25" customHeight="1">
      <c r="A62" s="44"/>
      <c r="B62" s="182" t="s">
        <v>91</v>
      </c>
      <c r="C62" s="95" t="s">
        <v>365</v>
      </c>
      <c r="D62" s="182" t="s">
        <v>140</v>
      </c>
      <c r="E62" s="185" t="s">
        <v>84</v>
      </c>
      <c r="F62" s="188"/>
      <c r="G62" s="74"/>
      <c r="H62" s="74">
        <v>0</v>
      </c>
      <c r="I62" s="74">
        <v>29.021830000000001</v>
      </c>
      <c r="J62" s="74">
        <v>1.9995099999999972</v>
      </c>
      <c r="K62" s="74">
        <v>0.53870000000000218</v>
      </c>
      <c r="L62" s="74">
        <v>0</v>
      </c>
      <c r="M62" s="74">
        <v>13.858069999999998</v>
      </c>
      <c r="N62" s="74">
        <v>0</v>
      </c>
      <c r="O62" s="74"/>
      <c r="P62" s="74"/>
      <c r="Q62" s="74"/>
      <c r="R62" s="213">
        <f t="shared" si="4"/>
        <v>45.418109999999999</v>
      </c>
    </row>
    <row r="63" spans="1:18" ht="11.25" customHeight="1">
      <c r="A63" s="44"/>
      <c r="B63" s="182" t="s">
        <v>94</v>
      </c>
      <c r="C63" s="95" t="s">
        <v>464</v>
      </c>
      <c r="D63" s="182" t="s">
        <v>140</v>
      </c>
      <c r="E63" s="185" t="s">
        <v>84</v>
      </c>
      <c r="F63" s="188" t="s">
        <v>287</v>
      </c>
      <c r="G63" s="74">
        <v>0</v>
      </c>
      <c r="H63" s="74">
        <v>274.04806000000002</v>
      </c>
      <c r="I63" s="74">
        <v>470.60899999999998</v>
      </c>
      <c r="J63" s="74">
        <v>343.54903000000002</v>
      </c>
      <c r="K63" s="74">
        <v>125.69623</v>
      </c>
      <c r="L63" s="74">
        <v>103.06304</v>
      </c>
      <c r="M63" s="74">
        <v>110.80</v>
      </c>
      <c r="N63" s="74">
        <v>89.86</v>
      </c>
      <c r="O63" s="74"/>
      <c r="P63" s="74"/>
      <c r="Q63" s="74"/>
      <c r="R63" s="213">
        <f t="shared" si="4"/>
        <v>1517.62536</v>
      </c>
    </row>
    <row r="64" spans="1:18" ht="11.25" customHeight="1">
      <c r="A64" s="44"/>
      <c r="B64" s="182" t="s">
        <v>95</v>
      </c>
      <c r="C64" s="95" t="s">
        <v>601</v>
      </c>
      <c r="D64" s="182" t="s">
        <v>140</v>
      </c>
      <c r="E64" s="185" t="s">
        <v>84</v>
      </c>
      <c r="F64" s="188"/>
      <c r="G64" s="74">
        <v>0</v>
      </c>
      <c r="H64" s="74">
        <v>0</v>
      </c>
      <c r="I64" s="74">
        <v>0</v>
      </c>
      <c r="J64" s="74">
        <v>0</v>
      </c>
      <c r="K64" s="74">
        <v>0</v>
      </c>
      <c r="L64" s="74">
        <v>0</v>
      </c>
      <c r="M64" s="74">
        <v>286</v>
      </c>
      <c r="N64" s="74">
        <v>12</v>
      </c>
      <c r="O64" s="74"/>
      <c r="P64" s="74"/>
      <c r="Q64" s="74"/>
      <c r="R64" s="213">
        <f t="shared" si="4"/>
        <v>298</v>
      </c>
    </row>
    <row r="65" spans="1:18" ht="11.25" customHeight="1">
      <c r="A65" s="44"/>
      <c r="B65" s="182" t="s">
        <v>95</v>
      </c>
      <c r="C65" s="95" t="s">
        <v>637</v>
      </c>
      <c r="D65" s="182" t="s">
        <v>140</v>
      </c>
      <c r="E65" s="185" t="s">
        <v>84</v>
      </c>
      <c r="F65" s="188"/>
      <c r="G65" s="74">
        <v>0</v>
      </c>
      <c r="H65" s="74">
        <v>21.87</v>
      </c>
      <c r="I65" s="74">
        <v>25.02</v>
      </c>
      <c r="J65" s="74">
        <v>9.31</v>
      </c>
      <c r="K65" s="74">
        <v>5.27</v>
      </c>
      <c r="L65" s="74">
        <v>3.60</v>
      </c>
      <c r="M65" s="74">
        <v>3.20</v>
      </c>
      <c r="N65" s="74">
        <v>0</v>
      </c>
      <c r="O65" s="74"/>
      <c r="P65" s="74"/>
      <c r="Q65" s="74"/>
      <c r="R65" s="213">
        <f t="shared" si="4"/>
        <v>68.27</v>
      </c>
    </row>
    <row r="66" spans="1:18" ht="11.25" customHeight="1">
      <c r="A66" s="44"/>
      <c r="B66" s="182" t="s">
        <v>95</v>
      </c>
      <c r="C66" s="95" t="s">
        <v>604</v>
      </c>
      <c r="D66" s="182" t="s">
        <v>140</v>
      </c>
      <c r="E66" s="185" t="s">
        <v>84</v>
      </c>
      <c r="F66" s="188"/>
      <c r="G66" s="74">
        <v>0</v>
      </c>
      <c r="H66" s="74">
        <v>30</v>
      </c>
      <c r="I66" s="74">
        <v>0</v>
      </c>
      <c r="J66" s="74">
        <v>0</v>
      </c>
      <c r="K66" s="74">
        <v>0</v>
      </c>
      <c r="L66" s="74">
        <v>0</v>
      </c>
      <c r="M66" s="74">
        <v>0</v>
      </c>
      <c r="N66" s="74">
        <v>0</v>
      </c>
      <c r="O66" s="74"/>
      <c r="P66" s="74"/>
      <c r="Q66" s="74"/>
      <c r="R66" s="213">
        <f t="shared" si="4"/>
        <v>30</v>
      </c>
    </row>
    <row r="67" spans="1:18" ht="11.25" customHeight="1">
      <c r="A67" s="44"/>
      <c r="B67" s="182" t="s">
        <v>95</v>
      </c>
      <c r="C67" s="95" t="s">
        <v>610</v>
      </c>
      <c r="D67" s="182" t="s">
        <v>140</v>
      </c>
      <c r="E67" s="185" t="s">
        <v>84</v>
      </c>
      <c r="F67" s="188"/>
      <c r="G67" s="74">
        <v>0</v>
      </c>
      <c r="H67" s="74">
        <v>0</v>
      </c>
      <c r="I67" s="74">
        <v>2</v>
      </c>
      <c r="J67" s="74">
        <v>2</v>
      </c>
      <c r="K67" s="74">
        <v>2</v>
      </c>
      <c r="L67" s="74">
        <v>2</v>
      </c>
      <c r="M67" s="74">
        <v>2</v>
      </c>
      <c r="N67" s="74">
        <v>2</v>
      </c>
      <c r="O67" s="74"/>
      <c r="P67" s="74"/>
      <c r="Q67" s="74"/>
      <c r="R67" s="213">
        <f t="shared" si="4"/>
        <v>12</v>
      </c>
    </row>
    <row r="68" spans="1:18" ht="11.25" customHeight="1">
      <c r="A68" s="44"/>
      <c r="B68" s="182" t="s">
        <v>96</v>
      </c>
      <c r="C68" s="95" t="s">
        <v>539</v>
      </c>
      <c r="D68" s="182" t="s">
        <v>140</v>
      </c>
      <c r="E68" s="185" t="s">
        <v>84</v>
      </c>
      <c r="F68" s="188" t="s">
        <v>287</v>
      </c>
      <c r="G68" s="74">
        <v>0</v>
      </c>
      <c r="H68" s="74">
        <v>4743.6899999999996</v>
      </c>
      <c r="I68" s="74">
        <v>35070.54</v>
      </c>
      <c r="J68" s="226">
        <v>13277.264979999998</v>
      </c>
      <c r="K68" s="74">
        <v>1238.2738300000001</v>
      </c>
      <c r="L68" s="74">
        <v>1048.96</v>
      </c>
      <c r="M68" s="74">
        <v>343.04</v>
      </c>
      <c r="N68" s="74">
        <v>568.55999999999995</v>
      </c>
      <c r="O68" s="74"/>
      <c r="P68" s="74"/>
      <c r="Q68" s="74"/>
      <c r="R68" s="213">
        <f t="shared" si="4"/>
        <v>56290.328809999999</v>
      </c>
    </row>
    <row r="69" spans="1:18" ht="11.25" customHeight="1">
      <c r="A69" s="44"/>
      <c r="B69" s="182" t="s">
        <v>96</v>
      </c>
      <c r="C69" s="95" t="s">
        <v>386</v>
      </c>
      <c r="D69" s="182" t="s">
        <v>140</v>
      </c>
      <c r="E69" s="185" t="s">
        <v>84</v>
      </c>
      <c r="F69" s="188" t="s">
        <v>614</v>
      </c>
      <c r="G69" s="74">
        <v>0</v>
      </c>
      <c r="H69" s="74">
        <v>0</v>
      </c>
      <c r="I69" s="74">
        <v>0</v>
      </c>
      <c r="J69" s="226">
        <v>0</v>
      </c>
      <c r="K69" s="74">
        <v>0</v>
      </c>
      <c r="L69" s="74">
        <v>0</v>
      </c>
      <c r="M69" s="74">
        <v>4</v>
      </c>
      <c r="N69" s="74">
        <v>15.99</v>
      </c>
      <c r="O69" s="74"/>
      <c r="P69" s="74"/>
      <c r="Q69" s="74"/>
      <c r="R69" s="213">
        <f t="shared" si="4"/>
        <v>19.990000000000002</v>
      </c>
    </row>
    <row r="70" spans="1:18" ht="11.25" customHeight="1">
      <c r="A70" s="44"/>
      <c r="B70" s="182" t="s">
        <v>105</v>
      </c>
      <c r="C70" s="95" t="s">
        <v>294</v>
      </c>
      <c r="D70" s="182" t="s">
        <v>140</v>
      </c>
      <c r="E70" s="185" t="s">
        <v>84</v>
      </c>
      <c r="F70" s="188"/>
      <c r="G70" s="74">
        <v>0</v>
      </c>
      <c r="H70" s="74">
        <v>0.90</v>
      </c>
      <c r="I70" s="74">
        <v>0</v>
      </c>
      <c r="J70" s="226">
        <v>0</v>
      </c>
      <c r="K70" s="74">
        <v>0</v>
      </c>
      <c r="L70" s="74">
        <v>0</v>
      </c>
      <c r="M70" s="74">
        <v>0</v>
      </c>
      <c r="N70" s="74">
        <v>0</v>
      </c>
      <c r="O70" s="74"/>
      <c r="P70" s="74"/>
      <c r="Q70" s="74"/>
      <c r="R70" s="213">
        <f t="shared" si="4"/>
        <v>0.90</v>
      </c>
    </row>
    <row r="71" spans="1:18" ht="11.25" customHeight="1">
      <c r="A71" s="44"/>
      <c r="B71" s="182" t="s">
        <v>106</v>
      </c>
      <c r="C71" s="95" t="s">
        <v>647</v>
      </c>
      <c r="D71" s="182" t="s">
        <v>140</v>
      </c>
      <c r="E71" s="185" t="s">
        <v>84</v>
      </c>
      <c r="F71" s="188" t="s">
        <v>287</v>
      </c>
      <c r="G71" s="74">
        <v>0</v>
      </c>
      <c r="H71" s="74">
        <v>130</v>
      </c>
      <c r="I71" s="74">
        <v>189</v>
      </c>
      <c r="J71" s="226">
        <v>88.20</v>
      </c>
      <c r="K71" s="74">
        <v>0</v>
      </c>
      <c r="L71" s="74">
        <v>0</v>
      </c>
      <c r="M71" s="74">
        <v>0</v>
      </c>
      <c r="N71" s="74">
        <v>0</v>
      </c>
      <c r="O71" s="74"/>
      <c r="P71" s="74"/>
      <c r="Q71" s="74"/>
      <c r="R71" s="213">
        <f t="shared" si="4"/>
        <v>407.20</v>
      </c>
    </row>
    <row r="72" spans="1:18" ht="11.25" customHeight="1">
      <c r="A72" s="44"/>
      <c r="B72" s="182" t="s">
        <v>106</v>
      </c>
      <c r="C72" s="95" t="s">
        <v>305</v>
      </c>
      <c r="D72" s="182" t="s">
        <v>140</v>
      </c>
      <c r="E72" s="185" t="s">
        <v>84</v>
      </c>
      <c r="F72" s="196" t="s">
        <v>287</v>
      </c>
      <c r="G72" s="74">
        <v>0.32</v>
      </c>
      <c r="H72" s="74">
        <v>27.24</v>
      </c>
      <c r="I72" s="74">
        <v>36.28</v>
      </c>
      <c r="J72" s="74">
        <v>19.20</v>
      </c>
      <c r="K72" s="74">
        <v>41.20</v>
      </c>
      <c r="L72" s="74">
        <v>9.60</v>
      </c>
      <c r="M72" s="74">
        <v>0</v>
      </c>
      <c r="N72" s="74">
        <v>0</v>
      </c>
      <c r="O72" s="74"/>
      <c r="P72" s="74"/>
      <c r="Q72" s="74"/>
      <c r="R72" s="213">
        <f t="shared" si="4"/>
        <v>133.84</v>
      </c>
    </row>
    <row r="73" spans="1:18" ht="11.25" customHeight="1">
      <c r="A73" s="44"/>
      <c r="B73" s="182" t="s">
        <v>106</v>
      </c>
      <c r="C73" s="95" t="s">
        <v>489</v>
      </c>
      <c r="D73" s="182" t="s">
        <v>140</v>
      </c>
      <c r="E73" s="185" t="s">
        <v>84</v>
      </c>
      <c r="F73" s="196"/>
      <c r="G73" s="74"/>
      <c r="H73" s="74"/>
      <c r="I73" s="74"/>
      <c r="J73" s="74">
        <v>5.8410000000000002</v>
      </c>
      <c r="K73" s="74">
        <v>3.60</v>
      </c>
      <c r="L73" s="74">
        <v>1.083</v>
      </c>
      <c r="M73" s="74">
        <v>2.9169999999999998</v>
      </c>
      <c r="N73" s="74">
        <v>0.54100000000000004</v>
      </c>
      <c r="O73" s="74"/>
      <c r="P73" s="74"/>
      <c r="Q73" s="74"/>
      <c r="R73" s="213">
        <f t="shared" si="4"/>
        <v>13.982000000000001</v>
      </c>
    </row>
    <row r="74" spans="1:18" ht="11.25" customHeight="1">
      <c r="A74" s="44"/>
      <c r="B74" s="182" t="s">
        <v>106</v>
      </c>
      <c r="C74" s="95" t="s">
        <v>490</v>
      </c>
      <c r="D74" s="182" t="s">
        <v>140</v>
      </c>
      <c r="E74" s="185" t="s">
        <v>84</v>
      </c>
      <c r="F74" s="188"/>
      <c r="G74" s="74"/>
      <c r="H74" s="74"/>
      <c r="I74" s="74"/>
      <c r="J74" s="74">
        <v>0</v>
      </c>
      <c r="K74" s="74">
        <v>7</v>
      </c>
      <c r="L74" s="74">
        <v>0</v>
      </c>
      <c r="M74" s="74">
        <v>0</v>
      </c>
      <c r="N74" s="74">
        <v>0</v>
      </c>
      <c r="O74" s="74"/>
      <c r="P74" s="74"/>
      <c r="Q74" s="74"/>
      <c r="R74" s="213">
        <f t="shared" si="4"/>
        <v>7</v>
      </c>
    </row>
    <row r="75" spans="1:18" ht="11.25" customHeight="1">
      <c r="A75" s="44"/>
      <c r="B75" s="182" t="s">
        <v>106</v>
      </c>
      <c r="C75" s="95" t="s">
        <v>491</v>
      </c>
      <c r="D75" s="182" t="s">
        <v>140</v>
      </c>
      <c r="E75" s="185" t="s">
        <v>84</v>
      </c>
      <c r="F75" s="188"/>
      <c r="G75" s="74"/>
      <c r="H75" s="74"/>
      <c r="I75" s="74"/>
      <c r="J75" s="74">
        <v>16.04</v>
      </c>
      <c r="K75" s="74">
        <v>15.10</v>
      </c>
      <c r="L75" s="74">
        <v>0</v>
      </c>
      <c r="M75" s="74">
        <v>5.3040000000000003</v>
      </c>
      <c r="N75" s="74">
        <v>0</v>
      </c>
      <c r="O75" s="74"/>
      <c r="P75" s="74"/>
      <c r="Q75" s="74"/>
      <c r="R75" s="213">
        <f t="shared" si="4"/>
        <v>36.444000000000003</v>
      </c>
    </row>
    <row r="76" spans="1:18" ht="11.25" customHeight="1">
      <c r="A76" s="44"/>
      <c r="B76" s="182" t="s">
        <v>106</v>
      </c>
      <c r="C76" s="95" t="s">
        <v>492</v>
      </c>
      <c r="D76" s="182" t="s">
        <v>140</v>
      </c>
      <c r="E76" s="185" t="s">
        <v>84</v>
      </c>
      <c r="F76" s="188"/>
      <c r="G76" s="74"/>
      <c r="H76" s="74"/>
      <c r="I76" s="74"/>
      <c r="J76" s="74">
        <v>52.356000000000002</v>
      </c>
      <c r="K76" s="74">
        <v>55.70</v>
      </c>
      <c r="L76" s="74">
        <v>0</v>
      </c>
      <c r="M76" s="74">
        <v>0</v>
      </c>
      <c r="N76" s="74">
        <v>0</v>
      </c>
      <c r="O76" s="74"/>
      <c r="P76" s="74"/>
      <c r="Q76" s="74"/>
      <c r="R76" s="213">
        <f t="shared" si="4"/>
        <v>108.05600000000001</v>
      </c>
    </row>
    <row r="77" spans="1:18" ht="11.25" customHeight="1">
      <c r="A77" s="44"/>
      <c r="B77" s="182" t="s">
        <v>106</v>
      </c>
      <c r="C77" s="95" t="s">
        <v>494</v>
      </c>
      <c r="D77" s="182" t="s">
        <v>140</v>
      </c>
      <c r="E77" s="185" t="s">
        <v>84</v>
      </c>
      <c r="F77" s="199"/>
      <c r="G77" s="74"/>
      <c r="H77" s="74"/>
      <c r="I77" s="74"/>
      <c r="J77" s="74">
        <v>0</v>
      </c>
      <c r="K77" s="74">
        <v>117.70</v>
      </c>
      <c r="L77" s="74">
        <v>0</v>
      </c>
      <c r="M77" s="74">
        <v>0</v>
      </c>
      <c r="N77" s="74">
        <v>0</v>
      </c>
      <c r="O77" s="74"/>
      <c r="P77" s="74"/>
      <c r="Q77" s="74"/>
      <c r="R77" s="213">
        <f t="shared" si="4"/>
        <v>117.70</v>
      </c>
    </row>
    <row r="78" spans="1:18" ht="11.25" customHeight="1">
      <c r="A78" s="44"/>
      <c r="B78" s="182" t="s">
        <v>106</v>
      </c>
      <c r="C78" s="95" t="s">
        <v>495</v>
      </c>
      <c r="D78" s="182" t="s">
        <v>140</v>
      </c>
      <c r="E78" s="185" t="s">
        <v>84</v>
      </c>
      <c r="F78" s="188"/>
      <c r="G78" s="74"/>
      <c r="H78" s="74"/>
      <c r="I78" s="74"/>
      <c r="J78" s="74">
        <v>25.70</v>
      </c>
      <c r="K78" s="74">
        <v>25.70</v>
      </c>
      <c r="L78" s="74">
        <v>25.70</v>
      </c>
      <c r="M78" s="74">
        <v>25.742000000000001</v>
      </c>
      <c r="N78" s="74">
        <v>25.70</v>
      </c>
      <c r="O78" s="74"/>
      <c r="P78" s="74"/>
      <c r="Q78" s="74"/>
      <c r="R78" s="213">
        <f t="shared" si="4"/>
        <v>128.542</v>
      </c>
    </row>
    <row r="79" spans="1:18" ht="11.25" customHeight="1">
      <c r="A79" s="44"/>
      <c r="B79" s="182" t="s">
        <v>106</v>
      </c>
      <c r="C79" s="95" t="s">
        <v>496</v>
      </c>
      <c r="D79" s="182" t="s">
        <v>140</v>
      </c>
      <c r="E79" s="185" t="s">
        <v>84</v>
      </c>
      <c r="F79" s="188"/>
      <c r="G79" s="74"/>
      <c r="H79" s="74"/>
      <c r="I79" s="74"/>
      <c r="J79" s="74">
        <v>0</v>
      </c>
      <c r="K79" s="74">
        <v>1.70</v>
      </c>
      <c r="L79" s="74">
        <v>0</v>
      </c>
      <c r="M79" s="74">
        <v>0</v>
      </c>
      <c r="N79" s="74">
        <v>0</v>
      </c>
      <c r="O79" s="74"/>
      <c r="P79" s="74"/>
      <c r="Q79" s="74"/>
      <c r="R79" s="213">
        <f t="shared" si="4"/>
        <v>1.70</v>
      </c>
    </row>
    <row r="80" spans="1:18" ht="11.25" customHeight="1">
      <c r="A80" s="44"/>
      <c r="B80" s="182" t="s">
        <v>107</v>
      </c>
      <c r="C80" s="95" t="s">
        <v>267</v>
      </c>
      <c r="D80" s="182" t="s">
        <v>140</v>
      </c>
      <c r="E80" s="185" t="s">
        <v>84</v>
      </c>
      <c r="F80" s="188"/>
      <c r="G80" s="74">
        <v>0</v>
      </c>
      <c r="H80" s="74">
        <v>143.10</v>
      </c>
      <c r="I80" s="74">
        <v>24.40</v>
      </c>
      <c r="J80" s="74">
        <v>24.50</v>
      </c>
      <c r="K80" s="74">
        <v>26.20</v>
      </c>
      <c r="L80" s="74">
        <v>27.10</v>
      </c>
      <c r="M80" s="74">
        <v>27.10</v>
      </c>
      <c r="N80" s="74">
        <v>12.83</v>
      </c>
      <c r="O80" s="74"/>
      <c r="P80" s="74"/>
      <c r="Q80" s="74"/>
      <c r="R80" s="213">
        <f t="shared" si="4"/>
        <v>285.22999999999996</v>
      </c>
    </row>
    <row r="81" spans="1:18" ht="11.25" customHeight="1">
      <c r="A81" s="44"/>
      <c r="B81" s="182" t="s">
        <v>110</v>
      </c>
      <c r="C81" s="95" t="s">
        <v>588</v>
      </c>
      <c r="D81" s="182" t="s">
        <v>140</v>
      </c>
      <c r="E81" s="185" t="s">
        <v>84</v>
      </c>
      <c r="F81" s="188" t="s">
        <v>586</v>
      </c>
      <c r="G81" s="74">
        <v>0</v>
      </c>
      <c r="H81" s="74">
        <v>0</v>
      </c>
      <c r="I81" s="74">
        <v>15.12</v>
      </c>
      <c r="J81" s="74">
        <v>0</v>
      </c>
      <c r="K81" s="74">
        <v>3.36</v>
      </c>
      <c r="L81" s="74">
        <v>0</v>
      </c>
      <c r="M81" s="74">
        <v>0</v>
      </c>
      <c r="N81" s="74">
        <v>0</v>
      </c>
      <c r="O81" s="74"/>
      <c r="P81" s="74"/>
      <c r="Q81" s="74"/>
      <c r="R81" s="213">
        <f t="shared" si="4"/>
        <v>18.48</v>
      </c>
    </row>
    <row r="82" spans="1:18" ht="11.25" customHeight="1">
      <c r="A82" s="44"/>
      <c r="B82" s="182" t="s">
        <v>125</v>
      </c>
      <c r="C82" s="217" t="s">
        <v>140</v>
      </c>
      <c r="D82" s="182" t="s">
        <v>140</v>
      </c>
      <c r="E82" s="185" t="s">
        <v>84</v>
      </c>
      <c r="F82" s="293"/>
      <c r="G82" s="74"/>
      <c r="H82" s="74">
        <v>2.0526</v>
      </c>
      <c r="I82" s="74"/>
      <c r="J82" s="74"/>
      <c r="K82" s="74"/>
      <c r="L82" s="74"/>
      <c r="M82" s="74"/>
      <c r="N82" s="74"/>
      <c r="O82" s="74"/>
      <c r="P82" s="74"/>
      <c r="Q82" s="74"/>
      <c r="R82" s="213">
        <f t="shared" si="4"/>
        <v>2.0526</v>
      </c>
    </row>
    <row r="83" spans="1:18" ht="11.25" customHeight="1">
      <c r="A83" s="44"/>
      <c r="B83" s="190" t="s">
        <v>128</v>
      </c>
      <c r="C83" s="95" t="s">
        <v>272</v>
      </c>
      <c r="D83" s="190" t="s">
        <v>140</v>
      </c>
      <c r="E83" s="192" t="s">
        <v>84</v>
      </c>
      <c r="F83" s="193"/>
      <c r="G83" s="106">
        <v>0</v>
      </c>
      <c r="H83" s="106">
        <v>148.22</v>
      </c>
      <c r="I83" s="106">
        <v>0</v>
      </c>
      <c r="J83" s="106">
        <v>1.28</v>
      </c>
      <c r="K83" s="106">
        <v>2.025</v>
      </c>
      <c r="L83" s="106"/>
      <c r="M83" s="106"/>
      <c r="N83" s="106"/>
      <c r="O83" s="106"/>
      <c r="P83" s="106"/>
      <c r="Q83" s="106"/>
      <c r="R83" s="221">
        <f t="shared" si="4"/>
        <v>151.52500000000001</v>
      </c>
    </row>
    <row r="84" spans="1:18" s="5" customFormat="1" ht="11.25" customHeight="1">
      <c r="A84" s="266"/>
      <c r="B84" s="115"/>
      <c r="C84" s="116" t="s">
        <v>49</v>
      </c>
      <c r="D84" s="115" t="s">
        <v>140</v>
      </c>
      <c r="E84" s="118"/>
      <c r="F84" s="119"/>
      <c r="G84" s="113">
        <f>SUM(G60:G83)</f>
        <v>0.32</v>
      </c>
      <c r="H84" s="113">
        <f>SUM(H60:H83)</f>
        <v>5651.1206599999996</v>
      </c>
      <c r="I84" s="113">
        <f t="shared" si="5" ref="I84:Q84">SUM(I60:I83)</f>
        <v>35861.990830000002</v>
      </c>
      <c r="J84" s="113">
        <f>SUM(J60:J83)</f>
        <v>13867.240520000001</v>
      </c>
      <c r="K84" s="113">
        <f t="shared" si="5"/>
        <v>1671.0637600000002</v>
      </c>
      <c r="L84" s="113">
        <f t="shared" si="5"/>
        <v>1221.1060399999999</v>
      </c>
      <c r="M84" s="113">
        <f t="shared" si="5"/>
        <v>823.96106999999995</v>
      </c>
      <c r="N84" s="113">
        <f t="shared" si="5"/>
        <v>727.48100000000011</v>
      </c>
      <c r="O84" s="113">
        <f t="shared" si="5"/>
        <v>0</v>
      </c>
      <c r="P84" s="113">
        <f t="shared" si="5"/>
        <v>0</v>
      </c>
      <c r="Q84" s="113">
        <f t="shared" si="5"/>
        <v>0</v>
      </c>
      <c r="R84" s="113">
        <f>SUM(R60:R83)</f>
        <v>59824.283880000003</v>
      </c>
    </row>
    <row r="85" spans="1:18" ht="11.25" customHeight="1">
      <c r="A85" s="44"/>
      <c r="B85" s="182" t="s">
        <v>95</v>
      </c>
      <c r="C85" s="183" t="s">
        <v>470</v>
      </c>
      <c r="D85" s="182" t="s">
        <v>80</v>
      </c>
      <c r="E85" s="185" t="s">
        <v>84</v>
      </c>
      <c r="F85" s="186" t="s">
        <v>471</v>
      </c>
      <c r="G85" s="77">
        <v>0</v>
      </c>
      <c r="H85" s="77">
        <v>269170.68900000007</v>
      </c>
      <c r="I85" s="77">
        <v>0</v>
      </c>
      <c r="J85" s="77">
        <v>0</v>
      </c>
      <c r="K85" s="77">
        <v>0</v>
      </c>
      <c r="L85" s="77">
        <v>0</v>
      </c>
      <c r="M85" s="77">
        <v>0</v>
      </c>
      <c r="N85" s="77">
        <v>0</v>
      </c>
      <c r="O85" s="77"/>
      <c r="P85" s="77"/>
      <c r="Q85" s="77"/>
      <c r="R85" s="220">
        <f>SUM(G85:Q85)</f>
        <v>269170.68900000007</v>
      </c>
    </row>
    <row r="86" spans="1:18" ht="11.25" customHeight="1">
      <c r="A86" s="44"/>
      <c r="B86" s="182" t="s">
        <v>95</v>
      </c>
      <c r="C86" s="95" t="s">
        <v>572</v>
      </c>
      <c r="D86" s="182" t="s">
        <v>80</v>
      </c>
      <c r="E86" s="185" t="s">
        <v>84</v>
      </c>
      <c r="F86" s="188" t="s">
        <v>471</v>
      </c>
      <c r="G86" s="74">
        <v>0</v>
      </c>
      <c r="H86" s="74">
        <v>493142.53</v>
      </c>
      <c r="I86" s="74">
        <v>1328820</v>
      </c>
      <c r="J86" s="74">
        <v>1419700</v>
      </c>
      <c r="K86" s="74">
        <v>1097610</v>
      </c>
      <c r="L86" s="74">
        <v>884900</v>
      </c>
      <c r="M86" s="74">
        <v>864233.92</v>
      </c>
      <c r="N86" s="74">
        <v>632351.40</v>
      </c>
      <c r="O86" s="74"/>
      <c r="P86" s="74"/>
      <c r="Q86" s="74"/>
      <c r="R86" s="213">
        <f>SUM(G86:Q86)</f>
        <v>6720757.8500000006</v>
      </c>
    </row>
    <row r="87" spans="1:18" ht="11.25" customHeight="1">
      <c r="A87" s="44"/>
      <c r="B87" s="190" t="s">
        <v>96</v>
      </c>
      <c r="C87" s="95" t="s">
        <v>540</v>
      </c>
      <c r="D87" s="190" t="s">
        <v>80</v>
      </c>
      <c r="E87" s="192" t="s">
        <v>84</v>
      </c>
      <c r="F87" s="200"/>
      <c r="G87" s="106">
        <v>0</v>
      </c>
      <c r="H87" s="106">
        <v>1130.68</v>
      </c>
      <c r="I87" s="106">
        <v>0</v>
      </c>
      <c r="J87" s="106">
        <v>21.75</v>
      </c>
      <c r="K87" s="106">
        <v>51.317</v>
      </c>
      <c r="L87" s="106">
        <v>0</v>
      </c>
      <c r="M87" s="106">
        <v>0</v>
      </c>
      <c r="N87" s="106"/>
      <c r="O87" s="106"/>
      <c r="P87" s="106"/>
      <c r="Q87" s="106"/>
      <c r="R87" s="221">
        <f>SUM(G87:Q87)</f>
        <v>1203.7470000000001</v>
      </c>
    </row>
    <row r="88" spans="1:18" s="5" customFormat="1" ht="11.25" customHeight="1">
      <c r="A88" s="266"/>
      <c r="B88" s="115"/>
      <c r="C88" s="116" t="s">
        <v>49</v>
      </c>
      <c r="D88" s="115" t="s">
        <v>80</v>
      </c>
      <c r="E88" s="118"/>
      <c r="F88" s="222"/>
      <c r="G88" s="113">
        <f>SUM(G85:G87)</f>
        <v>0</v>
      </c>
      <c r="H88" s="113">
        <f t="shared" si="6" ref="H88:R88">SUM(H85:H87)</f>
        <v>763443.89900000009</v>
      </c>
      <c r="I88" s="113">
        <f t="shared" si="6"/>
        <v>1328820</v>
      </c>
      <c r="J88" s="113">
        <f t="shared" si="6"/>
        <v>1419721.75</v>
      </c>
      <c r="K88" s="113">
        <f t="shared" si="6"/>
        <v>1097661.317</v>
      </c>
      <c r="L88" s="113">
        <f t="shared" si="6"/>
        <v>884900</v>
      </c>
      <c r="M88" s="113">
        <f t="shared" si="6"/>
        <v>864233.92</v>
      </c>
      <c r="N88" s="113">
        <f t="shared" si="6"/>
        <v>632351.40</v>
      </c>
      <c r="O88" s="113">
        <f t="shared" si="6"/>
        <v>0</v>
      </c>
      <c r="P88" s="113">
        <f t="shared" si="6"/>
        <v>0</v>
      </c>
      <c r="Q88" s="113">
        <f t="shared" si="6"/>
        <v>0</v>
      </c>
      <c r="R88" s="113">
        <f t="shared" si="6"/>
        <v>6991132.2860000012</v>
      </c>
    </row>
    <row r="89" spans="1:18" ht="11.25" customHeight="1">
      <c r="A89" s="44"/>
      <c r="B89" s="182" t="s">
        <v>94</v>
      </c>
      <c r="C89" s="183" t="s">
        <v>466</v>
      </c>
      <c r="D89" s="182" t="s">
        <v>81</v>
      </c>
      <c r="E89" s="185" t="s">
        <v>84</v>
      </c>
      <c r="F89" s="195" t="s">
        <v>287</v>
      </c>
      <c r="G89" s="77">
        <v>0</v>
      </c>
      <c r="H89" s="77">
        <v>15.95215</v>
      </c>
      <c r="I89" s="77">
        <v>0</v>
      </c>
      <c r="J89" s="77">
        <v>7.9615900000000002</v>
      </c>
      <c r="K89" s="77">
        <v>0</v>
      </c>
      <c r="L89" s="77">
        <v>0</v>
      </c>
      <c r="M89" s="77">
        <v>0</v>
      </c>
      <c r="N89" s="77">
        <v>0</v>
      </c>
      <c r="O89" s="77"/>
      <c r="P89" s="77"/>
      <c r="Q89" s="77"/>
      <c r="R89" s="220">
        <f>SUM(G89:Q89)</f>
        <v>23.913740000000001</v>
      </c>
    </row>
    <row r="90" spans="1:18" ht="11.25" customHeight="1">
      <c r="A90" s="44"/>
      <c r="B90" s="182" t="s">
        <v>96</v>
      </c>
      <c r="C90" s="95" t="s">
        <v>541</v>
      </c>
      <c r="D90" s="182" t="s">
        <v>81</v>
      </c>
      <c r="E90" s="185" t="s">
        <v>84</v>
      </c>
      <c r="F90" s="199"/>
      <c r="G90" s="74">
        <v>0</v>
      </c>
      <c r="H90" s="74">
        <v>67.58</v>
      </c>
      <c r="I90" s="74">
        <v>3249.79</v>
      </c>
      <c r="J90" s="74">
        <v>245.06514999999999</v>
      </c>
      <c r="K90" s="74">
        <v>4911.2695199999998</v>
      </c>
      <c r="L90" s="74">
        <v>448.90</v>
      </c>
      <c r="M90" s="74">
        <v>527.01</v>
      </c>
      <c r="N90" s="74">
        <v>255.41</v>
      </c>
      <c r="O90" s="74"/>
      <c r="P90" s="74"/>
      <c r="Q90" s="74"/>
      <c r="R90" s="213">
        <f>SUM(G90:Q90)</f>
        <v>9705.0246699999989</v>
      </c>
    </row>
    <row r="91" spans="1:18" ht="11.25" customHeight="1">
      <c r="A91" s="44"/>
      <c r="B91" s="182" t="s">
        <v>106</v>
      </c>
      <c r="C91" s="95" t="s">
        <v>595</v>
      </c>
      <c r="D91" s="182" t="s">
        <v>81</v>
      </c>
      <c r="E91" s="185" t="s">
        <v>84</v>
      </c>
      <c r="F91" s="199" t="s">
        <v>534</v>
      </c>
      <c r="G91" s="74"/>
      <c r="H91" s="74"/>
      <c r="I91" s="74"/>
      <c r="J91" s="74"/>
      <c r="K91" s="74">
        <v>934.90206999999998</v>
      </c>
      <c r="L91" s="74">
        <v>0</v>
      </c>
      <c r="M91" s="74">
        <v>663.60</v>
      </c>
      <c r="N91" s="74">
        <v>0</v>
      </c>
      <c r="O91" s="74"/>
      <c r="P91" s="74"/>
      <c r="Q91" s="74"/>
      <c r="R91" s="213">
        <f>SUM(G91:Q91)</f>
        <v>1598.50207</v>
      </c>
    </row>
    <row r="92" spans="1:18" ht="11.25" customHeight="1">
      <c r="A92" s="44"/>
      <c r="B92" s="182" t="s">
        <v>128</v>
      </c>
      <c r="C92" s="95" t="s">
        <v>277</v>
      </c>
      <c r="D92" s="182" t="s">
        <v>81</v>
      </c>
      <c r="E92" s="185" t="s">
        <v>84</v>
      </c>
      <c r="F92" s="188"/>
      <c r="G92" s="74">
        <v>0</v>
      </c>
      <c r="H92" s="74">
        <v>6.40</v>
      </c>
      <c r="I92" s="74">
        <v>4.96</v>
      </c>
      <c r="J92" s="74">
        <v>1.455</v>
      </c>
      <c r="K92" s="74">
        <v>8.4979999999999993</v>
      </c>
      <c r="L92" s="74">
        <v>17.84</v>
      </c>
      <c r="M92" s="74">
        <v>2.50</v>
      </c>
      <c r="N92" s="74">
        <v>0.30</v>
      </c>
      <c r="O92" s="74"/>
      <c r="P92" s="74"/>
      <c r="Q92" s="74"/>
      <c r="R92" s="213">
        <f>SUM(G92:Q92)</f>
        <v>41.952999999999996</v>
      </c>
    </row>
    <row r="93" spans="1:18" ht="11.25" customHeight="1">
      <c r="A93" s="44"/>
      <c r="B93" s="190" t="s">
        <v>131</v>
      </c>
      <c r="C93" s="95" t="s">
        <v>343</v>
      </c>
      <c r="D93" s="190" t="s">
        <v>81</v>
      </c>
      <c r="E93" s="192" t="s">
        <v>84</v>
      </c>
      <c r="F93" s="193"/>
      <c r="G93" s="106">
        <v>0</v>
      </c>
      <c r="H93" s="106">
        <v>6019</v>
      </c>
      <c r="I93" s="106">
        <v>536058.60</v>
      </c>
      <c r="J93" s="106">
        <v>609994.19999999995</v>
      </c>
      <c r="K93" s="106">
        <v>638673.098</v>
      </c>
      <c r="L93" s="106">
        <v>670764.70299999998</v>
      </c>
      <c r="M93" s="106">
        <v>682059.21699999995</v>
      </c>
      <c r="N93" s="106">
        <v>391005.163</v>
      </c>
      <c r="O93" s="106"/>
      <c r="P93" s="106"/>
      <c r="Q93" s="106"/>
      <c r="R93" s="221">
        <f>SUM(G93:Q93)</f>
        <v>3534573.9810000001</v>
      </c>
    </row>
    <row r="94" spans="1:18" s="5" customFormat="1" ht="11.25" customHeight="1">
      <c r="A94" s="266"/>
      <c r="B94" s="115"/>
      <c r="C94" s="116" t="s">
        <v>49</v>
      </c>
      <c r="D94" s="115" t="s">
        <v>81</v>
      </c>
      <c r="E94" s="118"/>
      <c r="F94" s="119"/>
      <c r="G94" s="113">
        <f>SUM(G89:G93)</f>
        <v>0</v>
      </c>
      <c r="H94" s="113">
        <f>SUM(H89:H93)</f>
        <v>6108.9321499999996</v>
      </c>
      <c r="I94" s="113">
        <f>SUM(I89:I93)</f>
        <v>539313.35</v>
      </c>
      <c r="J94" s="113">
        <f>SUM(J89:J93)</f>
        <v>610248.68173999991</v>
      </c>
      <c r="K94" s="113">
        <f t="shared" si="7" ref="K94:Q94">SUM(K89:K93)</f>
        <v>644527.76758999994</v>
      </c>
      <c r="L94" s="113">
        <f t="shared" si="7"/>
        <v>671231.44299999997</v>
      </c>
      <c r="M94" s="113">
        <f t="shared" si="7"/>
        <v>683252.32699999993</v>
      </c>
      <c r="N94" s="113">
        <f t="shared" si="7"/>
        <v>391260.87300000002</v>
      </c>
      <c r="O94" s="113">
        <f t="shared" si="7"/>
        <v>0</v>
      </c>
      <c r="P94" s="113">
        <f t="shared" si="7"/>
        <v>0</v>
      </c>
      <c r="Q94" s="113">
        <f t="shared" si="7"/>
        <v>0</v>
      </c>
      <c r="R94" s="113">
        <f>SUM(R89:R93)</f>
        <v>3545943.3744800002</v>
      </c>
    </row>
    <row r="95" spans="1:18" ht="11.25" customHeight="1">
      <c r="A95" s="44"/>
      <c r="B95" s="270" t="s">
        <v>104</v>
      </c>
      <c r="C95" s="271" t="s">
        <v>278</v>
      </c>
      <c r="D95" s="272" t="s">
        <v>78</v>
      </c>
      <c r="E95" s="273" t="s">
        <v>84</v>
      </c>
      <c r="F95" s="274" t="s">
        <v>279</v>
      </c>
      <c r="G95" s="284"/>
      <c r="H95" s="275">
        <v>279.59199999999998</v>
      </c>
      <c r="I95" s="275">
        <v>30</v>
      </c>
      <c r="J95" s="276"/>
      <c r="K95" s="276"/>
      <c r="L95" s="257"/>
      <c r="M95" s="257"/>
      <c r="N95" s="257"/>
      <c r="O95" s="257"/>
      <c r="P95" s="257"/>
      <c r="Q95" s="257"/>
      <c r="R95" s="213">
        <f t="shared" si="8" ref="R95:R101">SUM(G95:Q95)</f>
        <v>309.59199999999998</v>
      </c>
    </row>
    <row r="96" spans="1:18" ht="11.25" customHeight="1">
      <c r="A96" s="44"/>
      <c r="B96" s="270" t="s">
        <v>104</v>
      </c>
      <c r="C96" s="271" t="s">
        <v>280</v>
      </c>
      <c r="D96" s="272" t="s">
        <v>78</v>
      </c>
      <c r="E96" s="273" t="s">
        <v>84</v>
      </c>
      <c r="F96" s="274" t="s">
        <v>527</v>
      </c>
      <c r="G96" s="284"/>
      <c r="H96" s="275">
        <v>74.50</v>
      </c>
      <c r="I96" s="275">
        <v>350</v>
      </c>
      <c r="J96" s="276"/>
      <c r="K96" s="276"/>
      <c r="L96" s="257"/>
      <c r="M96" s="257"/>
      <c r="N96" s="257"/>
      <c r="O96" s="257"/>
      <c r="P96" s="257"/>
      <c r="Q96" s="257"/>
      <c r="R96" s="213">
        <f t="shared" si="8"/>
        <v>424.50</v>
      </c>
    </row>
    <row r="97" spans="1:18" ht="11.25" customHeight="1">
      <c r="A97" s="44"/>
      <c r="B97" s="270" t="s">
        <v>104</v>
      </c>
      <c r="C97" s="271" t="s">
        <v>557</v>
      </c>
      <c r="D97" s="272" t="s">
        <v>78</v>
      </c>
      <c r="E97" s="273" t="s">
        <v>84</v>
      </c>
      <c r="F97" s="274" t="s">
        <v>287</v>
      </c>
      <c r="G97" s="284"/>
      <c r="H97" s="275"/>
      <c r="I97" s="275"/>
      <c r="J97" s="276"/>
      <c r="K97" s="276"/>
      <c r="L97" s="257">
        <v>3</v>
      </c>
      <c r="M97" s="257"/>
      <c r="N97" s="257">
        <v>20</v>
      </c>
      <c r="O97" s="257"/>
      <c r="P97" s="257"/>
      <c r="Q97" s="257"/>
      <c r="R97" s="213">
        <f t="shared" si="8"/>
        <v>23</v>
      </c>
    </row>
    <row r="98" spans="1:18" ht="11.25" customHeight="1">
      <c r="A98" s="44"/>
      <c r="B98" s="253" t="s">
        <v>104</v>
      </c>
      <c r="C98" s="279" t="s">
        <v>283</v>
      </c>
      <c r="D98" s="280" t="s">
        <v>78</v>
      </c>
      <c r="E98" s="254" t="s">
        <v>144</v>
      </c>
      <c r="F98" s="255" t="s">
        <v>284</v>
      </c>
      <c r="G98" s="246"/>
      <c r="H98" s="257">
        <v>0</v>
      </c>
      <c r="I98" s="257">
        <v>11091.678</v>
      </c>
      <c r="J98" s="256"/>
      <c r="K98" s="256"/>
      <c r="L98" s="257"/>
      <c r="M98" s="257"/>
      <c r="N98" s="257"/>
      <c r="O98" s="257"/>
      <c r="P98" s="257"/>
      <c r="Q98" s="257"/>
      <c r="R98" s="290">
        <f t="shared" si="8"/>
        <v>11091.678</v>
      </c>
    </row>
    <row r="99" spans="1:18" ht="11.25" customHeight="1">
      <c r="A99" s="44"/>
      <c r="B99" s="270" t="s">
        <v>104</v>
      </c>
      <c r="C99" s="271" t="s">
        <v>640</v>
      </c>
      <c r="D99" s="272" t="s">
        <v>78</v>
      </c>
      <c r="E99" s="273" t="s">
        <v>84</v>
      </c>
      <c r="F99" s="274" t="s">
        <v>528</v>
      </c>
      <c r="G99" s="284"/>
      <c r="H99" s="275"/>
      <c r="I99" s="275"/>
      <c r="J99" s="276">
        <v>417.96600000000001</v>
      </c>
      <c r="K99" s="276">
        <v>542</v>
      </c>
      <c r="L99" s="275">
        <v>530</v>
      </c>
      <c r="M99" s="257">
        <v>631</v>
      </c>
      <c r="N99" s="257">
        <v>863</v>
      </c>
      <c r="O99" s="257"/>
      <c r="P99" s="257"/>
      <c r="Q99" s="257"/>
      <c r="R99" s="213">
        <f t="shared" si="8"/>
        <v>2983.9659999999999</v>
      </c>
    </row>
    <row r="100" spans="1:18" ht="11.25" customHeight="1">
      <c r="A100" s="44"/>
      <c r="B100" s="270" t="s">
        <v>104</v>
      </c>
      <c r="C100" s="271" t="s">
        <v>589</v>
      </c>
      <c r="D100" s="272" t="s">
        <v>78</v>
      </c>
      <c r="E100" s="273" t="s">
        <v>84</v>
      </c>
      <c r="F100" s="274" t="s">
        <v>279</v>
      </c>
      <c r="G100" s="284"/>
      <c r="H100" s="275"/>
      <c r="I100" s="275"/>
      <c r="J100" s="276">
        <v>31.5168</v>
      </c>
      <c r="K100" s="276"/>
      <c r="L100" s="275"/>
      <c r="M100" s="257"/>
      <c r="N100" s="257"/>
      <c r="O100" s="257"/>
      <c r="P100" s="257"/>
      <c r="Q100" s="257"/>
      <c r="R100" s="213">
        <f t="shared" si="8"/>
        <v>31.5168</v>
      </c>
    </row>
    <row r="101" spans="1:18" ht="11.25" customHeight="1">
      <c r="A101" s="44"/>
      <c r="B101" s="270" t="s">
        <v>104</v>
      </c>
      <c r="C101" s="271" t="s">
        <v>485</v>
      </c>
      <c r="D101" s="272" t="s">
        <v>78</v>
      </c>
      <c r="E101" s="273" t="s">
        <v>84</v>
      </c>
      <c r="F101" s="274" t="s">
        <v>287</v>
      </c>
      <c r="G101" s="284"/>
      <c r="H101" s="275"/>
      <c r="I101" s="275"/>
      <c r="J101" s="276">
        <v>133.084</v>
      </c>
      <c r="K101" s="276">
        <v>133.10</v>
      </c>
      <c r="L101" s="275">
        <v>133.10</v>
      </c>
      <c r="M101" s="257"/>
      <c r="N101" s="257">
        <v>900.40</v>
      </c>
      <c r="O101" s="257"/>
      <c r="P101" s="257"/>
      <c r="Q101" s="257"/>
      <c r="R101" s="213">
        <f t="shared" si="8"/>
        <v>1299.684</v>
      </c>
    </row>
    <row r="102" spans="1:18" ht="11.25" customHeight="1">
      <c r="A102" s="44"/>
      <c r="B102" s="270" t="s">
        <v>104</v>
      </c>
      <c r="C102" s="271" t="s">
        <v>641</v>
      </c>
      <c r="D102" s="272" t="s">
        <v>78</v>
      </c>
      <c r="E102" s="273" t="s">
        <v>84</v>
      </c>
      <c r="F102" s="274" t="s">
        <v>287</v>
      </c>
      <c r="G102" s="284"/>
      <c r="H102" s="275"/>
      <c r="I102" s="275"/>
      <c r="J102" s="276"/>
      <c r="K102" s="276"/>
      <c r="L102" s="284"/>
      <c r="M102" s="74"/>
      <c r="N102" s="74">
        <v>115.10</v>
      </c>
      <c r="O102" s="74"/>
      <c r="P102" s="74"/>
      <c r="Q102" s="74"/>
      <c r="R102" s="213">
        <f>SUM(G102:Q102)</f>
        <v>115.10</v>
      </c>
    </row>
    <row r="103" spans="1:18" ht="11.25" customHeight="1">
      <c r="A103" s="44"/>
      <c r="B103" s="270" t="s">
        <v>104</v>
      </c>
      <c r="C103" s="271" t="s">
        <v>645</v>
      </c>
      <c r="D103" s="272" t="s">
        <v>78</v>
      </c>
      <c r="E103" s="273" t="s">
        <v>84</v>
      </c>
      <c r="F103" s="274" t="s">
        <v>287</v>
      </c>
      <c r="G103" s="284"/>
      <c r="H103" s="275"/>
      <c r="I103" s="275"/>
      <c r="J103" s="276"/>
      <c r="K103" s="276"/>
      <c r="L103" s="284"/>
      <c r="M103" s="74"/>
      <c r="N103" s="74">
        <v>1078.80</v>
      </c>
      <c r="O103" s="74"/>
      <c r="P103" s="74"/>
      <c r="Q103" s="74"/>
      <c r="R103" s="213">
        <f>SUM(G103:Q103)</f>
        <v>1078.80</v>
      </c>
    </row>
    <row r="104" spans="1:18" ht="11.25" customHeight="1">
      <c r="A104" s="44"/>
      <c r="B104" s="253" t="s">
        <v>104</v>
      </c>
      <c r="C104" s="279" t="s">
        <v>591</v>
      </c>
      <c r="D104" s="280" t="s">
        <v>78</v>
      </c>
      <c r="E104" s="254" t="s">
        <v>144</v>
      </c>
      <c r="F104" s="255" t="s">
        <v>279</v>
      </c>
      <c r="G104" s="246"/>
      <c r="H104" s="257"/>
      <c r="I104" s="257"/>
      <c r="J104" s="256"/>
      <c r="K104" s="256">
        <v>102340.628</v>
      </c>
      <c r="L104" s="263"/>
      <c r="M104" s="263"/>
      <c r="N104" s="263"/>
      <c r="O104" s="263"/>
      <c r="P104" s="263"/>
      <c r="Q104" s="263"/>
      <c r="R104" s="264">
        <f>SUM(G104:Q104)</f>
        <v>102340.628</v>
      </c>
    </row>
    <row r="105" spans="1:18" ht="11.25" customHeight="1">
      <c r="A105" s="44"/>
      <c r="B105" s="270" t="s">
        <v>104</v>
      </c>
      <c r="C105" s="271" t="s">
        <v>558</v>
      </c>
      <c r="D105" s="272" t="s">
        <v>78</v>
      </c>
      <c r="E105" s="273" t="s">
        <v>84</v>
      </c>
      <c r="F105" s="274" t="s">
        <v>559</v>
      </c>
      <c r="G105" s="284"/>
      <c r="H105" s="275"/>
      <c r="I105" s="275"/>
      <c r="J105" s="276"/>
      <c r="K105" s="276"/>
      <c r="L105" s="74">
        <v>75077.600000000006</v>
      </c>
      <c r="M105" s="74"/>
      <c r="N105" s="74"/>
      <c r="O105" s="74"/>
      <c r="P105" s="74"/>
      <c r="Q105" s="74"/>
      <c r="R105" s="213">
        <f>SUM(G105:Q105)</f>
        <v>75077.600000000006</v>
      </c>
    </row>
    <row r="106" spans="1:24" s="5" customFormat="1" ht="11.25" customHeight="1">
      <c r="A106" s="266"/>
      <c r="B106" s="115"/>
      <c r="C106" s="116" t="s">
        <v>49</v>
      </c>
      <c r="D106" s="115" t="s">
        <v>78</v>
      </c>
      <c r="E106" s="118"/>
      <c r="F106" s="119"/>
      <c r="G106" s="113">
        <f>SUM(G95:G105)</f>
        <v>0</v>
      </c>
      <c r="H106" s="113">
        <f t="shared" si="9" ref="H106:R106">SUM(H95:H105)</f>
        <v>354.09199999999998</v>
      </c>
      <c r="I106" s="113">
        <f t="shared" si="9"/>
        <v>11471.678</v>
      </c>
      <c r="J106" s="113">
        <f t="shared" si="9"/>
        <v>582.56680000000006</v>
      </c>
      <c r="K106" s="113">
        <f>SUM(K95:K105)</f>
        <v>103015.728</v>
      </c>
      <c r="L106" s="113">
        <f t="shared" si="9"/>
        <v>75743.700000000012</v>
      </c>
      <c r="M106" s="113">
        <f t="shared" si="9"/>
        <v>631</v>
      </c>
      <c r="N106" s="113">
        <f t="shared" si="9"/>
        <v>2977.30</v>
      </c>
      <c r="O106" s="113">
        <f t="shared" si="9"/>
        <v>0</v>
      </c>
      <c r="P106" s="113">
        <f t="shared" si="9"/>
        <v>0</v>
      </c>
      <c r="Q106" s="113">
        <f t="shared" si="9"/>
        <v>0</v>
      </c>
      <c r="R106" s="113">
        <f t="shared" si="9"/>
        <v>194776.06479999999</v>
      </c>
      <c r="S106" s="289"/>
      <c r="T106" s="289"/>
      <c r="U106" s="289"/>
      <c r="V106" s="289"/>
      <c r="W106" s="289"/>
      <c r="X106" s="289"/>
    </row>
    <row r="107" spans="1:18" ht="11.25" customHeight="1">
      <c r="A107" s="44"/>
      <c r="B107" s="182" t="s">
        <v>91</v>
      </c>
      <c r="C107" s="183" t="s">
        <v>440</v>
      </c>
      <c r="D107" s="182" t="s">
        <v>141</v>
      </c>
      <c r="E107" s="185" t="s">
        <v>84</v>
      </c>
      <c r="F107" s="186"/>
      <c r="G107" s="77"/>
      <c r="H107" s="77">
        <v>0</v>
      </c>
      <c r="I107" s="77">
        <v>0</v>
      </c>
      <c r="J107" s="77">
        <v>0</v>
      </c>
      <c r="K107" s="77">
        <v>0</v>
      </c>
      <c r="L107" s="77">
        <v>0</v>
      </c>
      <c r="M107" s="77">
        <v>50</v>
      </c>
      <c r="N107" s="77">
        <v>0</v>
      </c>
      <c r="O107" s="77"/>
      <c r="P107" s="77"/>
      <c r="Q107" s="77"/>
      <c r="R107" s="220">
        <f t="shared" si="10" ref="R107:R121">SUM(G107:Q107)</f>
        <v>50</v>
      </c>
    </row>
    <row r="108" spans="1:18" ht="11.25" customHeight="1">
      <c r="A108" s="44"/>
      <c r="B108" s="182" t="s">
        <v>94</v>
      </c>
      <c r="C108" s="95" t="s">
        <v>465</v>
      </c>
      <c r="D108" s="182" t="s">
        <v>141</v>
      </c>
      <c r="E108" s="185" t="s">
        <v>84</v>
      </c>
      <c r="F108" s="196" t="s">
        <v>287</v>
      </c>
      <c r="G108" s="74">
        <v>0</v>
      </c>
      <c r="H108" s="74">
        <v>62.995600000000003</v>
      </c>
      <c r="I108" s="74">
        <v>0</v>
      </c>
      <c r="J108" s="74">
        <v>0</v>
      </c>
      <c r="K108" s="74">
        <v>0</v>
      </c>
      <c r="L108" s="74">
        <v>0</v>
      </c>
      <c r="M108" s="74">
        <v>59.330640000000002</v>
      </c>
      <c r="N108" s="74">
        <v>0</v>
      </c>
      <c r="O108" s="74"/>
      <c r="P108" s="74"/>
      <c r="Q108" s="74"/>
      <c r="R108" s="213">
        <f t="shared" si="10"/>
        <v>122.32624000000001</v>
      </c>
    </row>
    <row r="109" spans="1:18" ht="11.25" customHeight="1">
      <c r="A109" s="44"/>
      <c r="B109" s="182" t="s">
        <v>95</v>
      </c>
      <c r="C109" s="95" t="s">
        <v>473</v>
      </c>
      <c r="D109" s="182" t="s">
        <v>141</v>
      </c>
      <c r="E109" s="185" t="s">
        <v>84</v>
      </c>
      <c r="F109" s="188" t="s">
        <v>537</v>
      </c>
      <c r="G109" s="74">
        <v>0</v>
      </c>
      <c r="H109" s="74">
        <v>0</v>
      </c>
      <c r="I109" s="74">
        <v>25.39</v>
      </c>
      <c r="J109" s="74">
        <v>29.599</v>
      </c>
      <c r="K109" s="74">
        <v>10.77</v>
      </c>
      <c r="L109" s="74">
        <v>0.19</v>
      </c>
      <c r="M109" s="74">
        <v>0</v>
      </c>
      <c r="N109" s="74">
        <v>0</v>
      </c>
      <c r="O109" s="74"/>
      <c r="P109" s="74"/>
      <c r="Q109" s="74"/>
      <c r="R109" s="213">
        <f t="shared" si="10"/>
        <v>65.948999999999998</v>
      </c>
    </row>
    <row r="110" spans="1:18" ht="11.25" customHeight="1">
      <c r="A110" s="44"/>
      <c r="B110" s="182" t="s">
        <v>95</v>
      </c>
      <c r="C110" s="95" t="s">
        <v>605</v>
      </c>
      <c r="D110" s="182" t="s">
        <v>141</v>
      </c>
      <c r="E110" s="185" t="s">
        <v>84</v>
      </c>
      <c r="F110" s="188"/>
      <c r="G110" s="74">
        <v>0</v>
      </c>
      <c r="H110" s="74">
        <v>9</v>
      </c>
      <c r="I110" s="74">
        <v>4</v>
      </c>
      <c r="J110" s="74">
        <v>0</v>
      </c>
      <c r="K110" s="74">
        <v>0</v>
      </c>
      <c r="L110" s="74">
        <v>0</v>
      </c>
      <c r="M110" s="74">
        <v>0</v>
      </c>
      <c r="N110" s="74">
        <v>0</v>
      </c>
      <c r="O110" s="74"/>
      <c r="P110" s="74"/>
      <c r="Q110" s="74"/>
      <c r="R110" s="213">
        <f t="shared" si="10"/>
        <v>13</v>
      </c>
    </row>
    <row r="111" spans="1:18" ht="11.25" customHeight="1">
      <c r="A111" s="44"/>
      <c r="B111" s="182" t="s">
        <v>96</v>
      </c>
      <c r="C111" s="95" t="s">
        <v>542</v>
      </c>
      <c r="D111" s="182" t="s">
        <v>141</v>
      </c>
      <c r="E111" s="185" t="s">
        <v>84</v>
      </c>
      <c r="F111" s="188"/>
      <c r="G111" s="74">
        <v>0</v>
      </c>
      <c r="H111" s="74">
        <v>501.86</v>
      </c>
      <c r="I111" s="74">
        <v>7701.78</v>
      </c>
      <c r="J111" s="74">
        <v>11228.554630000001</v>
      </c>
      <c r="K111" s="74">
        <v>13474.19686</v>
      </c>
      <c r="L111" s="74">
        <v>30224.09</v>
      </c>
      <c r="M111" s="74">
        <v>7388.9699999999993</v>
      </c>
      <c r="N111" s="74">
        <v>10685.17</v>
      </c>
      <c r="O111" s="74"/>
      <c r="P111" s="74"/>
      <c r="Q111" s="74"/>
      <c r="R111" s="213">
        <f t="shared" si="10"/>
        <v>81204.62148999999</v>
      </c>
    </row>
    <row r="112" spans="1:18" ht="11.25" customHeight="1">
      <c r="A112" s="44"/>
      <c r="B112" s="182" t="s">
        <v>96</v>
      </c>
      <c r="C112" s="95" t="s">
        <v>570</v>
      </c>
      <c r="D112" s="182" t="s">
        <v>141</v>
      </c>
      <c r="E112" s="185" t="s">
        <v>84</v>
      </c>
      <c r="F112" s="188" t="s">
        <v>614</v>
      </c>
      <c r="G112" s="74">
        <v>0</v>
      </c>
      <c r="H112" s="74">
        <v>0</v>
      </c>
      <c r="I112" s="74">
        <v>0</v>
      </c>
      <c r="J112" s="74">
        <v>0</v>
      </c>
      <c r="K112" s="74">
        <v>0</v>
      </c>
      <c r="L112" s="74">
        <v>5390.80908</v>
      </c>
      <c r="M112" s="74">
        <v>118.01</v>
      </c>
      <c r="N112" s="74">
        <v>12677.16</v>
      </c>
      <c r="O112" s="74"/>
      <c r="P112" s="74"/>
      <c r="Q112" s="74"/>
      <c r="R112" s="213">
        <f t="shared" si="10"/>
        <v>18185.979080000001</v>
      </c>
    </row>
    <row r="113" spans="1:18" ht="11.25" customHeight="1">
      <c r="A113" s="44"/>
      <c r="B113" s="182" t="s">
        <v>101</v>
      </c>
      <c r="C113" s="95" t="s">
        <v>660</v>
      </c>
      <c r="D113" s="182" t="s">
        <v>141</v>
      </c>
      <c r="E113" s="185" t="s">
        <v>84</v>
      </c>
      <c r="F113" s="188"/>
      <c r="G113" s="74">
        <v>0</v>
      </c>
      <c r="H113" s="74">
        <v>0</v>
      </c>
      <c r="I113" s="74">
        <v>0</v>
      </c>
      <c r="J113" s="74">
        <v>0</v>
      </c>
      <c r="K113" s="74">
        <v>0</v>
      </c>
      <c r="L113" s="74">
        <v>1703.1346900000001</v>
      </c>
      <c r="M113" s="74">
        <v>404.91699999999997</v>
      </c>
      <c r="N113" s="74">
        <v>0</v>
      </c>
      <c r="O113" s="74"/>
      <c r="P113" s="74"/>
      <c r="Q113" s="74"/>
      <c r="R113" s="213">
        <f t="shared" si="10"/>
        <v>2108.0516900000002</v>
      </c>
    </row>
    <row r="114" spans="1:18" ht="11.25" customHeight="1">
      <c r="A114" s="44"/>
      <c r="B114" s="182" t="s">
        <v>101</v>
      </c>
      <c r="C114" s="95" t="s">
        <v>571</v>
      </c>
      <c r="D114" s="182" t="s">
        <v>141</v>
      </c>
      <c r="E114" s="185" t="s">
        <v>84</v>
      </c>
      <c r="F114" s="199"/>
      <c r="G114" s="74">
        <v>0</v>
      </c>
      <c r="H114" s="74">
        <v>0</v>
      </c>
      <c r="I114" s="74">
        <v>33786</v>
      </c>
      <c r="J114" s="74">
        <v>31543</v>
      </c>
      <c r="K114" s="74">
        <v>13896</v>
      </c>
      <c r="L114" s="74">
        <v>9251.9979999999996</v>
      </c>
      <c r="M114" s="74">
        <v>2840</v>
      </c>
      <c r="N114" s="74">
        <v>0</v>
      </c>
      <c r="O114" s="74"/>
      <c r="P114" s="74"/>
      <c r="Q114" s="74"/>
      <c r="R114" s="213">
        <f t="shared" si="10"/>
        <v>91316.997999999992</v>
      </c>
    </row>
    <row r="115" spans="1:18" ht="11.25" customHeight="1">
      <c r="A115" s="44"/>
      <c r="B115" s="182" t="s">
        <v>105</v>
      </c>
      <c r="C115" s="95" t="s">
        <v>288</v>
      </c>
      <c r="D115" s="182" t="s">
        <v>141</v>
      </c>
      <c r="E115" s="185" t="s">
        <v>84</v>
      </c>
      <c r="F115" s="188"/>
      <c r="G115" s="74">
        <v>0</v>
      </c>
      <c r="H115" s="74">
        <v>4.9000000000000004</v>
      </c>
      <c r="I115" s="74">
        <v>0</v>
      </c>
      <c r="J115" s="226">
        <v>0</v>
      </c>
      <c r="K115" s="74">
        <v>0</v>
      </c>
      <c r="L115" s="74">
        <v>0</v>
      </c>
      <c r="M115" s="74">
        <v>0</v>
      </c>
      <c r="N115" s="74">
        <v>0</v>
      </c>
      <c r="O115" s="74"/>
      <c r="P115" s="74"/>
      <c r="Q115" s="74"/>
      <c r="R115" s="213">
        <f t="shared" si="10"/>
        <v>4.9000000000000004</v>
      </c>
    </row>
    <row r="116" spans="1:18" ht="11.25" customHeight="1">
      <c r="A116" s="44"/>
      <c r="B116" s="182" t="s">
        <v>106</v>
      </c>
      <c r="C116" s="95" t="s">
        <v>300</v>
      </c>
      <c r="D116" s="182" t="s">
        <v>141</v>
      </c>
      <c r="E116" s="185" t="s">
        <v>84</v>
      </c>
      <c r="F116" s="188" t="s">
        <v>301</v>
      </c>
      <c r="G116" s="74"/>
      <c r="H116" s="74"/>
      <c r="I116" s="74">
        <v>60</v>
      </c>
      <c r="J116" s="74">
        <v>60</v>
      </c>
      <c r="K116" s="74">
        <v>240</v>
      </c>
      <c r="L116" s="74">
        <v>0</v>
      </c>
      <c r="M116" s="74">
        <v>0</v>
      </c>
      <c r="N116" s="74">
        <v>25.30</v>
      </c>
      <c r="O116" s="74"/>
      <c r="P116" s="74"/>
      <c r="Q116" s="74"/>
      <c r="R116" s="213">
        <f t="shared" si="10"/>
        <v>385.30</v>
      </c>
    </row>
    <row r="117" spans="1:18" ht="11.25" customHeight="1">
      <c r="A117" s="44"/>
      <c r="B117" s="182" t="s">
        <v>106</v>
      </c>
      <c r="C117" s="95" t="s">
        <v>307</v>
      </c>
      <c r="D117" s="182" t="s">
        <v>141</v>
      </c>
      <c r="E117" s="185" t="s">
        <v>84</v>
      </c>
      <c r="F117" s="188" t="s">
        <v>287</v>
      </c>
      <c r="G117" s="74">
        <v>0</v>
      </c>
      <c r="H117" s="74">
        <v>3.50</v>
      </c>
      <c r="I117" s="74">
        <v>2.70</v>
      </c>
      <c r="J117" s="74">
        <v>2.2000000000000002</v>
      </c>
      <c r="K117" s="74">
        <v>0</v>
      </c>
      <c r="L117" s="74">
        <v>0</v>
      </c>
      <c r="M117" s="74">
        <v>0</v>
      </c>
      <c r="N117" s="74">
        <v>0</v>
      </c>
      <c r="O117" s="74"/>
      <c r="P117" s="74"/>
      <c r="Q117" s="74"/>
      <c r="R117" s="213">
        <f t="shared" si="10"/>
        <v>8.40</v>
      </c>
    </row>
    <row r="118" spans="1:18" ht="11.25" customHeight="1">
      <c r="A118" s="44"/>
      <c r="B118" s="182" t="s">
        <v>123</v>
      </c>
      <c r="C118" s="217" t="s">
        <v>175</v>
      </c>
      <c r="D118" s="182" t="s">
        <v>141</v>
      </c>
      <c r="E118" s="185" t="s">
        <v>84</v>
      </c>
      <c r="F118" s="216" t="s">
        <v>199</v>
      </c>
      <c r="G118" s="74"/>
      <c r="H118" s="74">
        <v>73.900000000000006</v>
      </c>
      <c r="I118" s="74"/>
      <c r="J118" s="74">
        <v>96.20</v>
      </c>
      <c r="K118" s="74">
        <v>38.200000000000003</v>
      </c>
      <c r="L118" s="74"/>
      <c r="M118" s="74"/>
      <c r="N118" s="74"/>
      <c r="O118" s="74"/>
      <c r="P118" s="74"/>
      <c r="Q118" s="74"/>
      <c r="R118" s="213">
        <f t="shared" si="10"/>
        <v>208.30</v>
      </c>
    </row>
    <row r="119" spans="1:18" ht="11.25" customHeight="1">
      <c r="A119" s="44"/>
      <c r="B119" s="182" t="s">
        <v>125</v>
      </c>
      <c r="C119" s="95" t="s">
        <v>181</v>
      </c>
      <c r="D119" s="182" t="s">
        <v>141</v>
      </c>
      <c r="E119" s="185" t="s">
        <v>84</v>
      </c>
      <c r="F119" s="199"/>
      <c r="G119" s="74"/>
      <c r="H119" s="74">
        <v>2.9074800000000001</v>
      </c>
      <c r="I119" s="74"/>
      <c r="J119" s="74"/>
      <c r="K119" s="74"/>
      <c r="L119" s="74"/>
      <c r="M119" s="74"/>
      <c r="N119" s="74"/>
      <c r="O119" s="74"/>
      <c r="P119" s="74"/>
      <c r="Q119" s="74"/>
      <c r="R119" s="213">
        <f t="shared" si="10"/>
        <v>2.9074800000000001</v>
      </c>
    </row>
    <row r="120" spans="1:18" ht="11.25" customHeight="1">
      <c r="A120" s="44"/>
      <c r="B120" s="182" t="s">
        <v>125</v>
      </c>
      <c r="C120" s="95" t="s">
        <v>182</v>
      </c>
      <c r="D120" s="182" t="s">
        <v>141</v>
      </c>
      <c r="E120" s="185" t="s">
        <v>84</v>
      </c>
      <c r="F120" s="199"/>
      <c r="G120" s="74"/>
      <c r="H120" s="74">
        <v>2.472</v>
      </c>
      <c r="I120" s="74"/>
      <c r="J120" s="74"/>
      <c r="K120" s="74"/>
      <c r="L120" s="74"/>
      <c r="M120" s="74"/>
      <c r="N120" s="74"/>
      <c r="O120" s="74"/>
      <c r="P120" s="74"/>
      <c r="Q120" s="74"/>
      <c r="R120" s="213">
        <f t="shared" si="10"/>
        <v>2.472</v>
      </c>
    </row>
    <row r="121" spans="1:18" ht="11.25" customHeight="1">
      <c r="A121" s="44"/>
      <c r="B121" s="190" t="s">
        <v>128</v>
      </c>
      <c r="C121" s="95" t="s">
        <v>273</v>
      </c>
      <c r="D121" s="190" t="s">
        <v>141</v>
      </c>
      <c r="E121" s="192" t="s">
        <v>84</v>
      </c>
      <c r="F121" s="193"/>
      <c r="G121" s="106">
        <v>0</v>
      </c>
      <c r="H121" s="106">
        <v>50.80</v>
      </c>
      <c r="I121" s="106">
        <v>9.92</v>
      </c>
      <c r="J121" s="106">
        <v>16.88</v>
      </c>
      <c r="K121" s="106">
        <v>15.60</v>
      </c>
      <c r="L121" s="106"/>
      <c r="M121" s="106"/>
      <c r="N121" s="106"/>
      <c r="O121" s="106"/>
      <c r="P121" s="106"/>
      <c r="Q121" s="106"/>
      <c r="R121" s="221">
        <f t="shared" si="10"/>
        <v>93.199999999999989</v>
      </c>
    </row>
    <row r="122" spans="1:18" s="5" customFormat="1" ht="11.25" customHeight="1">
      <c r="A122" s="266"/>
      <c r="B122" s="115"/>
      <c r="C122" s="116" t="s">
        <v>49</v>
      </c>
      <c r="D122" s="115" t="s">
        <v>141</v>
      </c>
      <c r="E122" s="118"/>
      <c r="F122" s="119"/>
      <c r="G122" s="113">
        <f>SUM(G107:G121)</f>
        <v>0</v>
      </c>
      <c r="H122" s="113">
        <f t="shared" si="11" ref="H122:Q122">SUM(H107:H121)</f>
        <v>712.33507999999983</v>
      </c>
      <c r="I122" s="113">
        <f t="shared" si="11"/>
        <v>41589.789999999994</v>
      </c>
      <c r="J122" s="113">
        <f>SUM(J107:J121)</f>
        <v>42976.433629999992</v>
      </c>
      <c r="K122" s="113">
        <f t="shared" si="11"/>
        <v>27674.76686</v>
      </c>
      <c r="L122" s="113">
        <f t="shared" si="11"/>
        <v>46570.221769999996</v>
      </c>
      <c r="M122" s="113">
        <f t="shared" si="11"/>
        <v>10861.227640000001</v>
      </c>
      <c r="N122" s="113">
        <f t="shared" si="11"/>
        <v>23387.63</v>
      </c>
      <c r="O122" s="113">
        <f t="shared" si="11"/>
        <v>0</v>
      </c>
      <c r="P122" s="113">
        <f t="shared" si="11"/>
        <v>0</v>
      </c>
      <c r="Q122" s="113">
        <f t="shared" si="11"/>
        <v>0</v>
      </c>
      <c r="R122" s="113">
        <f>SUM(R107:R121)</f>
        <v>193772.40497999996</v>
      </c>
    </row>
    <row r="123" spans="1:18" ht="11.25" customHeight="1">
      <c r="A123" s="44"/>
      <c r="B123" s="182" t="s">
        <v>86</v>
      </c>
      <c r="C123" s="183" t="s">
        <v>247</v>
      </c>
      <c r="D123" s="182" t="s">
        <v>143</v>
      </c>
      <c r="E123" s="185" t="s">
        <v>84</v>
      </c>
      <c r="F123" s="186"/>
      <c r="G123" s="77"/>
      <c r="H123" s="77"/>
      <c r="I123" s="77">
        <v>423</v>
      </c>
      <c r="J123" s="77">
        <v>518</v>
      </c>
      <c r="K123" s="77">
        <v>550</v>
      </c>
      <c r="L123" s="77">
        <v>719</v>
      </c>
      <c r="M123" s="77">
        <v>469</v>
      </c>
      <c r="N123" s="77">
        <v>397</v>
      </c>
      <c r="O123" s="77"/>
      <c r="P123" s="77"/>
      <c r="Q123" s="77"/>
      <c r="R123" s="220">
        <f t="shared" si="12" ref="R123:R133">SUM(G123:Q123)</f>
        <v>3076</v>
      </c>
    </row>
    <row r="124" spans="1:18" ht="11.25" customHeight="1">
      <c r="A124" s="44"/>
      <c r="B124" s="182" t="s">
        <v>86</v>
      </c>
      <c r="C124" s="95" t="s">
        <v>251</v>
      </c>
      <c r="D124" s="182" t="s">
        <v>143</v>
      </c>
      <c r="E124" s="185" t="s">
        <v>84</v>
      </c>
      <c r="F124" s="188"/>
      <c r="G124" s="74"/>
      <c r="H124" s="74"/>
      <c r="I124" s="74">
        <v>377</v>
      </c>
      <c r="J124" s="74">
        <v>418</v>
      </c>
      <c r="K124" s="74">
        <v>397</v>
      </c>
      <c r="L124" s="74">
        <v>668</v>
      </c>
      <c r="M124" s="74">
        <v>441</v>
      </c>
      <c r="N124" s="74">
        <v>389</v>
      </c>
      <c r="O124" s="74"/>
      <c r="P124" s="74"/>
      <c r="Q124" s="74"/>
      <c r="R124" s="213">
        <f t="shared" si="12"/>
        <v>2690</v>
      </c>
    </row>
    <row r="125" spans="1:18" ht="11.25" customHeight="1">
      <c r="A125" s="44"/>
      <c r="B125" s="182" t="s">
        <v>91</v>
      </c>
      <c r="C125" s="95" t="s">
        <v>566</v>
      </c>
      <c r="D125" s="182" t="s">
        <v>143</v>
      </c>
      <c r="E125" s="185" t="s">
        <v>84</v>
      </c>
      <c r="F125" s="188"/>
      <c r="G125" s="74"/>
      <c r="H125" s="74">
        <v>0</v>
      </c>
      <c r="I125" s="74">
        <v>0</v>
      </c>
      <c r="J125" s="74">
        <v>685</v>
      </c>
      <c r="K125" s="74">
        <v>0</v>
      </c>
      <c r="L125" s="74">
        <v>1023</v>
      </c>
      <c r="M125" s="74">
        <v>25</v>
      </c>
      <c r="N125" s="74">
        <v>0</v>
      </c>
      <c r="O125" s="74"/>
      <c r="P125" s="74"/>
      <c r="Q125" s="74"/>
      <c r="R125" s="213">
        <f t="shared" si="12"/>
        <v>1733</v>
      </c>
    </row>
    <row r="126" spans="1:18" ht="11.25" customHeight="1">
      <c r="A126" s="44"/>
      <c r="B126" s="182" t="s">
        <v>91</v>
      </c>
      <c r="C126" s="95" t="s">
        <v>437</v>
      </c>
      <c r="D126" s="182" t="s">
        <v>143</v>
      </c>
      <c r="E126" s="185" t="s">
        <v>84</v>
      </c>
      <c r="F126" s="188"/>
      <c r="G126" s="74"/>
      <c r="H126" s="74">
        <v>0</v>
      </c>
      <c r="I126" s="74">
        <v>0</v>
      </c>
      <c r="J126" s="74">
        <v>9113.5499999999993</v>
      </c>
      <c r="K126" s="74">
        <v>11310.45</v>
      </c>
      <c r="L126" s="74">
        <v>14502.349999999999</v>
      </c>
      <c r="M126" s="74">
        <v>19565.650000000001</v>
      </c>
      <c r="N126" s="74">
        <v>19759</v>
      </c>
      <c r="O126" s="74"/>
      <c r="P126" s="74"/>
      <c r="Q126" s="74"/>
      <c r="R126" s="213">
        <f t="shared" si="12"/>
        <v>74251</v>
      </c>
    </row>
    <row r="127" spans="1:18" ht="11.25" customHeight="1">
      <c r="A127" s="44"/>
      <c r="B127" s="182" t="s">
        <v>91</v>
      </c>
      <c r="C127" s="95" t="s">
        <v>362</v>
      </c>
      <c r="D127" s="182" t="s">
        <v>143</v>
      </c>
      <c r="E127" s="185" t="s">
        <v>84</v>
      </c>
      <c r="F127" s="188"/>
      <c r="G127" s="74"/>
      <c r="H127" s="74">
        <v>0</v>
      </c>
      <c r="I127" s="74">
        <v>10.833550000000001</v>
      </c>
      <c r="J127" s="74">
        <v>3.5449199999999994</v>
      </c>
      <c r="K127" s="74">
        <v>15.524709999999999</v>
      </c>
      <c r="L127" s="74">
        <v>20.699880000000007</v>
      </c>
      <c r="M127" s="74">
        <v>4.0499999999999972</v>
      </c>
      <c r="N127" s="74">
        <v>0</v>
      </c>
      <c r="O127" s="74"/>
      <c r="P127" s="74"/>
      <c r="Q127" s="74"/>
      <c r="R127" s="213">
        <f t="shared" si="12"/>
        <v>54.653060000000004</v>
      </c>
    </row>
    <row r="128" spans="1:18" ht="11.25" customHeight="1">
      <c r="A128" s="44"/>
      <c r="B128" s="182" t="s">
        <v>94</v>
      </c>
      <c r="C128" s="95" t="s">
        <v>463</v>
      </c>
      <c r="D128" s="182" t="s">
        <v>143</v>
      </c>
      <c r="E128" s="185" t="s">
        <v>84</v>
      </c>
      <c r="F128" s="188" t="s">
        <v>287</v>
      </c>
      <c r="G128" s="74">
        <v>0</v>
      </c>
      <c r="H128" s="74">
        <v>0</v>
      </c>
      <c r="I128" s="74">
        <v>621.08799999999997</v>
      </c>
      <c r="J128" s="74">
        <v>3035.40</v>
      </c>
      <c r="K128" s="74">
        <v>3483.80</v>
      </c>
      <c r="L128" s="74">
        <v>2856.80</v>
      </c>
      <c r="M128" s="74">
        <v>3094</v>
      </c>
      <c r="N128" s="74">
        <v>2809.45</v>
      </c>
      <c r="O128" s="74"/>
      <c r="P128" s="74"/>
      <c r="Q128" s="74"/>
      <c r="R128" s="213">
        <f t="shared" si="12"/>
        <v>15900.538</v>
      </c>
    </row>
    <row r="129" spans="1:18" ht="11.25" customHeight="1">
      <c r="A129" s="44"/>
      <c r="B129" s="182" t="s">
        <v>95</v>
      </c>
      <c r="C129" s="95" t="s">
        <v>472</v>
      </c>
      <c r="D129" s="182" t="s">
        <v>143</v>
      </c>
      <c r="E129" s="185" t="s">
        <v>84</v>
      </c>
      <c r="F129" s="188" t="s">
        <v>471</v>
      </c>
      <c r="G129" s="74">
        <v>0</v>
      </c>
      <c r="H129" s="74">
        <v>0</v>
      </c>
      <c r="I129" s="74">
        <v>102769.40</v>
      </c>
      <c r="J129" s="74">
        <v>4257.2000000000007</v>
      </c>
      <c r="K129" s="74">
        <v>3916.20</v>
      </c>
      <c r="L129" s="74">
        <v>20837.50</v>
      </c>
      <c r="M129" s="74">
        <v>2428.4000000000037</v>
      </c>
      <c r="N129" s="74">
        <v>2886.400000000001</v>
      </c>
      <c r="O129" s="74"/>
      <c r="P129" s="74"/>
      <c r="Q129" s="74"/>
      <c r="R129" s="213">
        <f t="shared" si="12"/>
        <v>137095.09999999998</v>
      </c>
    </row>
    <row r="130" spans="1:18" ht="11.25" customHeight="1">
      <c r="A130" s="44"/>
      <c r="B130" s="182" t="s">
        <v>95</v>
      </c>
      <c r="C130" s="95" t="s">
        <v>473</v>
      </c>
      <c r="D130" s="182" t="s">
        <v>143</v>
      </c>
      <c r="E130" s="185" t="s">
        <v>84</v>
      </c>
      <c r="F130" s="188" t="s">
        <v>536</v>
      </c>
      <c r="G130" s="74">
        <v>0</v>
      </c>
      <c r="H130" s="74">
        <v>0</v>
      </c>
      <c r="I130" s="74">
        <v>1406</v>
      </c>
      <c r="J130" s="74">
        <v>625</v>
      </c>
      <c r="K130" s="74">
        <v>171</v>
      </c>
      <c r="L130" s="74">
        <v>0</v>
      </c>
      <c r="M130" s="74">
        <v>0</v>
      </c>
      <c r="N130" s="74">
        <v>0</v>
      </c>
      <c r="O130" s="74"/>
      <c r="P130" s="74"/>
      <c r="Q130" s="74"/>
      <c r="R130" s="213">
        <f t="shared" si="12"/>
        <v>2202</v>
      </c>
    </row>
    <row r="131" spans="1:18" ht="11.25" customHeight="1">
      <c r="A131" s="44"/>
      <c r="B131" s="182" t="s">
        <v>95</v>
      </c>
      <c r="C131" s="95" t="s">
        <v>482</v>
      </c>
      <c r="D131" s="182" t="s">
        <v>143</v>
      </c>
      <c r="E131" s="185" t="s">
        <v>84</v>
      </c>
      <c r="F131" s="188"/>
      <c r="G131" s="74">
        <v>0</v>
      </c>
      <c r="H131" s="74">
        <v>0</v>
      </c>
      <c r="I131" s="74">
        <v>332.065</v>
      </c>
      <c r="J131" s="74">
        <v>232.523</v>
      </c>
      <c r="K131" s="74">
        <v>12.395</v>
      </c>
      <c r="L131" s="74">
        <v>0</v>
      </c>
      <c r="M131" s="74">
        <v>0</v>
      </c>
      <c r="N131" s="74">
        <v>0</v>
      </c>
      <c r="O131" s="74"/>
      <c r="P131" s="74"/>
      <c r="Q131" s="74"/>
      <c r="R131" s="213">
        <f t="shared" si="12"/>
        <v>576.98299999999995</v>
      </c>
    </row>
    <row r="132" spans="1:18" ht="11.25" customHeight="1">
      <c r="A132" s="44"/>
      <c r="B132" s="182" t="s">
        <v>95</v>
      </c>
      <c r="C132" s="95" t="s">
        <v>634</v>
      </c>
      <c r="D132" s="182" t="s">
        <v>143</v>
      </c>
      <c r="E132" s="185" t="s">
        <v>84</v>
      </c>
      <c r="F132" s="188"/>
      <c r="G132" s="74">
        <v>0</v>
      </c>
      <c r="H132" s="74">
        <v>0</v>
      </c>
      <c r="I132" s="74">
        <v>0</v>
      </c>
      <c r="J132" s="226">
        <v>0</v>
      </c>
      <c r="K132" s="74">
        <v>0</v>
      </c>
      <c r="L132" s="74">
        <v>0</v>
      </c>
      <c r="M132" s="74">
        <v>122</v>
      </c>
      <c r="N132" s="74">
        <v>0</v>
      </c>
      <c r="O132" s="74"/>
      <c r="P132" s="74"/>
      <c r="Q132" s="74"/>
      <c r="R132" s="213">
        <f t="shared" si="12"/>
        <v>122</v>
      </c>
    </row>
    <row r="133" spans="1:18" ht="11.25" customHeight="1">
      <c r="A133" s="44"/>
      <c r="B133" s="182" t="s">
        <v>95</v>
      </c>
      <c r="C133" s="95" t="s">
        <v>635</v>
      </c>
      <c r="D133" s="182" t="s">
        <v>143</v>
      </c>
      <c r="E133" s="185" t="s">
        <v>84</v>
      </c>
      <c r="F133" s="188"/>
      <c r="G133" s="74">
        <v>0</v>
      </c>
      <c r="H133" s="74">
        <v>0</v>
      </c>
      <c r="I133" s="74">
        <v>0</v>
      </c>
      <c r="J133" s="226">
        <v>0</v>
      </c>
      <c r="K133" s="74">
        <v>0</v>
      </c>
      <c r="L133" s="74">
        <v>0</v>
      </c>
      <c r="M133" s="74">
        <v>41</v>
      </c>
      <c r="N133" s="74">
        <v>0</v>
      </c>
      <c r="O133" s="74"/>
      <c r="P133" s="74"/>
      <c r="Q133" s="74"/>
      <c r="R133" s="213">
        <f t="shared" si="12"/>
        <v>41</v>
      </c>
    </row>
    <row r="134" spans="1:18" ht="11.25" customHeight="1">
      <c r="A134" s="44"/>
      <c r="B134" s="182" t="s">
        <v>95</v>
      </c>
      <c r="C134" s="95" t="s">
        <v>607</v>
      </c>
      <c r="D134" s="182" t="s">
        <v>143</v>
      </c>
      <c r="E134" s="185" t="s">
        <v>84</v>
      </c>
      <c r="F134" s="188"/>
      <c r="G134" s="74">
        <v>0</v>
      </c>
      <c r="H134" s="74">
        <v>0</v>
      </c>
      <c r="I134" s="74">
        <v>0</v>
      </c>
      <c r="J134" s="226">
        <v>0</v>
      </c>
      <c r="K134" s="74">
        <v>0.90</v>
      </c>
      <c r="L134" s="74">
        <v>2.90</v>
      </c>
      <c r="M134" s="74">
        <v>2.90</v>
      </c>
      <c r="N134" s="74">
        <v>2.90</v>
      </c>
      <c r="O134" s="74"/>
      <c r="P134" s="74"/>
      <c r="Q134" s="74"/>
      <c r="R134" s="213">
        <f t="shared" si="13" ref="R134:R140">SUM(G134:Q134)</f>
        <v>9.60</v>
      </c>
    </row>
    <row r="135" spans="1:18" ht="11.25" customHeight="1">
      <c r="A135" s="44"/>
      <c r="B135" s="182" t="s">
        <v>96</v>
      </c>
      <c r="C135" s="95" t="s">
        <v>543</v>
      </c>
      <c r="D135" s="182" t="s">
        <v>143</v>
      </c>
      <c r="E135" s="185" t="s">
        <v>84</v>
      </c>
      <c r="F135" s="188"/>
      <c r="G135" s="74">
        <v>0</v>
      </c>
      <c r="H135" s="74">
        <v>871.67</v>
      </c>
      <c r="I135" s="74">
        <v>68163.899999999994</v>
      </c>
      <c r="J135" s="226">
        <v>106010.31039</v>
      </c>
      <c r="K135" s="74">
        <v>91360.480880000003</v>
      </c>
      <c r="L135" s="74">
        <v>102806.56</v>
      </c>
      <c r="M135" s="74">
        <v>44106.24</v>
      </c>
      <c r="N135" s="74">
        <v>25723.989999999998</v>
      </c>
      <c r="O135" s="74"/>
      <c r="P135" s="74"/>
      <c r="Q135" s="74"/>
      <c r="R135" s="213">
        <f t="shared" si="13"/>
        <v>439043.15126999997</v>
      </c>
    </row>
    <row r="136" spans="1:18" ht="11.25" customHeight="1">
      <c r="A136" s="44"/>
      <c r="B136" s="182" t="s">
        <v>97</v>
      </c>
      <c r="C136" s="95" t="s">
        <v>617</v>
      </c>
      <c r="D136" s="182" t="s">
        <v>143</v>
      </c>
      <c r="E136" s="185" t="s">
        <v>84</v>
      </c>
      <c r="F136" s="188"/>
      <c r="G136" s="74">
        <v>0</v>
      </c>
      <c r="H136" s="74">
        <v>0</v>
      </c>
      <c r="I136" s="74">
        <v>17.97</v>
      </c>
      <c r="J136" s="226">
        <v>18</v>
      </c>
      <c r="K136" s="74">
        <v>45.551000000000002</v>
      </c>
      <c r="L136" s="74">
        <v>45.60</v>
      </c>
      <c r="M136" s="74">
        <v>41</v>
      </c>
      <c r="N136" s="74">
        <v>26</v>
      </c>
      <c r="O136" s="74"/>
      <c r="P136" s="74"/>
      <c r="Q136" s="74"/>
      <c r="R136" s="213">
        <f t="shared" si="13"/>
        <v>194.12100000000001</v>
      </c>
    </row>
    <row r="137" spans="1:18" ht="11.25" customHeight="1">
      <c r="A137" s="44"/>
      <c r="B137" s="182" t="s">
        <v>104</v>
      </c>
      <c r="C137" s="95" t="s">
        <v>530</v>
      </c>
      <c r="D137" s="182" t="s">
        <v>143</v>
      </c>
      <c r="E137" s="185" t="s">
        <v>84</v>
      </c>
      <c r="F137" s="188" t="s">
        <v>287</v>
      </c>
      <c r="G137" s="74"/>
      <c r="H137" s="74"/>
      <c r="I137" s="74"/>
      <c r="J137" s="226"/>
      <c r="K137" s="74">
        <v>19.668600000000001</v>
      </c>
      <c r="L137" s="74"/>
      <c r="M137" s="74"/>
      <c r="N137" s="74"/>
      <c r="O137" s="74"/>
      <c r="P137" s="74"/>
      <c r="Q137" s="74"/>
      <c r="R137" s="213">
        <f t="shared" si="13"/>
        <v>19.668600000000001</v>
      </c>
    </row>
    <row r="138" spans="1:18" ht="11.25" customHeight="1">
      <c r="A138" s="44"/>
      <c r="B138" s="182" t="s">
        <v>104</v>
      </c>
      <c r="C138" s="95" t="s">
        <v>642</v>
      </c>
      <c r="D138" s="182" t="s">
        <v>143</v>
      </c>
      <c r="E138" s="185" t="s">
        <v>84</v>
      </c>
      <c r="F138" s="188" t="s">
        <v>643</v>
      </c>
      <c r="G138" s="74"/>
      <c r="H138" s="74"/>
      <c r="I138" s="74"/>
      <c r="J138" s="226"/>
      <c r="K138" s="74"/>
      <c r="L138" s="74"/>
      <c r="M138" s="74"/>
      <c r="N138" s="74">
        <v>3.30</v>
      </c>
      <c r="O138" s="74"/>
      <c r="P138" s="74"/>
      <c r="Q138" s="74"/>
      <c r="R138" s="213">
        <f t="shared" si="13"/>
        <v>3.30</v>
      </c>
    </row>
    <row r="139" spans="1:18" ht="11.25" customHeight="1">
      <c r="A139" s="44"/>
      <c r="B139" s="182" t="s">
        <v>104</v>
      </c>
      <c r="C139" s="95" t="s">
        <v>644</v>
      </c>
      <c r="D139" s="182" t="s">
        <v>143</v>
      </c>
      <c r="E139" s="185" t="s">
        <v>84</v>
      </c>
      <c r="F139" s="188" t="s">
        <v>643</v>
      </c>
      <c r="G139" s="74"/>
      <c r="H139" s="74"/>
      <c r="I139" s="74"/>
      <c r="J139" s="226"/>
      <c r="K139" s="74"/>
      <c r="L139" s="74"/>
      <c r="M139" s="74"/>
      <c r="N139" s="74">
        <v>28.90</v>
      </c>
      <c r="O139" s="74"/>
      <c r="P139" s="74"/>
      <c r="Q139" s="74"/>
      <c r="R139" s="213">
        <f t="shared" si="13"/>
        <v>28.90</v>
      </c>
    </row>
    <row r="140" spans="1:18" ht="11.25" customHeight="1">
      <c r="A140" s="44"/>
      <c r="B140" s="182" t="s">
        <v>105</v>
      </c>
      <c r="C140" s="95" t="s">
        <v>532</v>
      </c>
      <c r="D140" s="182" t="s">
        <v>143</v>
      </c>
      <c r="E140" s="185" t="s">
        <v>84</v>
      </c>
      <c r="F140" s="188"/>
      <c r="G140" s="74">
        <v>0</v>
      </c>
      <c r="H140" s="74">
        <v>0</v>
      </c>
      <c r="I140" s="74">
        <v>0</v>
      </c>
      <c r="J140" s="226">
        <v>5.7160000000000002</v>
      </c>
      <c r="K140" s="74">
        <v>8.6560000000000006</v>
      </c>
      <c r="L140" s="74">
        <v>12.483000000000001</v>
      </c>
      <c r="M140" s="74">
        <v>7.70</v>
      </c>
      <c r="N140" s="74">
        <v>0</v>
      </c>
      <c r="O140" s="74"/>
      <c r="P140" s="74"/>
      <c r="Q140" s="74"/>
      <c r="R140" s="213">
        <f t="shared" si="13"/>
        <v>34.555</v>
      </c>
    </row>
    <row r="141" spans="1:18" ht="11.25" customHeight="1">
      <c r="A141" s="44"/>
      <c r="B141" s="182" t="s">
        <v>105</v>
      </c>
      <c r="C141" s="95" t="s">
        <v>290</v>
      </c>
      <c r="D141" s="182" t="s">
        <v>143</v>
      </c>
      <c r="E141" s="185" t="s">
        <v>84</v>
      </c>
      <c r="F141" s="196"/>
      <c r="G141" s="74">
        <v>0</v>
      </c>
      <c r="H141" s="74">
        <v>54</v>
      </c>
      <c r="I141" s="74">
        <v>0</v>
      </c>
      <c r="J141" s="74">
        <v>0</v>
      </c>
      <c r="K141" s="74">
        <v>0</v>
      </c>
      <c r="L141" s="74">
        <v>0</v>
      </c>
      <c r="M141" s="74">
        <v>0</v>
      </c>
      <c r="N141" s="74">
        <v>0</v>
      </c>
      <c r="O141" s="74"/>
      <c r="P141" s="74"/>
      <c r="Q141" s="74"/>
      <c r="R141" s="213">
        <f t="shared" si="14" ref="R141:R157">SUM(G141:Q141)</f>
        <v>54</v>
      </c>
    </row>
    <row r="142" spans="1:18" ht="11.25" customHeight="1">
      <c r="A142" s="44"/>
      <c r="B142" s="182" t="s">
        <v>105</v>
      </c>
      <c r="C142" s="95" t="s">
        <v>292</v>
      </c>
      <c r="D142" s="182" t="s">
        <v>143</v>
      </c>
      <c r="E142" s="185" t="s">
        <v>84</v>
      </c>
      <c r="F142" s="196"/>
      <c r="G142" s="74">
        <v>0</v>
      </c>
      <c r="H142" s="74">
        <v>0</v>
      </c>
      <c r="I142" s="74">
        <v>20</v>
      </c>
      <c r="J142" s="74">
        <v>20</v>
      </c>
      <c r="K142" s="74">
        <v>20</v>
      </c>
      <c r="L142" s="74">
        <v>20</v>
      </c>
      <c r="M142" s="74">
        <v>20</v>
      </c>
      <c r="N142" s="74">
        <v>20</v>
      </c>
      <c r="O142" s="74"/>
      <c r="P142" s="74"/>
      <c r="Q142" s="74"/>
      <c r="R142" s="213">
        <f t="shared" si="14"/>
        <v>120</v>
      </c>
    </row>
    <row r="143" spans="1:18" ht="11.25" customHeight="1">
      <c r="A143" s="44"/>
      <c r="B143" s="182" t="s">
        <v>105</v>
      </c>
      <c r="C143" s="95" t="s">
        <v>563</v>
      </c>
      <c r="D143" s="182" t="s">
        <v>143</v>
      </c>
      <c r="E143" s="185" t="s">
        <v>84</v>
      </c>
      <c r="F143" s="196"/>
      <c r="G143" s="74">
        <v>0</v>
      </c>
      <c r="H143" s="74">
        <v>0</v>
      </c>
      <c r="I143" s="74">
        <v>0</v>
      </c>
      <c r="J143" s="74">
        <v>0</v>
      </c>
      <c r="K143" s="74">
        <v>0</v>
      </c>
      <c r="L143" s="74">
        <v>30</v>
      </c>
      <c r="M143" s="74">
        <v>0</v>
      </c>
      <c r="N143" s="74">
        <v>0</v>
      </c>
      <c r="O143" s="74"/>
      <c r="P143" s="74"/>
      <c r="Q143" s="74"/>
      <c r="R143" s="213">
        <f t="shared" si="14"/>
        <v>30</v>
      </c>
    </row>
    <row r="144" spans="1:18" ht="11.25" customHeight="1">
      <c r="A144" s="44"/>
      <c r="B144" s="182" t="s">
        <v>106</v>
      </c>
      <c r="C144" s="95" t="s">
        <v>305</v>
      </c>
      <c r="D144" s="182" t="s">
        <v>143</v>
      </c>
      <c r="E144" s="185" t="s">
        <v>84</v>
      </c>
      <c r="F144" s="196" t="s">
        <v>287</v>
      </c>
      <c r="G144" s="74">
        <v>0</v>
      </c>
      <c r="H144" s="74">
        <v>7.93</v>
      </c>
      <c r="I144" s="74">
        <v>14.56</v>
      </c>
      <c r="J144" s="74">
        <v>71</v>
      </c>
      <c r="K144" s="74">
        <v>54.80</v>
      </c>
      <c r="L144" s="74">
        <v>29.80</v>
      </c>
      <c r="M144" s="74">
        <v>20.85</v>
      </c>
      <c r="N144" s="74">
        <v>20.90</v>
      </c>
      <c r="O144" s="74"/>
      <c r="P144" s="74"/>
      <c r="Q144" s="74"/>
      <c r="R144" s="213">
        <f t="shared" si="14"/>
        <v>219.84000000000003</v>
      </c>
    </row>
    <row r="145" spans="1:18" ht="11.25" customHeight="1">
      <c r="A145" s="44"/>
      <c r="B145" s="182" t="s">
        <v>106</v>
      </c>
      <c r="C145" s="95" t="s">
        <v>308</v>
      </c>
      <c r="D145" s="182" t="s">
        <v>143</v>
      </c>
      <c r="E145" s="185" t="s">
        <v>84</v>
      </c>
      <c r="F145" s="196" t="s">
        <v>287</v>
      </c>
      <c r="G145" s="74">
        <v>0</v>
      </c>
      <c r="H145" s="74">
        <v>78.50</v>
      </c>
      <c r="I145" s="74">
        <v>38.299999999999997</v>
      </c>
      <c r="J145" s="74">
        <v>53.40</v>
      </c>
      <c r="K145" s="74">
        <v>11.50</v>
      </c>
      <c r="L145" s="74">
        <v>0</v>
      </c>
      <c r="M145" s="74">
        <v>0</v>
      </c>
      <c r="N145" s="74">
        <v>0</v>
      </c>
      <c r="O145" s="74"/>
      <c r="P145" s="74"/>
      <c r="Q145" s="74"/>
      <c r="R145" s="213">
        <f t="shared" si="14"/>
        <v>181.70</v>
      </c>
    </row>
    <row r="146" spans="1:18" ht="11.25" customHeight="1">
      <c r="A146" s="44"/>
      <c r="B146" s="182" t="s">
        <v>106</v>
      </c>
      <c r="C146" s="95" t="s">
        <v>486</v>
      </c>
      <c r="D146" s="182" t="s">
        <v>143</v>
      </c>
      <c r="E146" s="185" t="s">
        <v>84</v>
      </c>
      <c r="F146" s="196" t="s">
        <v>287</v>
      </c>
      <c r="G146" s="74">
        <v>0</v>
      </c>
      <c r="H146" s="74">
        <v>0</v>
      </c>
      <c r="I146" s="74">
        <v>0</v>
      </c>
      <c r="J146" s="74">
        <v>23</v>
      </c>
      <c r="K146" s="74">
        <v>7</v>
      </c>
      <c r="L146" s="74">
        <v>0</v>
      </c>
      <c r="M146" s="74">
        <v>0</v>
      </c>
      <c r="N146" s="74">
        <v>0</v>
      </c>
      <c r="O146" s="74"/>
      <c r="P146" s="74"/>
      <c r="Q146" s="74"/>
      <c r="R146" s="213">
        <f t="shared" si="14"/>
        <v>30</v>
      </c>
    </row>
    <row r="147" spans="1:18" ht="11.25" customHeight="1">
      <c r="A147" s="44"/>
      <c r="B147" s="182" t="s">
        <v>106</v>
      </c>
      <c r="C147" s="95" t="s">
        <v>489</v>
      </c>
      <c r="D147" s="182" t="s">
        <v>143</v>
      </c>
      <c r="E147" s="185" t="s">
        <v>84</v>
      </c>
      <c r="F147" s="196"/>
      <c r="G147" s="74"/>
      <c r="H147" s="74"/>
      <c r="I147" s="74"/>
      <c r="J147" s="74">
        <v>11.911</v>
      </c>
      <c r="K147" s="74">
        <v>15.90</v>
      </c>
      <c r="L147" s="74">
        <v>11.911</v>
      </c>
      <c r="M147" s="74">
        <v>11.911</v>
      </c>
      <c r="N147" s="74">
        <v>11.911</v>
      </c>
      <c r="O147" s="74"/>
      <c r="P147" s="74"/>
      <c r="Q147" s="74"/>
      <c r="R147" s="213">
        <f t="shared" si="14"/>
        <v>63.544000000000004</v>
      </c>
    </row>
    <row r="148" spans="1:18" ht="11.25" customHeight="1">
      <c r="A148" s="44"/>
      <c r="B148" s="182" t="s">
        <v>106</v>
      </c>
      <c r="C148" s="95" t="s">
        <v>491</v>
      </c>
      <c r="D148" s="182" t="s">
        <v>143</v>
      </c>
      <c r="E148" s="185" t="s">
        <v>84</v>
      </c>
      <c r="F148" s="188"/>
      <c r="G148" s="74"/>
      <c r="H148" s="74"/>
      <c r="I148" s="74"/>
      <c r="J148" s="74">
        <v>2.9430000000000001</v>
      </c>
      <c r="K148" s="74">
        <v>2.90</v>
      </c>
      <c r="L148" s="74">
        <v>2.9430000000000001</v>
      </c>
      <c r="M148" s="74">
        <v>2.9430000000000001</v>
      </c>
      <c r="N148" s="74">
        <v>2.9430000000000001</v>
      </c>
      <c r="O148" s="74"/>
      <c r="P148" s="74"/>
      <c r="Q148" s="74"/>
      <c r="R148" s="213">
        <f t="shared" si="14"/>
        <v>14.671999999999999</v>
      </c>
    </row>
    <row r="149" spans="1:18" ht="11.25" customHeight="1">
      <c r="A149" s="44"/>
      <c r="B149" s="182" t="s">
        <v>106</v>
      </c>
      <c r="C149" s="95" t="s">
        <v>492</v>
      </c>
      <c r="D149" s="182" t="s">
        <v>143</v>
      </c>
      <c r="E149" s="185" t="s">
        <v>84</v>
      </c>
      <c r="F149" s="188"/>
      <c r="G149" s="74"/>
      <c r="H149" s="74"/>
      <c r="I149" s="74"/>
      <c r="J149" s="74">
        <v>25.771000000000001</v>
      </c>
      <c r="K149" s="74">
        <v>32.200000000000003</v>
      </c>
      <c r="L149" s="74">
        <v>22.257000000000001</v>
      </c>
      <c r="M149" s="74">
        <v>24.013999999999999</v>
      </c>
      <c r="N149" s="74">
        <v>24.518000000000001</v>
      </c>
      <c r="O149" s="74"/>
      <c r="P149" s="74"/>
      <c r="Q149" s="74"/>
      <c r="R149" s="213">
        <f t="shared" si="14"/>
        <v>128.76</v>
      </c>
    </row>
    <row r="150" spans="1:18" ht="11.25" customHeight="1">
      <c r="A150" s="44"/>
      <c r="B150" s="182" t="s">
        <v>106</v>
      </c>
      <c r="C150" s="95" t="s">
        <v>493</v>
      </c>
      <c r="D150" s="182" t="s">
        <v>143</v>
      </c>
      <c r="E150" s="185" t="s">
        <v>84</v>
      </c>
      <c r="F150" s="188"/>
      <c r="G150" s="74"/>
      <c r="H150" s="74"/>
      <c r="I150" s="74"/>
      <c r="J150" s="74">
        <v>10.94</v>
      </c>
      <c r="K150" s="74">
        <v>11.80</v>
      </c>
      <c r="L150" s="74">
        <v>11.259</v>
      </c>
      <c r="M150" s="74">
        <v>14.561</v>
      </c>
      <c r="N150" s="74">
        <v>10.282999999999999</v>
      </c>
      <c r="O150" s="74"/>
      <c r="P150" s="74"/>
      <c r="Q150" s="74"/>
      <c r="R150" s="213">
        <f t="shared" si="14"/>
        <v>58.843000000000004</v>
      </c>
    </row>
    <row r="151" spans="1:18" ht="11.25" customHeight="1">
      <c r="A151" s="44"/>
      <c r="B151" s="182" t="s">
        <v>106</v>
      </c>
      <c r="C151" s="95" t="s">
        <v>495</v>
      </c>
      <c r="D151" s="182" t="s">
        <v>143</v>
      </c>
      <c r="E151" s="185" t="s">
        <v>84</v>
      </c>
      <c r="F151" s="199"/>
      <c r="G151" s="74"/>
      <c r="H151" s="74"/>
      <c r="I151" s="74"/>
      <c r="J151" s="74">
        <v>227.10</v>
      </c>
      <c r="K151" s="74">
        <v>227.10</v>
      </c>
      <c r="L151" s="74">
        <v>227.10</v>
      </c>
      <c r="M151" s="74">
        <v>227.113</v>
      </c>
      <c r="N151" s="74">
        <v>227.10</v>
      </c>
      <c r="O151" s="74"/>
      <c r="P151" s="74"/>
      <c r="Q151" s="74"/>
      <c r="R151" s="213">
        <f t="shared" si="14"/>
        <v>1135.5129999999999</v>
      </c>
    </row>
    <row r="152" spans="1:18" ht="11.25" customHeight="1">
      <c r="A152" s="44"/>
      <c r="B152" s="182" t="s">
        <v>106</v>
      </c>
      <c r="C152" s="95" t="s">
        <v>496</v>
      </c>
      <c r="D152" s="182" t="s">
        <v>143</v>
      </c>
      <c r="E152" s="185" t="s">
        <v>84</v>
      </c>
      <c r="F152" s="199"/>
      <c r="G152" s="74"/>
      <c r="H152" s="74"/>
      <c r="I152" s="74"/>
      <c r="J152" s="74">
        <v>4.7629999999999999</v>
      </c>
      <c r="K152" s="74">
        <v>22.90</v>
      </c>
      <c r="L152" s="74">
        <v>0</v>
      </c>
      <c r="M152" s="74">
        <v>1.535</v>
      </c>
      <c r="N152" s="74">
        <v>0</v>
      </c>
      <c r="O152" s="74"/>
      <c r="P152" s="74"/>
      <c r="Q152" s="74"/>
      <c r="R152" s="213">
        <f t="shared" si="14"/>
        <v>29.197999999999997</v>
      </c>
    </row>
    <row r="153" spans="1:18" ht="11.25" customHeight="1">
      <c r="A153" s="44"/>
      <c r="B153" s="182" t="s">
        <v>106</v>
      </c>
      <c r="C153" s="95" t="s">
        <v>497</v>
      </c>
      <c r="D153" s="182" t="s">
        <v>143</v>
      </c>
      <c r="E153" s="185" t="s">
        <v>84</v>
      </c>
      <c r="F153" s="188"/>
      <c r="G153" s="74"/>
      <c r="H153" s="74"/>
      <c r="I153" s="74"/>
      <c r="J153" s="74">
        <v>1.851</v>
      </c>
      <c r="K153" s="74">
        <v>68.900000000000006</v>
      </c>
      <c r="L153" s="74">
        <v>13.898999999999999</v>
      </c>
      <c r="M153" s="74">
        <v>19.343</v>
      </c>
      <c r="N153" s="74">
        <v>12.905</v>
      </c>
      <c r="O153" s="74"/>
      <c r="P153" s="74"/>
      <c r="Q153" s="74"/>
      <c r="R153" s="213">
        <f t="shared" si="14"/>
        <v>116.89800000000001</v>
      </c>
    </row>
    <row r="154" spans="1:18" ht="11.25" customHeight="1">
      <c r="A154" s="44"/>
      <c r="B154" s="182" t="s">
        <v>107</v>
      </c>
      <c r="C154" s="95" t="s">
        <v>270</v>
      </c>
      <c r="D154" s="182" t="s">
        <v>143</v>
      </c>
      <c r="E154" s="185" t="s">
        <v>84</v>
      </c>
      <c r="F154" s="188"/>
      <c r="G154" s="74">
        <v>0</v>
      </c>
      <c r="H154" s="74">
        <v>0</v>
      </c>
      <c r="I154" s="74">
        <v>2.60</v>
      </c>
      <c r="J154" s="74">
        <v>89</v>
      </c>
      <c r="K154" s="74">
        <v>68.20</v>
      </c>
      <c r="L154" s="74">
        <v>95.20</v>
      </c>
      <c r="M154" s="74">
        <v>32.40</v>
      </c>
      <c r="N154" s="74">
        <v>36.90</v>
      </c>
      <c r="O154" s="74"/>
      <c r="P154" s="74"/>
      <c r="Q154" s="74"/>
      <c r="R154" s="213">
        <f t="shared" si="14"/>
        <v>324.29999999999995</v>
      </c>
    </row>
    <row r="155" spans="1:18" ht="11.25" customHeight="1">
      <c r="A155" s="44"/>
      <c r="B155" s="182" t="s">
        <v>107</v>
      </c>
      <c r="C155" s="95" t="s">
        <v>499</v>
      </c>
      <c r="D155" s="182" t="s">
        <v>143</v>
      </c>
      <c r="E155" s="185" t="s">
        <v>84</v>
      </c>
      <c r="F155" s="188" t="s">
        <v>584</v>
      </c>
      <c r="G155" s="74">
        <v>0</v>
      </c>
      <c r="H155" s="74">
        <v>0</v>
      </c>
      <c r="I155" s="74">
        <v>0</v>
      </c>
      <c r="J155" s="74">
        <v>0</v>
      </c>
      <c r="K155" s="74">
        <v>0</v>
      </c>
      <c r="L155" s="74">
        <v>3477.20</v>
      </c>
      <c r="M155" s="74">
        <v>0</v>
      </c>
      <c r="N155" s="74">
        <v>16646.80</v>
      </c>
      <c r="O155" s="74"/>
      <c r="P155" s="74"/>
      <c r="Q155" s="74"/>
      <c r="R155" s="213">
        <f t="shared" si="14"/>
        <v>20124</v>
      </c>
    </row>
    <row r="156" spans="1:18" ht="11.25" customHeight="1">
      <c r="A156" s="44"/>
      <c r="B156" s="182" t="s">
        <v>118</v>
      </c>
      <c r="C156" s="95" t="s">
        <v>646</v>
      </c>
      <c r="D156" s="182" t="s">
        <v>143</v>
      </c>
      <c r="E156" s="185" t="s">
        <v>84</v>
      </c>
      <c r="F156" s="188" t="s">
        <v>533</v>
      </c>
      <c r="G156" s="74">
        <v>0</v>
      </c>
      <c r="H156" s="74">
        <v>0</v>
      </c>
      <c r="I156" s="74">
        <v>0</v>
      </c>
      <c r="J156" s="74">
        <v>0</v>
      </c>
      <c r="K156" s="74">
        <v>2040</v>
      </c>
      <c r="L156" s="74">
        <v>4396.1329999999998</v>
      </c>
      <c r="M156" s="74">
        <v>1565.547</v>
      </c>
      <c r="N156" s="74">
        <v>210</v>
      </c>
      <c r="O156" s="74"/>
      <c r="P156" s="74"/>
      <c r="Q156" s="74"/>
      <c r="R156" s="213">
        <f t="shared" si="14"/>
        <v>8211.68</v>
      </c>
    </row>
    <row r="157" spans="1:18" ht="11.25" customHeight="1">
      <c r="A157" s="44"/>
      <c r="B157" s="182" t="s">
        <v>128</v>
      </c>
      <c r="C157" s="95" t="s">
        <v>274</v>
      </c>
      <c r="D157" s="182" t="s">
        <v>143</v>
      </c>
      <c r="E157" s="185" t="s">
        <v>84</v>
      </c>
      <c r="F157" s="188"/>
      <c r="G157" s="74">
        <v>0</v>
      </c>
      <c r="H157" s="74">
        <v>0</v>
      </c>
      <c r="I157" s="74">
        <v>125.22342000000002</v>
      </c>
      <c r="J157" s="74">
        <v>188.64</v>
      </c>
      <c r="K157" s="74">
        <v>109.95</v>
      </c>
      <c r="L157" s="74">
        <v>92.57</v>
      </c>
      <c r="M157" s="74">
        <v>173.83</v>
      </c>
      <c r="N157" s="74">
        <v>118.30</v>
      </c>
      <c r="O157" s="74"/>
      <c r="P157" s="74"/>
      <c r="Q157" s="74"/>
      <c r="R157" s="213">
        <f t="shared" si="14"/>
        <v>808.51342</v>
      </c>
    </row>
    <row r="158" spans="1:18" s="5" customFormat="1" ht="11.25" customHeight="1">
      <c r="A158" s="266"/>
      <c r="B158" s="115"/>
      <c r="C158" s="116" t="s">
        <v>49</v>
      </c>
      <c r="D158" s="115" t="s">
        <v>143</v>
      </c>
      <c r="E158" s="118"/>
      <c r="F158" s="119"/>
      <c r="G158" s="113">
        <f t="shared" si="15" ref="G158:R158">SUM(G123:G157)</f>
        <v>0</v>
      </c>
      <c r="H158" s="113">
        <f t="shared" si="15"/>
        <v>1012.0999999999999</v>
      </c>
      <c r="I158" s="113">
        <f t="shared" si="15"/>
        <v>174321.93996999998</v>
      </c>
      <c r="J158" s="113">
        <f t="shared" si="15"/>
        <v>125652.56330999998</v>
      </c>
      <c r="K158" s="113">
        <f t="shared" si="15"/>
        <v>113984.77619</v>
      </c>
      <c r="L158" s="113">
        <f t="shared" si="15"/>
        <v>151925.16488000003</v>
      </c>
      <c r="M158" s="113">
        <f t="shared" si="15"/>
        <v>72461.986999999994</v>
      </c>
      <c r="N158" s="113">
        <f t="shared" si="15"/>
        <v>69368.500000000015</v>
      </c>
      <c r="O158" s="113">
        <f t="shared" si="15"/>
        <v>0</v>
      </c>
      <c r="P158" s="113">
        <f t="shared" si="15"/>
        <v>0</v>
      </c>
      <c r="Q158" s="113">
        <f t="shared" si="15"/>
        <v>0</v>
      </c>
      <c r="R158" s="113">
        <f t="shared" si="15"/>
        <v>708727.03135000018</v>
      </c>
    </row>
    <row r="159" spans="1:18" ht="11.25" customHeight="1">
      <c r="A159" s="44"/>
      <c r="B159" s="182" t="s">
        <v>86</v>
      </c>
      <c r="C159" s="183" t="s">
        <v>242</v>
      </c>
      <c r="D159" s="182" t="s">
        <v>82</v>
      </c>
      <c r="E159" s="185" t="s">
        <v>84</v>
      </c>
      <c r="F159" s="186"/>
      <c r="G159" s="77"/>
      <c r="H159" s="77">
        <v>4</v>
      </c>
      <c r="I159" s="77"/>
      <c r="J159" s="77"/>
      <c r="K159" s="77"/>
      <c r="L159" s="77"/>
      <c r="M159" s="77"/>
      <c r="N159" s="77"/>
      <c r="O159" s="77"/>
      <c r="P159" s="77"/>
      <c r="Q159" s="77"/>
      <c r="R159" s="220">
        <f t="shared" si="16" ref="R159:R170">SUM(G159:Q159)</f>
        <v>4</v>
      </c>
    </row>
    <row r="160" spans="1:18" ht="11.25" customHeight="1">
      <c r="A160" s="44"/>
      <c r="B160" s="182" t="s">
        <v>86</v>
      </c>
      <c r="C160" s="95" t="s">
        <v>455</v>
      </c>
      <c r="D160" s="182" t="s">
        <v>82</v>
      </c>
      <c r="E160" s="185" t="s">
        <v>84</v>
      </c>
      <c r="F160" s="188"/>
      <c r="G160" s="74"/>
      <c r="H160" s="74"/>
      <c r="I160" s="74">
        <v>10</v>
      </c>
      <c r="J160" s="74"/>
      <c r="K160" s="74">
        <v>6</v>
      </c>
      <c r="L160" s="74">
        <v>7</v>
      </c>
      <c r="M160" s="74">
        <v>8</v>
      </c>
      <c r="N160" s="74">
        <v>2</v>
      </c>
      <c r="O160" s="74"/>
      <c r="P160" s="74"/>
      <c r="Q160" s="74"/>
      <c r="R160" s="213">
        <f t="shared" si="16"/>
        <v>33</v>
      </c>
    </row>
    <row r="161" spans="1:18" ht="11.25" customHeight="1">
      <c r="A161" s="44"/>
      <c r="B161" s="182" t="s">
        <v>86</v>
      </c>
      <c r="C161" s="95" t="s">
        <v>457</v>
      </c>
      <c r="D161" s="182" t="s">
        <v>82</v>
      </c>
      <c r="E161" s="185" t="s">
        <v>84</v>
      </c>
      <c r="F161" s="188"/>
      <c r="G161" s="74"/>
      <c r="H161" s="74">
        <v>7</v>
      </c>
      <c r="I161" s="74"/>
      <c r="J161" s="74">
        <v>12</v>
      </c>
      <c r="K161" s="74"/>
      <c r="L161" s="74"/>
      <c r="M161" s="74">
        <v>27</v>
      </c>
      <c r="N161" s="74"/>
      <c r="O161" s="74"/>
      <c r="P161" s="74"/>
      <c r="Q161" s="74"/>
      <c r="R161" s="213">
        <f t="shared" si="16"/>
        <v>46</v>
      </c>
    </row>
    <row r="162" spans="1:18" ht="11.25" customHeight="1">
      <c r="A162" s="44"/>
      <c r="B162" s="182" t="s">
        <v>86</v>
      </c>
      <c r="C162" s="95" t="s">
        <v>254</v>
      </c>
      <c r="D162" s="206" t="s">
        <v>82</v>
      </c>
      <c r="E162" s="185" t="s">
        <v>84</v>
      </c>
      <c r="F162" s="188"/>
      <c r="G162" s="74"/>
      <c r="H162" s="74"/>
      <c r="I162" s="74">
        <v>12</v>
      </c>
      <c r="J162" s="74"/>
      <c r="K162" s="74"/>
      <c r="L162" s="74"/>
      <c r="M162" s="74"/>
      <c r="N162" s="74"/>
      <c r="O162" s="74"/>
      <c r="P162" s="74"/>
      <c r="Q162" s="74"/>
      <c r="R162" s="213">
        <f t="shared" si="16"/>
        <v>12</v>
      </c>
    </row>
    <row r="163" spans="1:18" ht="11.25" customHeight="1">
      <c r="A163" s="44"/>
      <c r="B163" s="182" t="s">
        <v>94</v>
      </c>
      <c r="C163" s="95" t="s">
        <v>467</v>
      </c>
      <c r="D163" s="206" t="s">
        <v>82</v>
      </c>
      <c r="E163" s="185" t="s">
        <v>84</v>
      </c>
      <c r="F163" s="188" t="s">
        <v>287</v>
      </c>
      <c r="G163" s="74">
        <v>0</v>
      </c>
      <c r="H163" s="74">
        <v>14.644</v>
      </c>
      <c r="I163" s="74">
        <v>12.807</v>
      </c>
      <c r="J163" s="74">
        <v>71.652169999999998</v>
      </c>
      <c r="K163" s="74">
        <v>0</v>
      </c>
      <c r="L163" s="74">
        <v>1.715</v>
      </c>
      <c r="M163" s="74">
        <v>0</v>
      </c>
      <c r="N163" s="74">
        <v>0</v>
      </c>
      <c r="O163" s="74"/>
      <c r="P163" s="74"/>
      <c r="Q163" s="74"/>
      <c r="R163" s="213">
        <f t="shared" si="16"/>
        <v>100.81817000000001</v>
      </c>
    </row>
    <row r="164" spans="1:18" ht="11.25" customHeight="1">
      <c r="A164" s="44"/>
      <c r="B164" s="182" t="s">
        <v>96</v>
      </c>
      <c r="C164" s="203" t="s">
        <v>652</v>
      </c>
      <c r="D164" s="206" t="s">
        <v>82</v>
      </c>
      <c r="E164" s="185" t="s">
        <v>84</v>
      </c>
      <c r="F164" s="196"/>
      <c r="G164" s="74">
        <v>0</v>
      </c>
      <c r="H164" s="74">
        <v>243.45000000000002</v>
      </c>
      <c r="I164" s="74">
        <v>59.18</v>
      </c>
      <c r="J164" s="74">
        <v>5.8079999999999998</v>
      </c>
      <c r="K164" s="74">
        <v>0</v>
      </c>
      <c r="L164" s="74">
        <v>0</v>
      </c>
      <c r="M164" s="74">
        <v>0</v>
      </c>
      <c r="N164" s="74">
        <v>0</v>
      </c>
      <c r="O164" s="74"/>
      <c r="P164" s="74"/>
      <c r="Q164" s="74"/>
      <c r="R164" s="213">
        <f t="shared" si="16"/>
        <v>308.43799999999999</v>
      </c>
    </row>
    <row r="165" spans="1:18" ht="11.25" customHeight="1">
      <c r="A165" s="44"/>
      <c r="B165" s="182" t="s">
        <v>105</v>
      </c>
      <c r="C165" s="203" t="s">
        <v>285</v>
      </c>
      <c r="D165" s="206" t="s">
        <v>82</v>
      </c>
      <c r="E165" s="185" t="s">
        <v>84</v>
      </c>
      <c r="F165" s="196"/>
      <c r="G165" s="74">
        <v>0</v>
      </c>
      <c r="H165" s="74">
        <v>154.30000000000001</v>
      </c>
      <c r="I165" s="74">
        <v>26.70</v>
      </c>
      <c r="J165" s="74">
        <v>34.10</v>
      </c>
      <c r="K165" s="74">
        <v>185.70</v>
      </c>
      <c r="L165" s="74">
        <v>2.2999999999999998</v>
      </c>
      <c r="M165" s="74">
        <v>2.2000000000000002</v>
      </c>
      <c r="N165" s="74">
        <v>3.60</v>
      </c>
      <c r="O165" s="74"/>
      <c r="P165" s="74"/>
      <c r="Q165" s="74"/>
      <c r="R165" s="213">
        <f t="shared" si="16"/>
        <v>408.90</v>
      </c>
    </row>
    <row r="166" spans="1:18" ht="11.25" customHeight="1">
      <c r="A166" s="44"/>
      <c r="B166" s="182" t="s">
        <v>105</v>
      </c>
      <c r="C166" s="203" t="s">
        <v>560</v>
      </c>
      <c r="D166" s="206" t="s">
        <v>82</v>
      </c>
      <c r="E166" s="185" t="s">
        <v>84</v>
      </c>
      <c r="F166" s="196" t="s">
        <v>561</v>
      </c>
      <c r="G166" s="74">
        <v>0</v>
      </c>
      <c r="H166" s="74">
        <v>0</v>
      </c>
      <c r="I166" s="74">
        <v>0</v>
      </c>
      <c r="J166" s="74">
        <v>2100</v>
      </c>
      <c r="K166" s="74">
        <v>0</v>
      </c>
      <c r="L166" s="74">
        <v>0</v>
      </c>
      <c r="M166" s="74">
        <v>0</v>
      </c>
      <c r="N166" s="74">
        <v>0</v>
      </c>
      <c r="O166" s="74"/>
      <c r="P166" s="74"/>
      <c r="Q166" s="74"/>
      <c r="R166" s="213">
        <f t="shared" si="16"/>
        <v>2100</v>
      </c>
    </row>
    <row r="167" spans="1:18" ht="11.25" customHeight="1">
      <c r="A167" s="44"/>
      <c r="B167" s="182" t="s">
        <v>110</v>
      </c>
      <c r="C167" s="203" t="s">
        <v>585</v>
      </c>
      <c r="D167" s="206" t="s">
        <v>82</v>
      </c>
      <c r="E167" s="185" t="s">
        <v>84</v>
      </c>
      <c r="F167" s="199" t="s">
        <v>586</v>
      </c>
      <c r="G167" s="74">
        <v>0</v>
      </c>
      <c r="H167" s="74">
        <v>0</v>
      </c>
      <c r="I167" s="74">
        <v>1.032</v>
      </c>
      <c r="J167" s="226">
        <v>0</v>
      </c>
      <c r="K167" s="74">
        <v>0</v>
      </c>
      <c r="L167" s="74">
        <v>0</v>
      </c>
      <c r="M167" s="74">
        <v>0</v>
      </c>
      <c r="N167" s="74">
        <v>0</v>
      </c>
      <c r="O167" s="74"/>
      <c r="P167" s="74"/>
      <c r="Q167" s="74"/>
      <c r="R167" s="213">
        <f t="shared" si="16"/>
        <v>1.032</v>
      </c>
    </row>
    <row r="168" spans="1:18" ht="11.25" customHeight="1">
      <c r="A168" s="44"/>
      <c r="B168" s="182" t="s">
        <v>110</v>
      </c>
      <c r="C168" s="203" t="s">
        <v>587</v>
      </c>
      <c r="D168" s="206" t="s">
        <v>82</v>
      </c>
      <c r="E168" s="185" t="s">
        <v>84</v>
      </c>
      <c r="F168" s="188" t="s">
        <v>586</v>
      </c>
      <c r="G168" s="74">
        <v>0</v>
      </c>
      <c r="H168" s="74">
        <v>0</v>
      </c>
      <c r="I168" s="74">
        <v>0.64300000000000002</v>
      </c>
      <c r="J168" s="74">
        <v>0</v>
      </c>
      <c r="K168" s="74">
        <v>0</v>
      </c>
      <c r="L168" s="74">
        <v>0</v>
      </c>
      <c r="M168" s="74">
        <v>0</v>
      </c>
      <c r="N168" s="74">
        <v>0</v>
      </c>
      <c r="O168" s="74"/>
      <c r="P168" s="74"/>
      <c r="Q168" s="74"/>
      <c r="R168" s="213">
        <f t="shared" si="16"/>
        <v>0.64300000000000002</v>
      </c>
    </row>
    <row r="169" spans="1:18" ht="11.25" customHeight="1">
      <c r="A169" s="44"/>
      <c r="B169" s="182" t="s">
        <v>125</v>
      </c>
      <c r="C169" s="95" t="s">
        <v>179</v>
      </c>
      <c r="D169" s="288" t="s">
        <v>82</v>
      </c>
      <c r="E169" s="185" t="s">
        <v>84</v>
      </c>
      <c r="F169" s="207"/>
      <c r="G169" s="74"/>
      <c r="H169" s="74">
        <v>0.64600000000000002</v>
      </c>
      <c r="I169" s="74"/>
      <c r="J169" s="74"/>
      <c r="K169" s="74"/>
      <c r="L169" s="74"/>
      <c r="M169" s="74"/>
      <c r="N169" s="74"/>
      <c r="O169" s="74"/>
      <c r="P169" s="74"/>
      <c r="Q169" s="74"/>
      <c r="R169" s="213">
        <f t="shared" si="16"/>
        <v>0.64600000000000002</v>
      </c>
    </row>
    <row r="170" spans="1:18" ht="11.25" customHeight="1">
      <c r="A170" s="44"/>
      <c r="B170" s="190" t="s">
        <v>125</v>
      </c>
      <c r="C170" s="95" t="s">
        <v>180</v>
      </c>
      <c r="D170" s="208" t="s">
        <v>82</v>
      </c>
      <c r="E170" s="192" t="s">
        <v>84</v>
      </c>
      <c r="F170" s="200"/>
      <c r="G170" s="106"/>
      <c r="H170" s="106">
        <v>4.2953999999999999</v>
      </c>
      <c r="I170" s="106"/>
      <c r="J170" s="106"/>
      <c r="K170" s="106"/>
      <c r="L170" s="106"/>
      <c r="M170" s="106"/>
      <c r="N170" s="106"/>
      <c r="O170" s="106"/>
      <c r="P170" s="106"/>
      <c r="Q170" s="106"/>
      <c r="R170" s="221">
        <f t="shared" si="16"/>
        <v>4.2953999999999999</v>
      </c>
    </row>
    <row r="171" spans="1:18" s="5" customFormat="1" ht="11.25" customHeight="1">
      <c r="A171" s="266"/>
      <c r="B171" s="115"/>
      <c r="C171" s="116" t="s">
        <v>49</v>
      </c>
      <c r="D171" s="115" t="s">
        <v>82</v>
      </c>
      <c r="E171" s="118"/>
      <c r="F171" s="222"/>
      <c r="G171" s="113">
        <f>SUM(G159:G170)</f>
        <v>0</v>
      </c>
      <c r="H171" s="113">
        <f t="shared" si="17" ref="H171:Q171">SUM(H159:H170)</f>
        <v>428.33539999999999</v>
      </c>
      <c r="I171" s="113">
        <f t="shared" si="17"/>
        <v>122.36199999999999</v>
      </c>
      <c r="J171" s="113">
        <f>SUM(J159:J170)</f>
        <v>2223.5601700000002</v>
      </c>
      <c r="K171" s="113">
        <f t="shared" si="17"/>
        <v>191.70</v>
      </c>
      <c r="L171" s="113">
        <f t="shared" si="17"/>
        <v>11.015</v>
      </c>
      <c r="M171" s="113">
        <f t="shared" si="17"/>
        <v>37.200000000000003</v>
      </c>
      <c r="N171" s="113">
        <f t="shared" si="17"/>
        <v>5.60</v>
      </c>
      <c r="O171" s="113">
        <f t="shared" si="17"/>
        <v>0</v>
      </c>
      <c r="P171" s="113">
        <f t="shared" si="17"/>
        <v>0</v>
      </c>
      <c r="Q171" s="113">
        <f t="shared" si="17"/>
        <v>0</v>
      </c>
      <c r="R171" s="113">
        <f>SUM(R159:R170)</f>
        <v>3019.7725700000005</v>
      </c>
    </row>
    <row r="172" spans="1:18" ht="11.25" customHeight="1">
      <c r="A172" s="44"/>
      <c r="B172" s="182" t="s">
        <v>86</v>
      </c>
      <c r="C172" s="205" t="s">
        <v>245</v>
      </c>
      <c r="D172" s="184" t="s">
        <v>83</v>
      </c>
      <c r="E172" s="185" t="s">
        <v>84</v>
      </c>
      <c r="F172" s="186"/>
      <c r="G172" s="77"/>
      <c r="H172" s="77"/>
      <c r="I172" s="77">
        <v>66</v>
      </c>
      <c r="J172" s="112">
        <v>54</v>
      </c>
      <c r="K172" s="112">
        <v>47</v>
      </c>
      <c r="L172" s="77">
        <v>41</v>
      </c>
      <c r="M172" s="77">
        <v>37</v>
      </c>
      <c r="N172" s="77">
        <v>40</v>
      </c>
      <c r="O172" s="77"/>
      <c r="P172" s="77"/>
      <c r="Q172" s="77"/>
      <c r="R172" s="220">
        <f t="shared" si="18" ref="R172:R195">SUM(G172:Q172)</f>
        <v>285</v>
      </c>
    </row>
    <row r="173" spans="1:18" ht="11.25" customHeight="1">
      <c r="A173" s="44"/>
      <c r="B173" s="182" t="s">
        <v>86</v>
      </c>
      <c r="C173" s="205" t="s">
        <v>456</v>
      </c>
      <c r="D173" s="184" t="s">
        <v>83</v>
      </c>
      <c r="E173" s="185" t="s">
        <v>84</v>
      </c>
      <c r="F173" s="186"/>
      <c r="G173" s="77"/>
      <c r="H173" s="77"/>
      <c r="I173" s="77"/>
      <c r="J173" s="112">
        <v>18</v>
      </c>
      <c r="K173" s="112"/>
      <c r="L173" s="77"/>
      <c r="M173" s="77"/>
      <c r="N173" s="77"/>
      <c r="O173" s="77"/>
      <c r="P173" s="77"/>
      <c r="Q173" s="77"/>
      <c r="R173" s="213">
        <f t="shared" si="18"/>
        <v>18</v>
      </c>
    </row>
    <row r="174" spans="1:18" ht="11.25" customHeight="1">
      <c r="A174" s="44"/>
      <c r="B174" s="182" t="s">
        <v>583</v>
      </c>
      <c r="C174" s="205" t="s">
        <v>458</v>
      </c>
      <c r="D174" s="184" t="s">
        <v>83</v>
      </c>
      <c r="E174" s="185" t="s">
        <v>84</v>
      </c>
      <c r="F174" s="186"/>
      <c r="G174" s="77"/>
      <c r="H174" s="77"/>
      <c r="I174" s="77"/>
      <c r="J174" s="112">
        <v>14</v>
      </c>
      <c r="K174" s="112">
        <v>5</v>
      </c>
      <c r="L174" s="77">
        <v>4</v>
      </c>
      <c r="M174" s="77">
        <v>5</v>
      </c>
      <c r="N174" s="77">
        <v>2</v>
      </c>
      <c r="O174" s="77"/>
      <c r="P174" s="77"/>
      <c r="Q174" s="77"/>
      <c r="R174" s="213">
        <f t="shared" si="18"/>
        <v>30</v>
      </c>
    </row>
    <row r="175" spans="1:18" ht="11.25" customHeight="1">
      <c r="A175" s="44"/>
      <c r="B175" s="182" t="s">
        <v>86</v>
      </c>
      <c r="C175" s="205" t="s">
        <v>553</v>
      </c>
      <c r="D175" s="184" t="s">
        <v>83</v>
      </c>
      <c r="E175" s="185" t="s">
        <v>84</v>
      </c>
      <c r="F175" s="186"/>
      <c r="G175" s="77"/>
      <c r="H175" s="77"/>
      <c r="I175" s="77"/>
      <c r="J175" s="112"/>
      <c r="K175" s="112">
        <v>3</v>
      </c>
      <c r="L175" s="77"/>
      <c r="M175" s="77"/>
      <c r="N175" s="77"/>
      <c r="O175" s="77"/>
      <c r="P175" s="77"/>
      <c r="Q175" s="77"/>
      <c r="R175" s="213">
        <f t="shared" si="18"/>
        <v>3</v>
      </c>
    </row>
    <row r="176" spans="1:18" ht="11.25" customHeight="1">
      <c r="A176" s="44"/>
      <c r="B176" s="182" t="s">
        <v>86</v>
      </c>
      <c r="C176" s="203" t="s">
        <v>252</v>
      </c>
      <c r="D176" s="204" t="s">
        <v>83</v>
      </c>
      <c r="E176" s="185" t="s">
        <v>84</v>
      </c>
      <c r="F176" s="188"/>
      <c r="G176" s="74"/>
      <c r="H176" s="74"/>
      <c r="I176" s="74">
        <v>137</v>
      </c>
      <c r="J176" s="76">
        <v>123</v>
      </c>
      <c r="K176" s="76">
        <v>67</v>
      </c>
      <c r="L176" s="77">
        <v>56</v>
      </c>
      <c r="M176" s="77">
        <v>56</v>
      </c>
      <c r="N176" s="77">
        <v>55</v>
      </c>
      <c r="O176" s="77"/>
      <c r="P176" s="77"/>
      <c r="Q176" s="77"/>
      <c r="R176" s="213">
        <f t="shared" si="18"/>
        <v>494</v>
      </c>
    </row>
    <row r="177" spans="1:18" ht="11.25" customHeight="1">
      <c r="A177" s="44"/>
      <c r="B177" s="182" t="s">
        <v>86</v>
      </c>
      <c r="C177" s="203" t="s">
        <v>253</v>
      </c>
      <c r="D177" s="204" t="s">
        <v>83</v>
      </c>
      <c r="E177" s="185" t="s">
        <v>84</v>
      </c>
      <c r="F177" s="188"/>
      <c r="G177" s="74"/>
      <c r="H177" s="74"/>
      <c r="I177" s="74">
        <v>5</v>
      </c>
      <c r="J177" s="76">
        <v>11</v>
      </c>
      <c r="K177" s="76">
        <v>8</v>
      </c>
      <c r="L177" s="77">
        <v>9</v>
      </c>
      <c r="M177" s="77">
        <v>6</v>
      </c>
      <c r="N177" s="77">
        <v>7</v>
      </c>
      <c r="O177" s="77"/>
      <c r="P177" s="77"/>
      <c r="Q177" s="77"/>
      <c r="R177" s="213">
        <f t="shared" si="18"/>
        <v>46</v>
      </c>
    </row>
    <row r="178" spans="1:18" ht="11.25" customHeight="1">
      <c r="A178" s="44"/>
      <c r="B178" s="182" t="s">
        <v>90</v>
      </c>
      <c r="C178" s="203" t="s">
        <v>459</v>
      </c>
      <c r="D178" s="204" t="s">
        <v>83</v>
      </c>
      <c r="E178" s="185" t="s">
        <v>84</v>
      </c>
      <c r="F178" s="188" t="s">
        <v>259</v>
      </c>
      <c r="G178" s="74">
        <v>0</v>
      </c>
      <c r="H178" s="74">
        <v>1055</v>
      </c>
      <c r="I178" s="74">
        <v>47</v>
      </c>
      <c r="J178" s="76">
        <v>379.90</v>
      </c>
      <c r="K178" s="76">
        <v>269.88290000000001</v>
      </c>
      <c r="L178" s="77">
        <v>0</v>
      </c>
      <c r="M178" s="77">
        <v>0</v>
      </c>
      <c r="N178" s="77">
        <v>0</v>
      </c>
      <c r="O178" s="77"/>
      <c r="P178" s="77"/>
      <c r="Q178" s="77"/>
      <c r="R178" s="213">
        <f t="shared" si="18"/>
        <v>1751.7829000000002</v>
      </c>
    </row>
    <row r="179" spans="1:18" ht="11.25" customHeight="1">
      <c r="A179" s="44"/>
      <c r="B179" s="182" t="s">
        <v>94</v>
      </c>
      <c r="C179" s="203" t="s">
        <v>468</v>
      </c>
      <c r="D179" s="204" t="s">
        <v>83</v>
      </c>
      <c r="E179" s="185" t="s">
        <v>84</v>
      </c>
      <c r="F179" s="188" t="s">
        <v>287</v>
      </c>
      <c r="G179" s="74">
        <v>0</v>
      </c>
      <c r="H179" s="74">
        <v>27.823</v>
      </c>
      <c r="I179" s="74">
        <v>98.022630000000007</v>
      </c>
      <c r="J179" s="76">
        <v>61.865400000000008</v>
      </c>
      <c r="K179" s="76">
        <v>70.393140000000002</v>
      </c>
      <c r="L179" s="77">
        <v>-0.15460999999999991</v>
      </c>
      <c r="M179" s="77">
        <v>-35.598939999999999</v>
      </c>
      <c r="N179" s="77">
        <v>11.75</v>
      </c>
      <c r="O179" s="77"/>
      <c r="P179" s="77"/>
      <c r="Q179" s="77"/>
      <c r="R179" s="213">
        <f t="shared" si="18"/>
        <v>234.10062000000002</v>
      </c>
    </row>
    <row r="180" spans="1:18" ht="11.25" customHeight="1">
      <c r="A180" s="44"/>
      <c r="B180" s="182" t="s">
        <v>95</v>
      </c>
      <c r="C180" s="203" t="s">
        <v>574</v>
      </c>
      <c r="D180" s="204" t="s">
        <v>83</v>
      </c>
      <c r="E180" s="185" t="s">
        <v>84</v>
      </c>
      <c r="F180" s="188" t="s">
        <v>471</v>
      </c>
      <c r="G180" s="74">
        <v>215.49799999999999</v>
      </c>
      <c r="H180" s="74">
        <v>1356.8510000000001</v>
      </c>
      <c r="I180" s="74">
        <v>1842.25</v>
      </c>
      <c r="J180" s="76">
        <v>1827.9090000000001</v>
      </c>
      <c r="K180" s="76">
        <v>996.83</v>
      </c>
      <c r="L180" s="77">
        <v>1050.6669999999999</v>
      </c>
      <c r="M180" s="77">
        <v>1646.32</v>
      </c>
      <c r="N180" s="77">
        <v>570.79999999999995</v>
      </c>
      <c r="O180" s="77"/>
      <c r="P180" s="77"/>
      <c r="Q180" s="77"/>
      <c r="R180" s="213">
        <f t="shared" si="18"/>
        <v>9507.1249999999982</v>
      </c>
    </row>
    <row r="181" spans="1:18" ht="11.25" customHeight="1">
      <c r="A181" s="44"/>
      <c r="B181" s="182" t="s">
        <v>95</v>
      </c>
      <c r="C181" s="203" t="s">
        <v>474</v>
      </c>
      <c r="D181" s="204" t="s">
        <v>83</v>
      </c>
      <c r="E181" s="185" t="s">
        <v>84</v>
      </c>
      <c r="F181" s="188" t="s">
        <v>476</v>
      </c>
      <c r="G181" s="74">
        <v>0</v>
      </c>
      <c r="H181" s="74">
        <v>76.317999999999998</v>
      </c>
      <c r="I181" s="74">
        <v>76.317999999999998</v>
      </c>
      <c r="J181" s="76">
        <v>76.30</v>
      </c>
      <c r="K181" s="76">
        <v>111.361</v>
      </c>
      <c r="L181" s="77">
        <v>71.89</v>
      </c>
      <c r="M181" s="77">
        <v>76.30</v>
      </c>
      <c r="N181" s="77">
        <v>76.50</v>
      </c>
      <c r="O181" s="77"/>
      <c r="P181" s="77"/>
      <c r="Q181" s="77"/>
      <c r="R181" s="213">
        <f t="shared" si="18"/>
        <v>564.98699999999997</v>
      </c>
    </row>
    <row r="182" spans="1:18" ht="11.25" customHeight="1">
      <c r="A182" s="44"/>
      <c r="B182" s="182" t="s">
        <v>95</v>
      </c>
      <c r="C182" s="203" t="s">
        <v>475</v>
      </c>
      <c r="D182" s="204" t="s">
        <v>83</v>
      </c>
      <c r="E182" s="185" t="s">
        <v>84</v>
      </c>
      <c r="F182" s="188" t="s">
        <v>476</v>
      </c>
      <c r="G182" s="74">
        <v>0</v>
      </c>
      <c r="H182" s="74">
        <v>10.769</v>
      </c>
      <c r="I182" s="74">
        <v>10.769</v>
      </c>
      <c r="J182" s="76">
        <v>10.80</v>
      </c>
      <c r="K182" s="76">
        <v>10.80</v>
      </c>
      <c r="L182" s="77">
        <v>10.80</v>
      </c>
      <c r="M182" s="77">
        <v>10.80</v>
      </c>
      <c r="N182" s="77">
        <v>10.80</v>
      </c>
      <c r="O182" s="77"/>
      <c r="P182" s="77"/>
      <c r="Q182" s="77"/>
      <c r="R182" s="213">
        <f t="shared" si="18"/>
        <v>75.537999999999997</v>
      </c>
    </row>
    <row r="183" spans="1:18" ht="11.25" customHeight="1">
      <c r="A183" s="44"/>
      <c r="B183" s="182" t="s">
        <v>95</v>
      </c>
      <c r="C183" s="203" t="s">
        <v>483</v>
      </c>
      <c r="D183" s="204" t="s">
        <v>83</v>
      </c>
      <c r="E183" s="185" t="s">
        <v>84</v>
      </c>
      <c r="F183" s="188"/>
      <c r="G183" s="74">
        <v>0</v>
      </c>
      <c r="H183" s="74">
        <v>4.9000000000000004</v>
      </c>
      <c r="I183" s="74">
        <v>7.40</v>
      </c>
      <c r="J183" s="76">
        <v>2.40</v>
      </c>
      <c r="K183" s="76">
        <v>0</v>
      </c>
      <c r="L183" s="77">
        <v>0</v>
      </c>
      <c r="M183" s="77">
        <v>0</v>
      </c>
      <c r="N183" s="77">
        <v>0</v>
      </c>
      <c r="O183" s="77"/>
      <c r="P183" s="77"/>
      <c r="Q183" s="77"/>
      <c r="R183" s="213">
        <f t="shared" si="18"/>
        <v>14.70</v>
      </c>
    </row>
    <row r="184" spans="1:18" ht="11.25" customHeight="1">
      <c r="A184" s="44"/>
      <c r="B184" s="182" t="s">
        <v>95</v>
      </c>
      <c r="C184" s="203" t="s">
        <v>484</v>
      </c>
      <c r="D184" s="204" t="s">
        <v>83</v>
      </c>
      <c r="E184" s="185" t="s">
        <v>84</v>
      </c>
      <c r="F184" s="188"/>
      <c r="G184" s="74">
        <v>0</v>
      </c>
      <c r="H184" s="74">
        <v>0</v>
      </c>
      <c r="I184" s="74">
        <v>6.40</v>
      </c>
      <c r="J184" s="76">
        <v>7.79</v>
      </c>
      <c r="K184" s="76">
        <v>8</v>
      </c>
      <c r="L184" s="77">
        <v>7.40</v>
      </c>
      <c r="M184" s="77">
        <v>7.80</v>
      </c>
      <c r="N184" s="77">
        <v>7.60</v>
      </c>
      <c r="O184" s="77"/>
      <c r="P184" s="77"/>
      <c r="Q184" s="77"/>
      <c r="R184" s="213">
        <f t="shared" si="18"/>
        <v>44.99</v>
      </c>
    </row>
    <row r="185" spans="1:18" ht="11.25" customHeight="1">
      <c r="A185" s="44"/>
      <c r="B185" s="182" t="s">
        <v>95</v>
      </c>
      <c r="C185" s="203" t="s">
        <v>638</v>
      </c>
      <c r="D185" s="204" t="s">
        <v>83</v>
      </c>
      <c r="E185" s="185" t="s">
        <v>84</v>
      </c>
      <c r="F185" s="188"/>
      <c r="G185" s="74">
        <v>0</v>
      </c>
      <c r="H185" s="74">
        <v>0</v>
      </c>
      <c r="I185" s="74">
        <v>0</v>
      </c>
      <c r="J185" s="76">
        <v>0</v>
      </c>
      <c r="K185" s="76">
        <v>6.33</v>
      </c>
      <c r="L185" s="77">
        <v>7.40</v>
      </c>
      <c r="M185" s="77">
        <v>7.70</v>
      </c>
      <c r="N185" s="77">
        <v>7.40</v>
      </c>
      <c r="O185" s="77"/>
      <c r="P185" s="77"/>
      <c r="Q185" s="77"/>
      <c r="R185" s="213">
        <f t="shared" si="18"/>
        <v>28.83</v>
      </c>
    </row>
    <row r="186" spans="1:18" ht="11.25" customHeight="1">
      <c r="A186" s="44"/>
      <c r="B186" s="182" t="s">
        <v>95</v>
      </c>
      <c r="C186" s="203" t="s">
        <v>657</v>
      </c>
      <c r="D186" s="204" t="s">
        <v>83</v>
      </c>
      <c r="E186" s="185" t="s">
        <v>84</v>
      </c>
      <c r="F186" s="188" t="s">
        <v>639</v>
      </c>
      <c r="G186" s="74">
        <v>0</v>
      </c>
      <c r="H186" s="74">
        <v>0</v>
      </c>
      <c r="I186" s="74">
        <v>0</v>
      </c>
      <c r="J186" s="76">
        <v>0</v>
      </c>
      <c r="K186" s="76">
        <v>0</v>
      </c>
      <c r="L186" s="77">
        <v>0</v>
      </c>
      <c r="M186" s="77">
        <v>0</v>
      </c>
      <c r="N186" s="77">
        <v>237174.48</v>
      </c>
      <c r="O186" s="77"/>
      <c r="P186" s="77"/>
      <c r="Q186" s="77"/>
      <c r="R186" s="213">
        <f t="shared" si="18"/>
        <v>237174.48</v>
      </c>
    </row>
    <row r="187" spans="1:18" ht="11.25" customHeight="1">
      <c r="A187" s="44"/>
      <c r="B187" s="182" t="s">
        <v>96</v>
      </c>
      <c r="C187" s="203" t="s">
        <v>544</v>
      </c>
      <c r="D187" s="204" t="s">
        <v>83</v>
      </c>
      <c r="E187" s="185" t="s">
        <v>84</v>
      </c>
      <c r="F187" s="188"/>
      <c r="G187" s="74">
        <v>0</v>
      </c>
      <c r="H187" s="74">
        <v>154.12</v>
      </c>
      <c r="I187" s="74">
        <v>4344.75</v>
      </c>
      <c r="J187" s="76">
        <v>6669.2993699999997</v>
      </c>
      <c r="K187" s="76">
        <v>9869.9625899999992</v>
      </c>
      <c r="L187" s="77">
        <v>4379.2700000000004</v>
      </c>
      <c r="M187" s="77">
        <v>3268.77</v>
      </c>
      <c r="N187" s="77">
        <v>2364.56</v>
      </c>
      <c r="O187" s="77"/>
      <c r="P187" s="77"/>
      <c r="Q187" s="77"/>
      <c r="R187" s="213">
        <f t="shared" si="18"/>
        <v>31050.731960000001</v>
      </c>
    </row>
    <row r="188" spans="1:18" ht="11.25" customHeight="1">
      <c r="A188" s="44"/>
      <c r="B188" s="182" t="s">
        <v>96</v>
      </c>
      <c r="C188" s="203" t="s">
        <v>615</v>
      </c>
      <c r="D188" s="184" t="s">
        <v>83</v>
      </c>
      <c r="E188" s="185" t="s">
        <v>84</v>
      </c>
      <c r="F188" s="188" t="s">
        <v>616</v>
      </c>
      <c r="G188" s="74">
        <v>0</v>
      </c>
      <c r="H188" s="74">
        <v>0</v>
      </c>
      <c r="I188" s="77">
        <v>0</v>
      </c>
      <c r="J188" s="76">
        <v>0</v>
      </c>
      <c r="K188" s="112">
        <v>0</v>
      </c>
      <c r="L188" s="77">
        <v>0</v>
      </c>
      <c r="M188" s="77">
        <v>50</v>
      </c>
      <c r="N188" s="77"/>
      <c r="O188" s="77"/>
      <c r="P188" s="77"/>
      <c r="Q188" s="77"/>
      <c r="R188" s="213">
        <f t="shared" si="18"/>
        <v>50</v>
      </c>
    </row>
    <row r="189" spans="1:18" ht="11.25" customHeight="1">
      <c r="A189" s="44"/>
      <c r="B189" s="182" t="s">
        <v>96</v>
      </c>
      <c r="C189" s="203" t="s">
        <v>615</v>
      </c>
      <c r="D189" s="184" t="s">
        <v>83</v>
      </c>
      <c r="E189" s="185" t="s">
        <v>84</v>
      </c>
      <c r="F189" s="188" t="s">
        <v>616</v>
      </c>
      <c r="G189" s="74">
        <v>0</v>
      </c>
      <c r="H189" s="74">
        <v>0</v>
      </c>
      <c r="I189" s="77">
        <v>0</v>
      </c>
      <c r="J189" s="76">
        <v>0</v>
      </c>
      <c r="K189" s="112">
        <v>0</v>
      </c>
      <c r="L189" s="77">
        <v>0</v>
      </c>
      <c r="M189" s="77">
        <v>0</v>
      </c>
      <c r="N189" s="77">
        <v>50</v>
      </c>
      <c r="O189" s="77"/>
      <c r="P189" s="77"/>
      <c r="Q189" s="77"/>
      <c r="R189" s="213">
        <f t="shared" si="18"/>
        <v>50</v>
      </c>
    </row>
    <row r="190" spans="1:18" ht="11.25" customHeight="1">
      <c r="A190" s="44"/>
      <c r="B190" s="182" t="s">
        <v>98</v>
      </c>
      <c r="C190" s="203" t="s">
        <v>200</v>
      </c>
      <c r="D190" s="184" t="s">
        <v>83</v>
      </c>
      <c r="E190" s="185" t="s">
        <v>84</v>
      </c>
      <c r="F190" s="188" t="s">
        <v>201</v>
      </c>
      <c r="G190" s="74">
        <v>0</v>
      </c>
      <c r="H190" s="74">
        <v>245.20</v>
      </c>
      <c r="I190" s="77">
        <v>442.50</v>
      </c>
      <c r="J190" s="76">
        <v>93.20</v>
      </c>
      <c r="K190" s="112">
        <v>200.40</v>
      </c>
      <c r="L190" s="77">
        <v>92.70</v>
      </c>
      <c r="M190" s="77">
        <v>92.70</v>
      </c>
      <c r="N190" s="77">
        <v>89.70</v>
      </c>
      <c r="O190" s="77"/>
      <c r="P190" s="77"/>
      <c r="Q190" s="77"/>
      <c r="R190" s="213">
        <f t="shared" si="18"/>
        <v>1256.4000000000001</v>
      </c>
    </row>
    <row r="191" spans="1:18" ht="11.25" customHeight="1">
      <c r="A191" s="44"/>
      <c r="B191" s="182" t="s">
        <v>105</v>
      </c>
      <c r="C191" s="203" t="s">
        <v>289</v>
      </c>
      <c r="D191" s="184" t="s">
        <v>83</v>
      </c>
      <c r="E191" s="185" t="s">
        <v>84</v>
      </c>
      <c r="F191" s="188"/>
      <c r="G191" s="74">
        <v>0</v>
      </c>
      <c r="H191" s="74">
        <v>103.90</v>
      </c>
      <c r="I191" s="77">
        <v>0</v>
      </c>
      <c r="J191" s="76">
        <v>0</v>
      </c>
      <c r="K191" s="112">
        <v>0</v>
      </c>
      <c r="L191" s="77">
        <v>0</v>
      </c>
      <c r="M191" s="77">
        <v>0</v>
      </c>
      <c r="N191" s="77">
        <v>0</v>
      </c>
      <c r="O191" s="77"/>
      <c r="P191" s="77"/>
      <c r="Q191" s="77"/>
      <c r="R191" s="213">
        <f t="shared" si="18"/>
        <v>103.90</v>
      </c>
    </row>
    <row r="192" spans="1:18" ht="11.25" customHeight="1">
      <c r="A192" s="44"/>
      <c r="B192" s="182" t="s">
        <v>105</v>
      </c>
      <c r="C192" s="203" t="s">
        <v>291</v>
      </c>
      <c r="D192" s="184" t="s">
        <v>83</v>
      </c>
      <c r="E192" s="185" t="s">
        <v>84</v>
      </c>
      <c r="F192" s="188"/>
      <c r="G192" s="74">
        <v>0</v>
      </c>
      <c r="H192" s="74">
        <v>43</v>
      </c>
      <c r="I192" s="77">
        <v>3</v>
      </c>
      <c r="J192" s="76">
        <v>3</v>
      </c>
      <c r="K192" s="112">
        <v>0</v>
      </c>
      <c r="L192" s="77">
        <v>0</v>
      </c>
      <c r="M192" s="77">
        <v>0</v>
      </c>
      <c r="N192" s="77">
        <v>0</v>
      </c>
      <c r="O192" s="77"/>
      <c r="P192" s="77"/>
      <c r="Q192" s="77"/>
      <c r="R192" s="213">
        <f t="shared" si="18"/>
        <v>49</v>
      </c>
    </row>
    <row r="193" spans="1:18" ht="11.25" customHeight="1">
      <c r="A193" s="44"/>
      <c r="B193" s="182" t="s">
        <v>105</v>
      </c>
      <c r="C193" s="203" t="s">
        <v>505</v>
      </c>
      <c r="D193" s="184" t="s">
        <v>83</v>
      </c>
      <c r="E193" s="185" t="s">
        <v>84</v>
      </c>
      <c r="F193" s="188"/>
      <c r="G193" s="74">
        <v>0</v>
      </c>
      <c r="H193" s="74">
        <v>0</v>
      </c>
      <c r="I193" s="77">
        <v>5</v>
      </c>
      <c r="J193" s="76">
        <v>3</v>
      </c>
      <c r="K193" s="112">
        <v>0</v>
      </c>
      <c r="L193" s="77">
        <v>20</v>
      </c>
      <c r="M193" s="77">
        <v>0</v>
      </c>
      <c r="N193" s="77">
        <v>0</v>
      </c>
      <c r="O193" s="77"/>
      <c r="P193" s="77"/>
      <c r="Q193" s="77"/>
      <c r="R193" s="213">
        <f t="shared" si="18"/>
        <v>28</v>
      </c>
    </row>
    <row r="194" spans="1:18" ht="11.25" customHeight="1">
      <c r="A194" s="44"/>
      <c r="B194" s="182" t="s">
        <v>106</v>
      </c>
      <c r="C194" s="203" t="s">
        <v>306</v>
      </c>
      <c r="D194" s="184" t="s">
        <v>83</v>
      </c>
      <c r="E194" s="185" t="s">
        <v>84</v>
      </c>
      <c r="F194" s="188" t="s">
        <v>287</v>
      </c>
      <c r="G194" s="74">
        <v>0.34300000000000003</v>
      </c>
      <c r="H194" s="74">
        <v>0</v>
      </c>
      <c r="I194" s="77">
        <v>0</v>
      </c>
      <c r="J194" s="76">
        <v>23.70</v>
      </c>
      <c r="K194" s="112">
        <v>19</v>
      </c>
      <c r="L194" s="77">
        <v>52.90</v>
      </c>
      <c r="M194" s="77">
        <v>46.50</v>
      </c>
      <c r="N194" s="77">
        <v>9.8000000000000007</v>
      </c>
      <c r="O194" s="77"/>
      <c r="P194" s="77"/>
      <c r="Q194" s="77"/>
      <c r="R194" s="213">
        <f t="shared" si="18"/>
        <v>152.24299999999999</v>
      </c>
    </row>
    <row r="195" spans="1:18" ht="11.25" customHeight="1">
      <c r="A195" s="44"/>
      <c r="B195" s="182" t="s">
        <v>106</v>
      </c>
      <c r="C195" s="203" t="s">
        <v>487</v>
      </c>
      <c r="D195" s="184" t="s">
        <v>83</v>
      </c>
      <c r="E195" s="185" t="s">
        <v>84</v>
      </c>
      <c r="F195" s="199"/>
      <c r="G195" s="74"/>
      <c r="H195" s="76"/>
      <c r="I195" s="77"/>
      <c r="J195" s="76">
        <v>1.50</v>
      </c>
      <c r="K195" s="112">
        <v>0.70</v>
      </c>
      <c r="L195" s="77">
        <v>0.70</v>
      </c>
      <c r="M195" s="77">
        <v>0.70</v>
      </c>
      <c r="N195" s="77">
        <v>0.70</v>
      </c>
      <c r="O195" s="77"/>
      <c r="P195" s="77"/>
      <c r="Q195" s="77"/>
      <c r="R195" s="213">
        <f t="shared" si="18"/>
        <v>4.3000000000000007</v>
      </c>
    </row>
    <row r="196" spans="1:18" ht="11.25" customHeight="1">
      <c r="A196" s="44"/>
      <c r="B196" s="182" t="s">
        <v>106</v>
      </c>
      <c r="C196" s="203" t="s">
        <v>488</v>
      </c>
      <c r="D196" s="184" t="s">
        <v>83</v>
      </c>
      <c r="E196" s="185" t="s">
        <v>84</v>
      </c>
      <c r="F196" s="199"/>
      <c r="G196" s="74"/>
      <c r="H196" s="76"/>
      <c r="I196" s="112"/>
      <c r="J196" s="76">
        <v>2.4889999999999999</v>
      </c>
      <c r="K196" s="112">
        <v>2.60</v>
      </c>
      <c r="L196" s="77">
        <v>1.0049999999999999</v>
      </c>
      <c r="M196" s="77">
        <v>1.725</v>
      </c>
      <c r="N196" s="77">
        <v>1.234</v>
      </c>
      <c r="O196" s="77"/>
      <c r="P196" s="77"/>
      <c r="Q196" s="77"/>
      <c r="R196" s="213">
        <f t="shared" si="19" ref="R196:R199">SUM(G196:Q196)</f>
        <v>9.0530000000000008</v>
      </c>
    </row>
    <row r="197" spans="1:18" ht="11.25" customHeight="1">
      <c r="A197" s="44"/>
      <c r="B197" s="182" t="s">
        <v>648</v>
      </c>
      <c r="C197" s="203" t="s">
        <v>489</v>
      </c>
      <c r="D197" s="184" t="s">
        <v>83</v>
      </c>
      <c r="E197" s="185" t="s">
        <v>84</v>
      </c>
      <c r="F197" s="188"/>
      <c r="G197" s="74"/>
      <c r="H197" s="74"/>
      <c r="I197" s="77"/>
      <c r="J197" s="224">
        <v>0</v>
      </c>
      <c r="K197" s="112">
        <v>0</v>
      </c>
      <c r="L197" s="77">
        <v>7.9459999999999997</v>
      </c>
      <c r="M197" s="77">
        <v>8.2629999999999999</v>
      </c>
      <c r="N197" s="77">
        <v>8.9320000000000004</v>
      </c>
      <c r="O197" s="77"/>
      <c r="P197" s="77"/>
      <c r="Q197" s="77"/>
      <c r="R197" s="213">
        <f t="shared" si="19"/>
        <v>25.140999999999998</v>
      </c>
    </row>
    <row r="198" spans="1:18" ht="11.25" customHeight="1">
      <c r="A198" s="44"/>
      <c r="B198" s="182" t="s">
        <v>106</v>
      </c>
      <c r="C198" s="203" t="s">
        <v>490</v>
      </c>
      <c r="D198" s="184" t="s">
        <v>83</v>
      </c>
      <c r="E198" s="185" t="s">
        <v>84</v>
      </c>
      <c r="F198" s="188"/>
      <c r="G198" s="74"/>
      <c r="H198" s="74"/>
      <c r="I198" s="77"/>
      <c r="J198" s="224">
        <v>2</v>
      </c>
      <c r="K198" s="112">
        <v>3</v>
      </c>
      <c r="L198" s="77">
        <v>2</v>
      </c>
      <c r="M198" s="77">
        <v>2</v>
      </c>
      <c r="N198" s="77">
        <v>2</v>
      </c>
      <c r="O198" s="77"/>
      <c r="P198" s="77"/>
      <c r="Q198" s="77"/>
      <c r="R198" s="213">
        <f t="shared" si="19"/>
        <v>11</v>
      </c>
    </row>
    <row r="199" spans="1:18" ht="11.25" customHeight="1">
      <c r="A199" s="44"/>
      <c r="B199" s="182" t="s">
        <v>106</v>
      </c>
      <c r="C199" s="203" t="s">
        <v>491</v>
      </c>
      <c r="D199" s="184" t="s">
        <v>83</v>
      </c>
      <c r="E199" s="185" t="s">
        <v>84</v>
      </c>
      <c r="F199" s="188"/>
      <c r="G199" s="74"/>
      <c r="H199" s="74"/>
      <c r="I199" s="77"/>
      <c r="J199" s="224">
        <v>1.972</v>
      </c>
      <c r="K199" s="112">
        <v>2.2999999999999998</v>
      </c>
      <c r="L199" s="77">
        <v>1.665</v>
      </c>
      <c r="M199" s="77">
        <v>1.649</v>
      </c>
      <c r="N199" s="77">
        <v>1.6319999999999999</v>
      </c>
      <c r="O199" s="77"/>
      <c r="P199" s="77"/>
      <c r="Q199" s="77"/>
      <c r="R199" s="213">
        <f t="shared" si="19"/>
        <v>9.218</v>
      </c>
    </row>
    <row r="200" spans="1:18" ht="11.25" customHeight="1">
      <c r="A200" s="44"/>
      <c r="B200" s="182" t="s">
        <v>106</v>
      </c>
      <c r="C200" s="203" t="s">
        <v>493</v>
      </c>
      <c r="D200" s="184" t="s">
        <v>83</v>
      </c>
      <c r="E200" s="185" t="s">
        <v>84</v>
      </c>
      <c r="F200" s="188"/>
      <c r="G200" s="74"/>
      <c r="H200" s="74"/>
      <c r="I200" s="77"/>
      <c r="J200" s="76">
        <v>1.236</v>
      </c>
      <c r="K200" s="112">
        <v>1</v>
      </c>
      <c r="L200" s="77">
        <v>0.50900000000000001</v>
      </c>
      <c r="M200" s="77">
        <v>0.50900000000000001</v>
      </c>
      <c r="N200" s="77">
        <v>578.65</v>
      </c>
      <c r="O200" s="77"/>
      <c r="P200" s="77"/>
      <c r="Q200" s="77"/>
      <c r="R200" s="213">
        <f t="shared" si="20" ref="R200:R209">SUM(G200:Q200)</f>
        <v>581.904</v>
      </c>
    </row>
    <row r="201" spans="1:18" ht="11.25" customHeight="1">
      <c r="A201" s="44"/>
      <c r="B201" s="182" t="s">
        <v>106</v>
      </c>
      <c r="C201" s="203" t="s">
        <v>494</v>
      </c>
      <c r="D201" s="184" t="s">
        <v>83</v>
      </c>
      <c r="E201" s="185" t="s">
        <v>84</v>
      </c>
      <c r="F201" s="188"/>
      <c r="G201" s="74"/>
      <c r="H201" s="74"/>
      <c r="I201" s="77"/>
      <c r="J201" s="76">
        <v>97.417000000000002</v>
      </c>
      <c r="K201" s="112">
        <v>107.90</v>
      </c>
      <c r="L201" s="77">
        <v>110.69499999999999</v>
      </c>
      <c r="M201" s="77">
        <v>94.813999999999993</v>
      </c>
      <c r="N201" s="77">
        <v>111.90900000000001</v>
      </c>
      <c r="O201" s="77"/>
      <c r="P201" s="77"/>
      <c r="Q201" s="77"/>
      <c r="R201" s="213">
        <f t="shared" si="20"/>
        <v>522.735</v>
      </c>
    </row>
    <row r="202" spans="1:18" ht="11.25" customHeight="1">
      <c r="A202" s="44"/>
      <c r="B202" s="182" t="s">
        <v>650</v>
      </c>
      <c r="C202" s="203" t="s">
        <v>596</v>
      </c>
      <c r="D202" s="184" t="s">
        <v>83</v>
      </c>
      <c r="E202" s="185" t="s">
        <v>84</v>
      </c>
      <c r="F202" s="188"/>
      <c r="G202" s="74"/>
      <c r="H202" s="74"/>
      <c r="I202" s="77"/>
      <c r="J202" s="76">
        <v>0</v>
      </c>
      <c r="K202" s="112">
        <v>0</v>
      </c>
      <c r="L202" s="77">
        <v>1.845</v>
      </c>
      <c r="M202" s="77">
        <v>1.60</v>
      </c>
      <c r="N202" s="77">
        <v>2.10</v>
      </c>
      <c r="O202" s="77"/>
      <c r="P202" s="77"/>
      <c r="Q202" s="77"/>
      <c r="R202" s="213">
        <f t="shared" si="20"/>
        <v>5.545</v>
      </c>
    </row>
    <row r="203" spans="1:18" ht="11.25" customHeight="1">
      <c r="A203" s="44"/>
      <c r="B203" s="182" t="s">
        <v>106</v>
      </c>
      <c r="C203" s="203" t="s">
        <v>651</v>
      </c>
      <c r="D203" s="184" t="s">
        <v>83</v>
      </c>
      <c r="E203" s="185" t="s">
        <v>84</v>
      </c>
      <c r="F203" s="188"/>
      <c r="G203" s="74"/>
      <c r="H203" s="74"/>
      <c r="I203" s="77"/>
      <c r="J203" s="76">
        <v>3.7280000000000002</v>
      </c>
      <c r="K203" s="112">
        <v>0</v>
      </c>
      <c r="L203" s="77">
        <v>0</v>
      </c>
      <c r="M203" s="77">
        <v>7.4560000000000004</v>
      </c>
      <c r="N203" s="77">
        <v>3.7280000000000002</v>
      </c>
      <c r="O203" s="77"/>
      <c r="P203" s="77"/>
      <c r="Q203" s="77"/>
      <c r="R203" s="213">
        <f t="shared" si="20"/>
        <v>14.912000000000001</v>
      </c>
    </row>
    <row r="204" spans="1:18" ht="11.25" customHeight="1">
      <c r="A204" s="44"/>
      <c r="B204" s="182" t="s">
        <v>106</v>
      </c>
      <c r="C204" s="203" t="s">
        <v>495</v>
      </c>
      <c r="D204" s="184" t="s">
        <v>83</v>
      </c>
      <c r="E204" s="185" t="s">
        <v>84</v>
      </c>
      <c r="F204" s="188"/>
      <c r="G204" s="74"/>
      <c r="H204" s="74"/>
      <c r="I204" s="77"/>
      <c r="J204" s="76">
        <v>137.40</v>
      </c>
      <c r="K204" s="112">
        <v>137.40</v>
      </c>
      <c r="L204" s="77">
        <v>137.40</v>
      </c>
      <c r="M204" s="77">
        <v>137.46899999999999</v>
      </c>
      <c r="N204" s="77">
        <v>137.50</v>
      </c>
      <c r="O204" s="77"/>
      <c r="P204" s="77"/>
      <c r="Q204" s="77"/>
      <c r="R204" s="213">
        <f t="shared" si="20"/>
        <v>687.1690000000001</v>
      </c>
    </row>
    <row r="205" spans="1:18" ht="11.25" customHeight="1">
      <c r="A205" s="44"/>
      <c r="B205" s="182" t="s">
        <v>106</v>
      </c>
      <c r="C205" s="203" t="s">
        <v>496</v>
      </c>
      <c r="D205" s="184" t="s">
        <v>83</v>
      </c>
      <c r="E205" s="185" t="s">
        <v>84</v>
      </c>
      <c r="F205" s="188"/>
      <c r="G205" s="74"/>
      <c r="H205" s="74"/>
      <c r="I205" s="77"/>
      <c r="J205" s="76">
        <v>0.88800000000000001</v>
      </c>
      <c r="K205" s="112">
        <v>1.1000000000000001</v>
      </c>
      <c r="L205" s="77">
        <v>5.97</v>
      </c>
      <c r="M205" s="77">
        <v>6.4630000000000001</v>
      </c>
      <c r="N205" s="77">
        <v>3.7280000000000002</v>
      </c>
      <c r="O205" s="77"/>
      <c r="P205" s="77"/>
      <c r="Q205" s="77"/>
      <c r="R205" s="213">
        <f t="shared" si="20"/>
        <v>18.149000000000001</v>
      </c>
    </row>
    <row r="206" spans="1:18" ht="11.25" customHeight="1">
      <c r="A206" s="44"/>
      <c r="B206" s="182" t="s">
        <v>106</v>
      </c>
      <c r="C206" s="203" t="s">
        <v>497</v>
      </c>
      <c r="D206" s="184" t="s">
        <v>83</v>
      </c>
      <c r="E206" s="185" t="s">
        <v>84</v>
      </c>
      <c r="F206" s="188"/>
      <c r="G206" s="74"/>
      <c r="H206" s="74"/>
      <c r="I206" s="77"/>
      <c r="J206" s="76">
        <v>0.68799999999999994</v>
      </c>
      <c r="K206" s="112">
        <v>5.20</v>
      </c>
      <c r="L206" s="77">
        <v>0.405</v>
      </c>
      <c r="M206" s="77">
        <v>0.455</v>
      </c>
      <c r="N206" s="77">
        <v>0.405</v>
      </c>
      <c r="O206" s="77"/>
      <c r="P206" s="77"/>
      <c r="Q206" s="77"/>
      <c r="R206" s="213">
        <f t="shared" si="20"/>
        <v>7.1530000000000005</v>
      </c>
    </row>
    <row r="207" spans="1:18" ht="11.25" customHeight="1">
      <c r="A207" s="44"/>
      <c r="B207" s="182" t="s">
        <v>107</v>
      </c>
      <c r="C207" s="203" t="s">
        <v>556</v>
      </c>
      <c r="D207" s="184" t="s">
        <v>83</v>
      </c>
      <c r="E207" s="185" t="s">
        <v>84</v>
      </c>
      <c r="F207" s="188"/>
      <c r="G207" s="74">
        <v>0</v>
      </c>
      <c r="H207" s="74">
        <v>0</v>
      </c>
      <c r="I207" s="77">
        <v>30.60</v>
      </c>
      <c r="J207" s="112">
        <v>74.20</v>
      </c>
      <c r="K207" s="112">
        <v>75.20</v>
      </c>
      <c r="L207" s="77">
        <v>90.40</v>
      </c>
      <c r="M207" s="77">
        <v>84.20</v>
      </c>
      <c r="N207" s="77">
        <v>73.70</v>
      </c>
      <c r="O207" s="77"/>
      <c r="P207" s="77"/>
      <c r="Q207" s="77"/>
      <c r="R207" s="213">
        <f t="shared" si="20"/>
        <v>428.29999999999995</v>
      </c>
    </row>
    <row r="208" spans="1:18" ht="11.25" customHeight="1">
      <c r="A208" s="44"/>
      <c r="B208" s="182" t="s">
        <v>107</v>
      </c>
      <c r="C208" s="205" t="s">
        <v>526</v>
      </c>
      <c r="D208" s="184" t="s">
        <v>83</v>
      </c>
      <c r="E208" s="185" t="s">
        <v>84</v>
      </c>
      <c r="F208" s="186"/>
      <c r="G208" s="74">
        <v>0</v>
      </c>
      <c r="H208" s="77">
        <v>3.80</v>
      </c>
      <c r="I208" s="77">
        <v>6.40</v>
      </c>
      <c r="J208" s="112">
        <v>45.70</v>
      </c>
      <c r="K208" s="112">
        <v>86.50</v>
      </c>
      <c r="L208" s="77">
        <v>34.90</v>
      </c>
      <c r="M208" s="77">
        <v>39.10</v>
      </c>
      <c r="N208" s="77">
        <v>107.40</v>
      </c>
      <c r="O208" s="77"/>
      <c r="P208" s="77"/>
      <c r="Q208" s="77"/>
      <c r="R208" s="213">
        <f t="shared" si="20"/>
        <v>323.80</v>
      </c>
    </row>
    <row r="209" spans="1:18" ht="11.25" customHeight="1">
      <c r="A209" s="44"/>
      <c r="B209" s="182" t="s">
        <v>125</v>
      </c>
      <c r="C209" s="205" t="s">
        <v>214</v>
      </c>
      <c r="D209" s="184" t="s">
        <v>83</v>
      </c>
      <c r="E209" s="185" t="s">
        <v>84</v>
      </c>
      <c r="F209" s="186"/>
      <c r="G209" s="74"/>
      <c r="H209" s="77"/>
      <c r="I209" s="77">
        <v>2</v>
      </c>
      <c r="J209" s="112">
        <v>2</v>
      </c>
      <c r="K209" s="112">
        <v>2</v>
      </c>
      <c r="L209" s="74">
        <v>2</v>
      </c>
      <c r="M209" s="74">
        <v>2</v>
      </c>
      <c r="N209" s="74"/>
      <c r="O209" s="74"/>
      <c r="P209" s="74"/>
      <c r="Q209" s="74"/>
      <c r="R209" s="213">
        <f t="shared" si="20"/>
        <v>10</v>
      </c>
    </row>
    <row r="210" spans="1:18" s="5" customFormat="1" ht="11.25" customHeight="1">
      <c r="A210" s="266"/>
      <c r="B210" s="115"/>
      <c r="C210" s="116" t="s">
        <v>49</v>
      </c>
      <c r="D210" s="115" t="s">
        <v>83</v>
      </c>
      <c r="E210" s="118"/>
      <c r="F210" s="222"/>
      <c r="G210" s="113">
        <f t="shared" si="21" ref="G210:R210">SUM(G172:G209)</f>
        <v>215.84099999999998</v>
      </c>
      <c r="H210" s="113">
        <f t="shared" si="21"/>
        <v>3081.681</v>
      </c>
      <c r="I210" s="113">
        <f t="shared" si="21"/>
        <v>7130.4096300000001</v>
      </c>
      <c r="J210" s="113">
        <f t="shared" si="21"/>
        <v>9750.3817700000018</v>
      </c>
      <c r="K210" s="113">
        <f t="shared" si="21"/>
        <v>12117.859630000001</v>
      </c>
      <c r="L210" s="113">
        <f t="shared" si="21"/>
        <v>6200.3123899999982</v>
      </c>
      <c r="M210" s="113">
        <f t="shared" si="21"/>
        <v>5663.6940600000007</v>
      </c>
      <c r="N210" s="113">
        <f t="shared" si="21"/>
        <v>241511.00800000006</v>
      </c>
      <c r="O210" s="113">
        <f t="shared" si="21"/>
        <v>0</v>
      </c>
      <c r="P210" s="113">
        <f t="shared" si="21"/>
        <v>0</v>
      </c>
      <c r="Q210" s="113">
        <f t="shared" si="21"/>
        <v>0</v>
      </c>
      <c r="R210" s="113">
        <f t="shared" si="21"/>
        <v>285671.18747999996</v>
      </c>
    </row>
    <row r="211" spans="1:18" ht="11.25" customHeight="1">
      <c r="A211" s="44"/>
      <c r="B211" s="182" t="s">
        <v>90</v>
      </c>
      <c r="C211" s="95" t="s">
        <v>260</v>
      </c>
      <c r="D211" s="184" t="s">
        <v>84</v>
      </c>
      <c r="E211" s="185" t="s">
        <v>84</v>
      </c>
      <c r="F211" s="188" t="s">
        <v>261</v>
      </c>
      <c r="G211" s="74">
        <v>203.70</v>
      </c>
      <c r="H211" s="74">
        <v>203.70</v>
      </c>
      <c r="I211" s="74">
        <v>203.70</v>
      </c>
      <c r="J211" s="76">
        <v>203.70</v>
      </c>
      <c r="K211" s="76">
        <v>203.70</v>
      </c>
      <c r="L211" s="77">
        <v>203.70</v>
      </c>
      <c r="M211" s="77">
        <v>203.70</v>
      </c>
      <c r="N211" s="77">
        <v>203.70</v>
      </c>
      <c r="O211" s="77"/>
      <c r="P211" s="77"/>
      <c r="Q211" s="77"/>
      <c r="R211" s="220">
        <f t="shared" si="22" ref="R211:R244">SUM(G211:Q211)</f>
        <v>1629.60</v>
      </c>
    </row>
    <row r="212" spans="1:18" ht="11.25" customHeight="1">
      <c r="A212" s="44"/>
      <c r="B212" s="182" t="s">
        <v>90</v>
      </c>
      <c r="C212" s="95" t="s">
        <v>460</v>
      </c>
      <c r="D212" s="184" t="s">
        <v>84</v>
      </c>
      <c r="E212" s="185" t="s">
        <v>84</v>
      </c>
      <c r="F212" s="188" t="s">
        <v>256</v>
      </c>
      <c r="G212" s="74">
        <v>0</v>
      </c>
      <c r="H212" s="74">
        <v>17</v>
      </c>
      <c r="I212" s="74">
        <v>17</v>
      </c>
      <c r="J212" s="76">
        <v>17</v>
      </c>
      <c r="K212" s="76">
        <v>0</v>
      </c>
      <c r="L212" s="74">
        <v>0</v>
      </c>
      <c r="M212" s="74">
        <v>0</v>
      </c>
      <c r="N212" s="74">
        <v>0</v>
      </c>
      <c r="O212" s="74"/>
      <c r="P212" s="74"/>
      <c r="Q212" s="74"/>
      <c r="R212" s="213">
        <f t="shared" si="22"/>
        <v>51</v>
      </c>
    </row>
    <row r="213" spans="1:18" ht="11.25" customHeight="1">
      <c r="A213" s="44"/>
      <c r="B213" s="182" t="s">
        <v>90</v>
      </c>
      <c r="C213" s="95" t="s">
        <v>461</v>
      </c>
      <c r="D213" s="184" t="s">
        <v>84</v>
      </c>
      <c r="E213" s="185" t="s">
        <v>84</v>
      </c>
      <c r="F213" s="188" t="s">
        <v>256</v>
      </c>
      <c r="G213" s="74">
        <v>0</v>
      </c>
      <c r="H213" s="76">
        <v>22.10</v>
      </c>
      <c r="I213" s="74">
        <v>13.40</v>
      </c>
      <c r="J213" s="76">
        <v>11.10</v>
      </c>
      <c r="K213" s="76">
        <v>0</v>
      </c>
      <c r="L213" s="74">
        <v>0</v>
      </c>
      <c r="M213" s="74">
        <v>0</v>
      </c>
      <c r="N213" s="74">
        <v>0</v>
      </c>
      <c r="O213" s="74"/>
      <c r="P213" s="74"/>
      <c r="Q213" s="74"/>
      <c r="R213" s="213">
        <f t="shared" si="22"/>
        <v>46.60</v>
      </c>
    </row>
    <row r="214" spans="1:18" ht="11.25" customHeight="1">
      <c r="A214" s="44"/>
      <c r="B214" s="182" t="s">
        <v>90</v>
      </c>
      <c r="C214" s="95" t="s">
        <v>264</v>
      </c>
      <c r="D214" s="184" t="s">
        <v>84</v>
      </c>
      <c r="E214" s="185" t="s">
        <v>84</v>
      </c>
      <c r="F214" s="188" t="s">
        <v>525</v>
      </c>
      <c r="G214" s="74">
        <v>0</v>
      </c>
      <c r="H214" s="74">
        <v>0</v>
      </c>
      <c r="I214" s="74">
        <v>258</v>
      </c>
      <c r="J214" s="76">
        <v>0</v>
      </c>
      <c r="K214" s="76">
        <v>0</v>
      </c>
      <c r="L214" s="74">
        <v>0</v>
      </c>
      <c r="M214" s="74">
        <v>0</v>
      </c>
      <c r="N214" s="74">
        <v>0</v>
      </c>
      <c r="O214" s="74"/>
      <c r="P214" s="74"/>
      <c r="Q214" s="74"/>
      <c r="R214" s="213">
        <f t="shared" si="22"/>
        <v>258</v>
      </c>
    </row>
    <row r="215" spans="1:18" ht="11.25" customHeight="1">
      <c r="A215" s="44"/>
      <c r="B215" s="182" t="s">
        <v>90</v>
      </c>
      <c r="C215" s="95" t="s">
        <v>554</v>
      </c>
      <c r="D215" s="184" t="s">
        <v>84</v>
      </c>
      <c r="E215" s="185" t="s">
        <v>84</v>
      </c>
      <c r="F215" s="188" t="s">
        <v>525</v>
      </c>
      <c r="G215" s="74">
        <v>0</v>
      </c>
      <c r="H215" s="74">
        <v>0</v>
      </c>
      <c r="I215" s="74">
        <v>44</v>
      </c>
      <c r="J215" s="76">
        <v>5</v>
      </c>
      <c r="K215" s="76">
        <v>0</v>
      </c>
      <c r="L215" s="74">
        <v>0</v>
      </c>
      <c r="M215" s="74">
        <v>0</v>
      </c>
      <c r="N215" s="74">
        <v>0</v>
      </c>
      <c r="O215" s="74"/>
      <c r="P215" s="74"/>
      <c r="Q215" s="74"/>
      <c r="R215" s="213">
        <f t="shared" si="22"/>
        <v>49</v>
      </c>
    </row>
    <row r="216" spans="1:18" ht="11.25" customHeight="1">
      <c r="A216" s="44"/>
      <c r="B216" s="182" t="s">
        <v>90</v>
      </c>
      <c r="C216" s="95" t="s">
        <v>555</v>
      </c>
      <c r="D216" s="184" t="s">
        <v>84</v>
      </c>
      <c r="E216" s="185" t="s">
        <v>84</v>
      </c>
      <c r="F216" s="188" t="s">
        <v>525</v>
      </c>
      <c r="G216" s="74">
        <v>0</v>
      </c>
      <c r="H216" s="76">
        <v>0</v>
      </c>
      <c r="I216" s="74">
        <v>0</v>
      </c>
      <c r="J216" s="76">
        <v>0</v>
      </c>
      <c r="K216" s="76">
        <v>0</v>
      </c>
      <c r="L216" s="74">
        <v>29303</v>
      </c>
      <c r="M216" s="74">
        <v>0</v>
      </c>
      <c r="N216" s="74">
        <v>0</v>
      </c>
      <c r="O216" s="74"/>
      <c r="P216" s="74"/>
      <c r="Q216" s="74"/>
      <c r="R216" s="213">
        <f t="shared" si="22"/>
        <v>29303</v>
      </c>
    </row>
    <row r="217" spans="1:18" ht="11.25" customHeight="1">
      <c r="A217" s="44"/>
      <c r="B217" s="182" t="s">
        <v>91</v>
      </c>
      <c r="C217" s="95" t="s">
        <v>366</v>
      </c>
      <c r="D217" s="184" t="s">
        <v>84</v>
      </c>
      <c r="E217" s="185" t="s">
        <v>84</v>
      </c>
      <c r="F217" s="188"/>
      <c r="G217" s="74"/>
      <c r="H217" s="74">
        <v>0</v>
      </c>
      <c r="I217" s="74">
        <v>0</v>
      </c>
      <c r="J217" s="76">
        <v>0</v>
      </c>
      <c r="K217" s="76">
        <v>8.1540800000000004</v>
      </c>
      <c r="L217" s="74">
        <v>0</v>
      </c>
      <c r="M217" s="74">
        <v>10.527000000000001</v>
      </c>
      <c r="N217" s="74">
        <v>0</v>
      </c>
      <c r="O217" s="74"/>
      <c r="P217" s="74"/>
      <c r="Q217" s="74"/>
      <c r="R217" s="213">
        <f t="shared" si="22"/>
        <v>18.681080000000001</v>
      </c>
    </row>
    <row r="218" spans="1:18" ht="11.25" customHeight="1">
      <c r="A218" s="44"/>
      <c r="B218" s="182" t="s">
        <v>91</v>
      </c>
      <c r="C218" s="95" t="s">
        <v>367</v>
      </c>
      <c r="D218" s="184" t="s">
        <v>84</v>
      </c>
      <c r="E218" s="185" t="s">
        <v>84</v>
      </c>
      <c r="F218" s="188"/>
      <c r="G218" s="74"/>
      <c r="H218" s="74">
        <v>0</v>
      </c>
      <c r="I218" s="74">
        <v>265.23358000000002</v>
      </c>
      <c r="J218" s="76">
        <v>0</v>
      </c>
      <c r="K218" s="76">
        <v>14.045150000000035</v>
      </c>
      <c r="L218" s="74">
        <v>54.496849999999938</v>
      </c>
      <c r="M218" s="74">
        <v>139.05599000000001</v>
      </c>
      <c r="N218" s="74">
        <v>0.10</v>
      </c>
      <c r="O218" s="74"/>
      <c r="P218" s="74"/>
      <c r="Q218" s="74"/>
      <c r="R218" s="213">
        <f t="shared" si="22"/>
        <v>472.93157000000002</v>
      </c>
    </row>
    <row r="219" spans="1:18" ht="11.25" customHeight="1">
      <c r="A219" s="44"/>
      <c r="B219" s="182" t="s">
        <v>91</v>
      </c>
      <c r="C219" s="95" t="s">
        <v>370</v>
      </c>
      <c r="D219" s="184" t="s">
        <v>84</v>
      </c>
      <c r="E219" s="185" t="s">
        <v>84</v>
      </c>
      <c r="F219" s="188"/>
      <c r="G219" s="74"/>
      <c r="H219" s="74">
        <v>0</v>
      </c>
      <c r="I219" s="74">
        <v>1.20322</v>
      </c>
      <c r="J219" s="76">
        <v>99.449090000000012</v>
      </c>
      <c r="K219" s="76">
        <v>567.35936999999979</v>
      </c>
      <c r="L219" s="74">
        <v>262.68348000000003</v>
      </c>
      <c r="M219" s="74">
        <v>351.75158999999996</v>
      </c>
      <c r="N219" s="74">
        <v>1459.90</v>
      </c>
      <c r="O219" s="74"/>
      <c r="P219" s="74"/>
      <c r="Q219" s="74"/>
      <c r="R219" s="213">
        <f t="shared" si="22"/>
        <v>2742.3467499999997</v>
      </c>
    </row>
    <row r="220" spans="1:18" ht="11.25" customHeight="1">
      <c r="A220" s="44"/>
      <c r="B220" s="182" t="s">
        <v>91</v>
      </c>
      <c r="C220" s="95" t="s">
        <v>371</v>
      </c>
      <c r="D220" s="184" t="s">
        <v>84</v>
      </c>
      <c r="E220" s="185" t="s">
        <v>84</v>
      </c>
      <c r="F220" s="188"/>
      <c r="G220" s="74"/>
      <c r="H220" s="74">
        <v>0</v>
      </c>
      <c r="I220" s="74">
        <v>315.72756999999996</v>
      </c>
      <c r="J220" s="76">
        <v>18.904740000000004</v>
      </c>
      <c r="K220" s="76">
        <v>278.19087000000013</v>
      </c>
      <c r="L220" s="74">
        <v>639.58963999999946</v>
      </c>
      <c r="M220" s="74">
        <v>258.33641000000011</v>
      </c>
      <c r="N220" s="74">
        <v>381</v>
      </c>
      <c r="O220" s="74"/>
      <c r="P220" s="74"/>
      <c r="Q220" s="74"/>
      <c r="R220" s="213">
        <f t="shared" si="22"/>
        <v>1891.7492299999997</v>
      </c>
    </row>
    <row r="221" spans="1:18" ht="11.25" customHeight="1">
      <c r="A221" s="44"/>
      <c r="B221" s="182" t="s">
        <v>91</v>
      </c>
      <c r="C221" s="95" t="s">
        <v>378</v>
      </c>
      <c r="D221" s="184" t="s">
        <v>84</v>
      </c>
      <c r="E221" s="185" t="s">
        <v>84</v>
      </c>
      <c r="F221" s="188"/>
      <c r="G221" s="74"/>
      <c r="H221" s="74">
        <v>4.9720000000000004</v>
      </c>
      <c r="I221" s="74">
        <v>16.457569999999997</v>
      </c>
      <c r="J221" s="76">
        <v>-4.7731199999999987</v>
      </c>
      <c r="K221" s="76">
        <v>41.075189999999999</v>
      </c>
      <c r="L221" s="74">
        <v>28.966620000000006</v>
      </c>
      <c r="M221" s="74">
        <v>2.3176299999999941</v>
      </c>
      <c r="N221" s="74">
        <v>994.20</v>
      </c>
      <c r="O221" s="74"/>
      <c r="P221" s="74"/>
      <c r="Q221" s="74"/>
      <c r="R221" s="213">
        <f t="shared" si="22"/>
        <v>1083.2158899999999</v>
      </c>
    </row>
    <row r="222" spans="1:18" ht="11.25" customHeight="1">
      <c r="A222" s="44"/>
      <c r="B222" s="182" t="s">
        <v>91</v>
      </c>
      <c r="C222" s="95" t="s">
        <v>380</v>
      </c>
      <c r="D222" s="184" t="s">
        <v>84</v>
      </c>
      <c r="E222" s="185" t="s">
        <v>84</v>
      </c>
      <c r="F222" s="188"/>
      <c r="G222" s="74"/>
      <c r="H222" s="74">
        <v>0</v>
      </c>
      <c r="I222" s="74">
        <v>0</v>
      </c>
      <c r="J222" s="76">
        <v>0</v>
      </c>
      <c r="K222" s="76">
        <v>47.731199999999994</v>
      </c>
      <c r="L222" s="74">
        <v>0</v>
      </c>
      <c r="M222" s="74">
        <v>49.496260000000014</v>
      </c>
      <c r="N222" s="74">
        <v>0</v>
      </c>
      <c r="O222" s="74"/>
      <c r="P222" s="74"/>
      <c r="Q222" s="74"/>
      <c r="R222" s="213">
        <f t="shared" si="22"/>
        <v>97.227460000000008</v>
      </c>
    </row>
    <row r="223" spans="1:18" ht="11.25" customHeight="1">
      <c r="A223" s="44"/>
      <c r="B223" s="182" t="s">
        <v>91</v>
      </c>
      <c r="C223" s="95" t="s">
        <v>381</v>
      </c>
      <c r="D223" s="184" t="s">
        <v>84</v>
      </c>
      <c r="E223" s="185" t="s">
        <v>84</v>
      </c>
      <c r="F223" s="188"/>
      <c r="G223" s="74"/>
      <c r="H223" s="74">
        <v>0</v>
      </c>
      <c r="I223" s="74">
        <v>0.50</v>
      </c>
      <c r="J223" s="76">
        <v>0</v>
      </c>
      <c r="K223" s="76">
        <v>0</v>
      </c>
      <c r="L223" s="74">
        <v>0</v>
      </c>
      <c r="M223" s="74">
        <v>0.21628000000000003</v>
      </c>
      <c r="N223" s="74">
        <v>0.30</v>
      </c>
      <c r="O223" s="74"/>
      <c r="P223" s="74"/>
      <c r="Q223" s="74"/>
      <c r="R223" s="213">
        <f t="shared" si="22"/>
        <v>1.0162800000000001</v>
      </c>
    </row>
    <row r="224" spans="1:18" ht="11.25" customHeight="1">
      <c r="A224" s="44"/>
      <c r="B224" s="182" t="s">
        <v>91</v>
      </c>
      <c r="C224" s="95" t="s">
        <v>382</v>
      </c>
      <c r="D224" s="184" t="s">
        <v>84</v>
      </c>
      <c r="E224" s="185" t="s">
        <v>84</v>
      </c>
      <c r="F224" s="188"/>
      <c r="G224" s="74"/>
      <c r="H224" s="74">
        <v>0</v>
      </c>
      <c r="I224" s="74">
        <v>0</v>
      </c>
      <c r="J224" s="76">
        <v>0</v>
      </c>
      <c r="K224" s="76">
        <v>1648.9638</v>
      </c>
      <c r="L224" s="74">
        <v>0</v>
      </c>
      <c r="M224" s="74">
        <v>1295.0071199999998</v>
      </c>
      <c r="N224" s="74">
        <v>1994.70</v>
      </c>
      <c r="O224" s="74"/>
      <c r="P224" s="74"/>
      <c r="Q224" s="74"/>
      <c r="R224" s="213">
        <f t="shared" si="22"/>
        <v>4938.6709199999996</v>
      </c>
    </row>
    <row r="225" spans="1:18" ht="11.25" customHeight="1">
      <c r="A225" s="44"/>
      <c r="B225" s="182" t="s">
        <v>91</v>
      </c>
      <c r="C225" s="95" t="s">
        <v>384</v>
      </c>
      <c r="D225" s="184" t="s">
        <v>84</v>
      </c>
      <c r="E225" s="185" t="s">
        <v>84</v>
      </c>
      <c r="F225" s="188"/>
      <c r="G225" s="74"/>
      <c r="H225" s="74">
        <v>0</v>
      </c>
      <c r="I225" s="74">
        <v>0</v>
      </c>
      <c r="J225" s="76">
        <v>0</v>
      </c>
      <c r="K225" s="76">
        <v>26.883779999999998</v>
      </c>
      <c r="L225" s="74">
        <v>27.516610000000004</v>
      </c>
      <c r="M225" s="74">
        <v>14.255719999999997</v>
      </c>
      <c r="N225" s="74">
        <v>151</v>
      </c>
      <c r="O225" s="74"/>
      <c r="P225" s="74"/>
      <c r="Q225" s="74"/>
      <c r="R225" s="213">
        <f t="shared" si="22"/>
        <v>219.65611000000001</v>
      </c>
    </row>
    <row r="226" spans="1:18" ht="11.25" customHeight="1">
      <c r="A226" s="44"/>
      <c r="B226" s="182" t="s">
        <v>91</v>
      </c>
      <c r="C226" s="95" t="s">
        <v>612</v>
      </c>
      <c r="D226" s="184" t="s">
        <v>84</v>
      </c>
      <c r="E226" s="185" t="s">
        <v>84</v>
      </c>
      <c r="F226" s="188"/>
      <c r="G226" s="74"/>
      <c r="H226" s="74">
        <v>241.80399</v>
      </c>
      <c r="I226" s="74">
        <v>312.52363000000003</v>
      </c>
      <c r="J226" s="76">
        <v>513.55561000000012</v>
      </c>
      <c r="K226" s="76">
        <v>978.64561999999978</v>
      </c>
      <c r="L226" s="74">
        <v>389.38514000000009</v>
      </c>
      <c r="M226" s="74">
        <v>622.05173000000059</v>
      </c>
      <c r="N226" s="74">
        <v>632.29999999999995</v>
      </c>
      <c r="O226" s="74"/>
      <c r="P226" s="74"/>
      <c r="Q226" s="74"/>
      <c r="R226" s="213">
        <f t="shared" si="22"/>
        <v>3690.2657200000003</v>
      </c>
    </row>
    <row r="227" spans="1:18" ht="11.25" customHeight="1">
      <c r="A227" s="44"/>
      <c r="B227" s="182" t="s">
        <v>91</v>
      </c>
      <c r="C227" s="95" t="s">
        <v>387</v>
      </c>
      <c r="D227" s="184" t="s">
        <v>84</v>
      </c>
      <c r="E227" s="185" t="s">
        <v>84</v>
      </c>
      <c r="F227" s="188"/>
      <c r="G227" s="74"/>
      <c r="H227" s="74">
        <v>0</v>
      </c>
      <c r="I227" s="74">
        <v>7.8180399999999999</v>
      </c>
      <c r="J227" s="76">
        <v>1.1826299999999996</v>
      </c>
      <c r="K227" s="76">
        <v>0.68790000000000262</v>
      </c>
      <c r="L227" s="74">
        <v>1.3992799999999974</v>
      </c>
      <c r="M227" s="74">
        <v>0</v>
      </c>
      <c r="N227" s="74">
        <v>2.2000000000000002</v>
      </c>
      <c r="O227" s="74"/>
      <c r="P227" s="74"/>
      <c r="Q227" s="74"/>
      <c r="R227" s="213">
        <f t="shared" si="22"/>
        <v>13.287849999999999</v>
      </c>
    </row>
    <row r="228" spans="1:18" ht="11.25" customHeight="1">
      <c r="A228" s="44"/>
      <c r="B228" s="182" t="s">
        <v>91</v>
      </c>
      <c r="C228" s="95" t="s">
        <v>388</v>
      </c>
      <c r="D228" s="184" t="s">
        <v>84</v>
      </c>
      <c r="E228" s="185" t="s">
        <v>84</v>
      </c>
      <c r="F228" s="188"/>
      <c r="G228" s="74"/>
      <c r="H228" s="74">
        <v>0</v>
      </c>
      <c r="I228" s="74">
        <v>0</v>
      </c>
      <c r="J228" s="76">
        <v>0</v>
      </c>
      <c r="K228" s="76">
        <v>1.98855</v>
      </c>
      <c r="L228" s="74">
        <v>5.9664000000000001</v>
      </c>
      <c r="M228" s="74">
        <v>0</v>
      </c>
      <c r="N228" s="74">
        <v>0</v>
      </c>
      <c r="O228" s="74"/>
      <c r="P228" s="74"/>
      <c r="Q228" s="74"/>
      <c r="R228" s="213">
        <f t="shared" si="22"/>
        <v>7.9549500000000002</v>
      </c>
    </row>
    <row r="229" spans="1:18" ht="11.25" customHeight="1">
      <c r="A229" s="44"/>
      <c r="B229" s="182" t="s">
        <v>91</v>
      </c>
      <c r="C229" s="95" t="s">
        <v>397</v>
      </c>
      <c r="D229" s="184" t="s">
        <v>84</v>
      </c>
      <c r="E229" s="185" t="s">
        <v>84</v>
      </c>
      <c r="F229" s="188"/>
      <c r="G229" s="74">
        <v>0</v>
      </c>
      <c r="H229" s="74">
        <v>470.10</v>
      </c>
      <c r="I229" s="74">
        <v>4673.70</v>
      </c>
      <c r="J229" s="76">
        <v>3988.20</v>
      </c>
      <c r="K229" s="76">
        <v>4036.90</v>
      </c>
      <c r="L229" s="74">
        <v>3886.40</v>
      </c>
      <c r="M229" s="74">
        <v>3844.50</v>
      </c>
      <c r="N229" s="74">
        <v>8000</v>
      </c>
      <c r="O229" s="74"/>
      <c r="P229" s="74"/>
      <c r="Q229" s="74"/>
      <c r="R229" s="213">
        <f t="shared" si="22"/>
        <v>28899.80</v>
      </c>
    </row>
    <row r="230" spans="1:18" ht="11.25" customHeight="1">
      <c r="A230" s="44"/>
      <c r="B230" s="182" t="s">
        <v>94</v>
      </c>
      <c r="C230" s="95" t="s">
        <v>469</v>
      </c>
      <c r="D230" s="184" t="s">
        <v>84</v>
      </c>
      <c r="E230" s="185" t="s">
        <v>84</v>
      </c>
      <c r="F230" s="188" t="s">
        <v>287</v>
      </c>
      <c r="G230" s="74">
        <v>0</v>
      </c>
      <c r="H230" s="74">
        <v>0</v>
      </c>
      <c r="I230" s="74">
        <v>21.10</v>
      </c>
      <c r="J230" s="76">
        <v>7.9269999999999996</v>
      </c>
      <c r="K230" s="76">
        <v>21.530900000000003</v>
      </c>
      <c r="L230" s="74">
        <v>0.41599999999999998</v>
      </c>
      <c r="M230" s="74">
        <v>6.1355499999999994</v>
      </c>
      <c r="N230" s="74">
        <v>9.50</v>
      </c>
      <c r="O230" s="74"/>
      <c r="P230" s="74"/>
      <c r="Q230" s="74"/>
      <c r="R230" s="213">
        <f t="shared" si="22"/>
        <v>66.60945000000001</v>
      </c>
    </row>
    <row r="231" spans="1:18" ht="11.25" customHeight="1">
      <c r="A231" s="44"/>
      <c r="B231" s="182" t="s">
        <v>95</v>
      </c>
      <c r="C231" s="197" t="s">
        <v>575</v>
      </c>
      <c r="D231" s="184" t="s">
        <v>84</v>
      </c>
      <c r="E231" s="185" t="s">
        <v>84</v>
      </c>
      <c r="F231" s="196" t="s">
        <v>471</v>
      </c>
      <c r="G231" s="74">
        <v>188.702</v>
      </c>
      <c r="H231" s="74">
        <v>3021.4920000000002</v>
      </c>
      <c r="I231" s="74">
        <v>2294.819</v>
      </c>
      <c r="J231" s="74">
        <v>1980.5160000000001</v>
      </c>
      <c r="K231" s="74">
        <v>1662.991</v>
      </c>
      <c r="L231" s="74">
        <v>1108.3130000000001</v>
      </c>
      <c r="M231" s="74">
        <v>918.09199999999998</v>
      </c>
      <c r="N231" s="74">
        <v>989.85199999999998</v>
      </c>
      <c r="O231" s="74"/>
      <c r="P231" s="74"/>
      <c r="Q231" s="74"/>
      <c r="R231" s="213">
        <f t="shared" si="22"/>
        <v>12164.777000000002</v>
      </c>
    </row>
    <row r="232" spans="1:18" ht="11.25" customHeight="1">
      <c r="A232" s="44"/>
      <c r="B232" s="182" t="s">
        <v>95</v>
      </c>
      <c r="C232" s="95" t="s">
        <v>597</v>
      </c>
      <c r="D232" s="184" t="s">
        <v>84</v>
      </c>
      <c r="E232" s="185" t="s">
        <v>84</v>
      </c>
      <c r="F232" s="188" t="s">
        <v>471</v>
      </c>
      <c r="G232" s="74">
        <v>0</v>
      </c>
      <c r="H232" s="74">
        <v>0</v>
      </c>
      <c r="I232" s="74">
        <v>0</v>
      </c>
      <c r="J232" s="76">
        <v>8.5500000000000007</v>
      </c>
      <c r="K232" s="76">
        <v>354.64</v>
      </c>
      <c r="L232" s="74">
        <v>359.68999999999994</v>
      </c>
      <c r="M232" s="74">
        <v>139.69999999999999</v>
      </c>
      <c r="N232" s="74">
        <v>512.27800000000002</v>
      </c>
      <c r="O232" s="74"/>
      <c r="P232" s="74"/>
      <c r="Q232" s="74"/>
      <c r="R232" s="213">
        <f t="shared" si="22"/>
        <v>1374.8579999999999</v>
      </c>
    </row>
    <row r="233" spans="1:18" ht="11.25" customHeight="1">
      <c r="A233" s="44"/>
      <c r="B233" s="182" t="s">
        <v>95</v>
      </c>
      <c r="C233" s="95" t="s">
        <v>597</v>
      </c>
      <c r="D233" s="184" t="s">
        <v>84</v>
      </c>
      <c r="E233" s="185" t="s">
        <v>84</v>
      </c>
      <c r="F233" s="188" t="s">
        <v>471</v>
      </c>
      <c r="G233" s="74">
        <v>0</v>
      </c>
      <c r="H233" s="74">
        <v>0</v>
      </c>
      <c r="I233" s="74">
        <v>0</v>
      </c>
      <c r="J233" s="76">
        <v>0</v>
      </c>
      <c r="K233" s="76">
        <v>0</v>
      </c>
      <c r="L233" s="74">
        <v>725.40</v>
      </c>
      <c r="M233" s="74">
        <v>1450.80</v>
      </c>
      <c r="N233" s="74">
        <v>3833.5120000000002</v>
      </c>
      <c r="O233" s="74"/>
      <c r="P233" s="74"/>
      <c r="Q233" s="74"/>
      <c r="R233" s="213">
        <f t="shared" si="22"/>
        <v>6009.7119999999995</v>
      </c>
    </row>
    <row r="234" spans="1:18" ht="11.25" customHeight="1">
      <c r="A234" s="44"/>
      <c r="B234" s="182" t="s">
        <v>95</v>
      </c>
      <c r="C234" s="95" t="s">
        <v>598</v>
      </c>
      <c r="D234" s="182" t="s">
        <v>84</v>
      </c>
      <c r="E234" s="185" t="s">
        <v>84</v>
      </c>
      <c r="F234" s="188" t="s">
        <v>471</v>
      </c>
      <c r="G234" s="74">
        <v>0</v>
      </c>
      <c r="H234" s="74">
        <v>0</v>
      </c>
      <c r="I234" s="74">
        <v>0</v>
      </c>
      <c r="J234" s="76">
        <v>0</v>
      </c>
      <c r="K234" s="76">
        <v>0</v>
      </c>
      <c r="L234" s="74">
        <v>0</v>
      </c>
      <c r="M234" s="74">
        <v>240</v>
      </c>
      <c r="N234" s="74">
        <v>323.87</v>
      </c>
      <c r="O234" s="74"/>
      <c r="P234" s="74"/>
      <c r="Q234" s="74"/>
      <c r="R234" s="213">
        <f t="shared" si="22"/>
        <v>563.87</v>
      </c>
    </row>
    <row r="235" spans="1:18" ht="11.25" customHeight="1">
      <c r="A235" s="44"/>
      <c r="B235" s="182" t="s">
        <v>95</v>
      </c>
      <c r="C235" s="95" t="s">
        <v>598</v>
      </c>
      <c r="D235" s="184" t="s">
        <v>84</v>
      </c>
      <c r="E235" s="185" t="s">
        <v>84</v>
      </c>
      <c r="F235" s="188" t="s">
        <v>471</v>
      </c>
      <c r="G235" s="74">
        <v>0</v>
      </c>
      <c r="H235" s="74">
        <v>0</v>
      </c>
      <c r="I235" s="74">
        <v>0</v>
      </c>
      <c r="J235" s="76">
        <v>0</v>
      </c>
      <c r="K235" s="76">
        <v>0</v>
      </c>
      <c r="L235" s="74">
        <v>0</v>
      </c>
      <c r="M235" s="74">
        <v>0</v>
      </c>
      <c r="N235" s="74">
        <v>128.61199999999999</v>
      </c>
      <c r="O235" s="74"/>
      <c r="P235" s="74"/>
      <c r="Q235" s="74"/>
      <c r="R235" s="213">
        <f t="shared" si="22"/>
        <v>128.61199999999999</v>
      </c>
    </row>
    <row r="236" spans="1:18" ht="11.25" customHeight="1">
      <c r="A236" s="44"/>
      <c r="B236" s="182" t="s">
        <v>95</v>
      </c>
      <c r="C236" s="95" t="s">
        <v>599</v>
      </c>
      <c r="D236" s="184" t="s">
        <v>84</v>
      </c>
      <c r="E236" s="185" t="s">
        <v>84</v>
      </c>
      <c r="F236" s="188" t="s">
        <v>471</v>
      </c>
      <c r="G236" s="74">
        <v>0</v>
      </c>
      <c r="H236" s="74">
        <v>0</v>
      </c>
      <c r="I236" s="74">
        <v>0</v>
      </c>
      <c r="J236" s="76">
        <v>0</v>
      </c>
      <c r="K236" s="76">
        <v>0</v>
      </c>
      <c r="L236" s="74">
        <v>0</v>
      </c>
      <c r="M236" s="74">
        <v>306.87400000000002</v>
      </c>
      <c r="N236" s="74">
        <v>445.255</v>
      </c>
      <c r="O236" s="74"/>
      <c r="P236" s="74"/>
      <c r="Q236" s="74"/>
      <c r="R236" s="213">
        <f t="shared" si="22"/>
        <v>752.12900000000002</v>
      </c>
    </row>
    <row r="237" spans="1:18" ht="11.25" customHeight="1">
      <c r="A237" s="44"/>
      <c r="B237" s="182" t="s">
        <v>95</v>
      </c>
      <c r="C237" s="95" t="s">
        <v>633</v>
      </c>
      <c r="D237" s="184" t="s">
        <v>84</v>
      </c>
      <c r="E237" s="185" t="s">
        <v>84</v>
      </c>
      <c r="F237" s="188" t="s">
        <v>471</v>
      </c>
      <c r="G237" s="74">
        <v>0</v>
      </c>
      <c r="H237" s="74">
        <v>0</v>
      </c>
      <c r="I237" s="74">
        <v>0</v>
      </c>
      <c r="J237" s="76">
        <v>0</v>
      </c>
      <c r="K237" s="76">
        <v>0</v>
      </c>
      <c r="L237" s="74">
        <v>0</v>
      </c>
      <c r="M237" s="74">
        <v>0</v>
      </c>
      <c r="N237" s="74">
        <v>11.946</v>
      </c>
      <c r="O237" s="74"/>
      <c r="P237" s="74"/>
      <c r="Q237" s="74"/>
      <c r="R237" s="213">
        <f t="shared" si="22"/>
        <v>11.946</v>
      </c>
    </row>
    <row r="238" spans="1:18" ht="11.25" customHeight="1">
      <c r="A238" s="44"/>
      <c r="B238" s="182" t="s">
        <v>95</v>
      </c>
      <c r="C238" s="95" t="s">
        <v>477</v>
      </c>
      <c r="D238" s="184" t="s">
        <v>84</v>
      </c>
      <c r="E238" s="185" t="s">
        <v>84</v>
      </c>
      <c r="F238" s="188" t="s">
        <v>476</v>
      </c>
      <c r="G238" s="74">
        <v>0</v>
      </c>
      <c r="H238" s="74">
        <v>0</v>
      </c>
      <c r="I238" s="74">
        <v>19.724</v>
      </c>
      <c r="J238" s="76">
        <v>0</v>
      </c>
      <c r="K238" s="76">
        <v>0</v>
      </c>
      <c r="L238" s="74">
        <v>0</v>
      </c>
      <c r="M238" s="74">
        <v>0</v>
      </c>
      <c r="N238" s="74">
        <v>0</v>
      </c>
      <c r="O238" s="74"/>
      <c r="P238" s="74"/>
      <c r="Q238" s="74"/>
      <c r="R238" s="213">
        <f t="shared" si="22"/>
        <v>19.724</v>
      </c>
    </row>
    <row r="239" spans="1:18" ht="21" customHeight="1">
      <c r="A239" s="44"/>
      <c r="B239" s="182" t="s">
        <v>95</v>
      </c>
      <c r="C239" s="95" t="s">
        <v>535</v>
      </c>
      <c r="D239" s="182" t="s">
        <v>84</v>
      </c>
      <c r="E239" s="185" t="s">
        <v>84</v>
      </c>
      <c r="F239" s="188"/>
      <c r="G239" s="74">
        <v>0</v>
      </c>
      <c r="H239" s="74">
        <v>12.80</v>
      </c>
      <c r="I239" s="74">
        <v>0.15</v>
      </c>
      <c r="J239" s="76">
        <v>0.56999999999999995</v>
      </c>
      <c r="K239" s="76">
        <v>0</v>
      </c>
      <c r="L239" s="74">
        <v>0</v>
      </c>
      <c r="M239" s="74">
        <v>0</v>
      </c>
      <c r="N239" s="74">
        <v>0</v>
      </c>
      <c r="O239" s="74"/>
      <c r="P239" s="74"/>
      <c r="Q239" s="74"/>
      <c r="R239" s="213">
        <f t="shared" si="22"/>
        <v>13.52</v>
      </c>
    </row>
    <row r="240" spans="1:18" s="30" customFormat="1" ht="11.25" customHeight="1">
      <c r="A240" s="326"/>
      <c r="B240" s="182" t="s">
        <v>95</v>
      </c>
      <c r="C240" s="95" t="s">
        <v>606</v>
      </c>
      <c r="D240" s="184" t="s">
        <v>84</v>
      </c>
      <c r="E240" s="185" t="s">
        <v>84</v>
      </c>
      <c r="F240" s="188"/>
      <c r="G240" s="74">
        <v>0</v>
      </c>
      <c r="H240" s="74">
        <v>41</v>
      </c>
      <c r="I240" s="74">
        <v>1</v>
      </c>
      <c r="J240" s="76">
        <v>0</v>
      </c>
      <c r="K240" s="76">
        <v>0</v>
      </c>
      <c r="L240" s="74">
        <v>0</v>
      </c>
      <c r="M240" s="74">
        <v>0</v>
      </c>
      <c r="N240" s="74">
        <v>0</v>
      </c>
      <c r="O240" s="74"/>
      <c r="P240" s="74"/>
      <c r="Q240" s="74"/>
      <c r="R240" s="213">
        <f t="shared" si="22"/>
        <v>42</v>
      </c>
    </row>
    <row r="241" spans="1:18" ht="11.25" customHeight="1">
      <c r="A241" s="44"/>
      <c r="B241" s="270" t="s">
        <v>96</v>
      </c>
      <c r="C241" s="291" t="s">
        <v>653</v>
      </c>
      <c r="D241" s="272" t="s">
        <v>84</v>
      </c>
      <c r="E241" s="273" t="s">
        <v>84</v>
      </c>
      <c r="F241" s="283" t="s">
        <v>287</v>
      </c>
      <c r="G241" s="284">
        <v>1444.88</v>
      </c>
      <c r="H241" s="284">
        <v>2536.2400000000002</v>
      </c>
      <c r="I241" s="284">
        <v>7610.15</v>
      </c>
      <c r="J241" s="265">
        <v>12442.807580000001</v>
      </c>
      <c r="K241" s="265">
        <v>100596.20161</v>
      </c>
      <c r="L241" s="74">
        <v>4815.7699999999995</v>
      </c>
      <c r="M241" s="74">
        <v>9987.2999999999993</v>
      </c>
      <c r="N241" s="74">
        <v>7431.22</v>
      </c>
      <c r="O241" s="74"/>
      <c r="P241" s="74"/>
      <c r="Q241" s="74"/>
      <c r="R241" s="213">
        <f t="shared" si="22"/>
        <v>146864.56919000001</v>
      </c>
    </row>
    <row r="242" spans="1:18" ht="11.25" customHeight="1">
      <c r="A242" s="44"/>
      <c r="B242" s="253" t="s">
        <v>96</v>
      </c>
      <c r="C242" s="259" t="s">
        <v>568</v>
      </c>
      <c r="D242" s="280" t="s">
        <v>84</v>
      </c>
      <c r="E242" s="254" t="s">
        <v>144</v>
      </c>
      <c r="F242" s="244" t="s">
        <v>569</v>
      </c>
      <c r="G242" s="246">
        <v>0</v>
      </c>
      <c r="H242" s="246">
        <v>0</v>
      </c>
      <c r="I242" s="246">
        <v>0</v>
      </c>
      <c r="J242" s="245">
        <v>0</v>
      </c>
      <c r="K242" s="245">
        <v>47058.18316</v>
      </c>
      <c r="L242" s="246">
        <v>7000</v>
      </c>
      <c r="M242" s="246">
        <v>0</v>
      </c>
      <c r="N242" s="246">
        <v>0</v>
      </c>
      <c r="O242" s="246"/>
      <c r="P242" s="246"/>
      <c r="Q242" s="246"/>
      <c r="R242" s="290">
        <f t="shared" si="22"/>
        <v>54058.18316</v>
      </c>
    </row>
    <row r="243" spans="1:18" s="30" customFormat="1" ht="11.25" customHeight="1">
      <c r="A243" s="326"/>
      <c r="B243" s="182" t="s">
        <v>96</v>
      </c>
      <c r="C243" s="95" t="s">
        <v>654</v>
      </c>
      <c r="D243" s="184" t="s">
        <v>84</v>
      </c>
      <c r="E243" s="185" t="s">
        <v>84</v>
      </c>
      <c r="F243" s="188" t="s">
        <v>614</v>
      </c>
      <c r="G243" s="74">
        <v>0</v>
      </c>
      <c r="H243" s="74">
        <v>0</v>
      </c>
      <c r="I243" s="74">
        <v>0</v>
      </c>
      <c r="J243" s="76">
        <v>0</v>
      </c>
      <c r="K243" s="76">
        <v>0</v>
      </c>
      <c r="L243" s="74">
        <v>0</v>
      </c>
      <c r="M243" s="74">
        <v>0</v>
      </c>
      <c r="N243" s="74">
        <v>56.36</v>
      </c>
      <c r="O243" s="74"/>
      <c r="P243" s="74"/>
      <c r="Q243" s="74"/>
      <c r="R243" s="213">
        <f t="shared" si="22"/>
        <v>56.36</v>
      </c>
    </row>
    <row r="244" spans="1:18" ht="11.25" customHeight="1">
      <c r="A244" s="44"/>
      <c r="B244" s="253" t="s">
        <v>96</v>
      </c>
      <c r="C244" s="259" t="s">
        <v>661</v>
      </c>
      <c r="D244" s="280" t="s">
        <v>84</v>
      </c>
      <c r="E244" s="254" t="s">
        <v>144</v>
      </c>
      <c r="F244" s="244" t="s">
        <v>655</v>
      </c>
      <c r="G244" s="246">
        <v>0</v>
      </c>
      <c r="H244" s="246">
        <v>0</v>
      </c>
      <c r="I244" s="246">
        <v>0</v>
      </c>
      <c r="J244" s="245">
        <v>0</v>
      </c>
      <c r="K244" s="245">
        <v>0</v>
      </c>
      <c r="L244" s="246">
        <v>0</v>
      </c>
      <c r="M244" s="246">
        <v>0</v>
      </c>
      <c r="N244" s="246">
        <v>150376.50</v>
      </c>
      <c r="O244" s="246"/>
      <c r="P244" s="246"/>
      <c r="Q244" s="246"/>
      <c r="R244" s="290">
        <f t="shared" si="22"/>
        <v>150376.50</v>
      </c>
    </row>
    <row r="245" spans="1:18" ht="11.25" customHeight="1">
      <c r="A245" s="44"/>
      <c r="B245" s="270" t="s">
        <v>96</v>
      </c>
      <c r="C245" s="291" t="s">
        <v>656</v>
      </c>
      <c r="D245" s="272" t="s">
        <v>84</v>
      </c>
      <c r="E245" s="273" t="s">
        <v>84</v>
      </c>
      <c r="F245" s="283" t="s">
        <v>616</v>
      </c>
      <c r="G245" s="284">
        <v>0</v>
      </c>
      <c r="H245" s="284">
        <v>0</v>
      </c>
      <c r="I245" s="284">
        <v>0</v>
      </c>
      <c r="J245" s="265">
        <v>0</v>
      </c>
      <c r="K245" s="265">
        <v>0</v>
      </c>
      <c r="L245" s="74">
        <v>0</v>
      </c>
      <c r="M245" s="74">
        <v>0</v>
      </c>
      <c r="N245" s="74">
        <v>220.90</v>
      </c>
      <c r="O245" s="74"/>
      <c r="P245" s="74"/>
      <c r="Q245" s="74"/>
      <c r="R245" s="213">
        <f t="shared" si="23" ref="R245:R252">SUM(G245:Q245)</f>
        <v>220.90</v>
      </c>
    </row>
    <row r="246" spans="1:18" ht="11.25" customHeight="1">
      <c r="A246" s="44"/>
      <c r="B246" s="270" t="s">
        <v>101</v>
      </c>
      <c r="C246" s="291" t="s">
        <v>659</v>
      </c>
      <c r="D246" s="272" t="s">
        <v>84</v>
      </c>
      <c r="E246" s="273" t="s">
        <v>84</v>
      </c>
      <c r="F246" s="283"/>
      <c r="G246" s="284">
        <v>0</v>
      </c>
      <c r="H246" s="284">
        <v>0</v>
      </c>
      <c r="I246" s="284">
        <v>10.30</v>
      </c>
      <c r="J246" s="265">
        <v>0</v>
      </c>
      <c r="K246" s="265">
        <v>0</v>
      </c>
      <c r="L246" s="74">
        <v>0</v>
      </c>
      <c r="M246" s="74">
        <v>0</v>
      </c>
      <c r="N246" s="74">
        <v>0</v>
      </c>
      <c r="O246" s="74"/>
      <c r="P246" s="74"/>
      <c r="Q246" s="74"/>
      <c r="R246" s="213">
        <f t="shared" si="23"/>
        <v>10.30</v>
      </c>
    </row>
    <row r="247" spans="1:18" ht="11.25" customHeight="1">
      <c r="A247" s="44"/>
      <c r="B247" s="270" t="s">
        <v>104</v>
      </c>
      <c r="C247" s="291" t="s">
        <v>590</v>
      </c>
      <c r="D247" s="272" t="s">
        <v>84</v>
      </c>
      <c r="E247" s="273" t="s">
        <v>84</v>
      </c>
      <c r="F247" s="283" t="s">
        <v>531</v>
      </c>
      <c r="G247" s="284"/>
      <c r="H247" s="284"/>
      <c r="I247" s="284"/>
      <c r="J247" s="265"/>
      <c r="K247" s="265">
        <v>105164</v>
      </c>
      <c r="L247" s="74">
        <v>41903</v>
      </c>
      <c r="M247" s="74">
        <v>1030</v>
      </c>
      <c r="N247" s="74">
        <v>-2327</v>
      </c>
      <c r="O247" s="74"/>
      <c r="P247" s="74"/>
      <c r="Q247" s="74"/>
      <c r="R247" s="213">
        <f t="shared" si="23"/>
        <v>145770</v>
      </c>
    </row>
    <row r="248" spans="1:18" ht="11.25" customHeight="1">
      <c r="A248" s="44"/>
      <c r="B248" s="253" t="s">
        <v>104</v>
      </c>
      <c r="C248" s="259" t="s">
        <v>590</v>
      </c>
      <c r="D248" s="280" t="s">
        <v>84</v>
      </c>
      <c r="E248" s="254" t="s">
        <v>144</v>
      </c>
      <c r="F248" s="244" t="s">
        <v>531</v>
      </c>
      <c r="G248" s="246"/>
      <c r="H248" s="246"/>
      <c r="I248" s="246"/>
      <c r="J248" s="245"/>
      <c r="K248" s="245">
        <v>95263.50</v>
      </c>
      <c r="L248" s="246">
        <v>50635.50</v>
      </c>
      <c r="M248" s="246">
        <v>2730</v>
      </c>
      <c r="N248" s="246">
        <v>-480</v>
      </c>
      <c r="O248" s="246"/>
      <c r="P248" s="246"/>
      <c r="Q248" s="246"/>
      <c r="R248" s="290">
        <f t="shared" si="23"/>
        <v>148149</v>
      </c>
    </row>
    <row r="249" spans="1:18" ht="11.25" customHeight="1">
      <c r="A249" s="44"/>
      <c r="B249" s="270" t="s">
        <v>104</v>
      </c>
      <c r="C249" s="291" t="s">
        <v>592</v>
      </c>
      <c r="D249" s="272" t="s">
        <v>84</v>
      </c>
      <c r="E249" s="273" t="s">
        <v>84</v>
      </c>
      <c r="F249" s="283" t="s">
        <v>527</v>
      </c>
      <c r="G249" s="284"/>
      <c r="H249" s="284"/>
      <c r="I249" s="284"/>
      <c r="J249" s="265"/>
      <c r="K249" s="265"/>
      <c r="L249" s="74"/>
      <c r="M249" s="74">
        <v>133.53</v>
      </c>
      <c r="N249" s="74">
        <v>185</v>
      </c>
      <c r="O249" s="74"/>
      <c r="P249" s="74"/>
      <c r="Q249" s="74"/>
      <c r="R249" s="213">
        <f t="shared" si="23"/>
        <v>318.52999999999997</v>
      </c>
    </row>
    <row r="250" spans="1:18" ht="11.25" customHeight="1">
      <c r="A250" s="44"/>
      <c r="B250" s="270" t="s">
        <v>105</v>
      </c>
      <c r="C250" s="291" t="s">
        <v>299</v>
      </c>
      <c r="D250" s="272" t="s">
        <v>84</v>
      </c>
      <c r="E250" s="273" t="s">
        <v>84</v>
      </c>
      <c r="F250" s="283"/>
      <c r="G250" s="284">
        <v>0</v>
      </c>
      <c r="H250" s="284">
        <v>0</v>
      </c>
      <c r="I250" s="284">
        <v>648.21</v>
      </c>
      <c r="J250" s="265">
        <v>1087.1500000000001</v>
      </c>
      <c r="K250" s="265">
        <v>101</v>
      </c>
      <c r="L250" s="74">
        <v>0</v>
      </c>
      <c r="M250" s="74">
        <v>0</v>
      </c>
      <c r="N250" s="74">
        <v>0</v>
      </c>
      <c r="O250" s="74"/>
      <c r="P250" s="74"/>
      <c r="Q250" s="74"/>
      <c r="R250" s="213">
        <f t="shared" si="23"/>
        <v>1836.36</v>
      </c>
    </row>
    <row r="251" spans="1:18" ht="11.25" customHeight="1">
      <c r="A251" s="44"/>
      <c r="B251" s="270" t="s">
        <v>105</v>
      </c>
      <c r="C251" s="291" t="s">
        <v>506</v>
      </c>
      <c r="D251" s="272" t="s">
        <v>84</v>
      </c>
      <c r="E251" s="273" t="s">
        <v>84</v>
      </c>
      <c r="F251" s="283"/>
      <c r="G251" s="284">
        <v>0</v>
      </c>
      <c r="H251" s="284">
        <v>0</v>
      </c>
      <c r="I251" s="284">
        <v>9</v>
      </c>
      <c r="J251" s="265">
        <v>0</v>
      </c>
      <c r="K251" s="265">
        <v>0</v>
      </c>
      <c r="L251" s="74">
        <v>1</v>
      </c>
      <c r="M251" s="74">
        <v>0</v>
      </c>
      <c r="N251" s="74">
        <v>0</v>
      </c>
      <c r="O251" s="74"/>
      <c r="P251" s="74"/>
      <c r="Q251" s="74"/>
      <c r="R251" s="213">
        <f t="shared" si="23"/>
        <v>10</v>
      </c>
    </row>
    <row r="252" spans="1:19" ht="11.25" customHeight="1">
      <c r="A252" s="44"/>
      <c r="B252" s="182" t="s">
        <v>105</v>
      </c>
      <c r="C252" s="95" t="s">
        <v>562</v>
      </c>
      <c r="D252" s="184" t="s">
        <v>84</v>
      </c>
      <c r="E252" s="185" t="s">
        <v>84</v>
      </c>
      <c r="F252" s="188"/>
      <c r="G252" s="74">
        <v>0</v>
      </c>
      <c r="H252" s="74">
        <v>0</v>
      </c>
      <c r="I252" s="74">
        <v>0</v>
      </c>
      <c r="J252" s="224">
        <v>0</v>
      </c>
      <c r="K252" s="76">
        <v>0</v>
      </c>
      <c r="L252" s="74">
        <v>70</v>
      </c>
      <c r="M252" s="74">
        <v>0</v>
      </c>
      <c r="N252" s="74">
        <v>0</v>
      </c>
      <c r="O252" s="74"/>
      <c r="P252" s="74"/>
      <c r="Q252" s="74"/>
      <c r="R252" s="213">
        <f t="shared" si="23"/>
        <v>70</v>
      </c>
      <c r="S252" s="69"/>
    </row>
    <row r="253" spans="1:18" ht="11.25" customHeight="1">
      <c r="A253" s="44"/>
      <c r="B253" s="182" t="s">
        <v>106</v>
      </c>
      <c r="C253" s="95" t="s">
        <v>304</v>
      </c>
      <c r="D253" s="184" t="s">
        <v>84</v>
      </c>
      <c r="E253" s="185" t="s">
        <v>84</v>
      </c>
      <c r="F253" s="188" t="s">
        <v>287</v>
      </c>
      <c r="G253" s="74">
        <v>0</v>
      </c>
      <c r="H253" s="74">
        <v>20</v>
      </c>
      <c r="I253" s="74">
        <v>20</v>
      </c>
      <c r="J253" s="224">
        <v>20</v>
      </c>
      <c r="K253" s="76">
        <v>20</v>
      </c>
      <c r="L253" s="74">
        <v>20</v>
      </c>
      <c r="M253" s="74">
        <v>20</v>
      </c>
      <c r="N253" s="74">
        <v>20</v>
      </c>
      <c r="O253" s="74"/>
      <c r="P253" s="74"/>
      <c r="Q253" s="74"/>
      <c r="R253" s="213">
        <f t="shared" si="24" ref="R253:R275">SUM(G253:Q253)</f>
        <v>140</v>
      </c>
    </row>
    <row r="254" spans="1:18" ht="11.25" customHeight="1">
      <c r="A254" s="44"/>
      <c r="B254" s="182" t="s">
        <v>106</v>
      </c>
      <c r="C254" s="95" t="s">
        <v>486</v>
      </c>
      <c r="D254" s="184" t="s">
        <v>84</v>
      </c>
      <c r="E254" s="185" t="s">
        <v>84</v>
      </c>
      <c r="F254" s="188" t="s">
        <v>287</v>
      </c>
      <c r="G254" s="74">
        <v>0</v>
      </c>
      <c r="H254" s="74">
        <v>0</v>
      </c>
      <c r="I254" s="74">
        <v>0</v>
      </c>
      <c r="J254" s="76">
        <v>5</v>
      </c>
      <c r="K254" s="76">
        <v>2</v>
      </c>
      <c r="L254" s="74">
        <v>0</v>
      </c>
      <c r="M254" s="74">
        <v>0</v>
      </c>
      <c r="N254" s="74">
        <v>0</v>
      </c>
      <c r="O254" s="74"/>
      <c r="P254" s="74"/>
      <c r="Q254" s="74"/>
      <c r="R254" s="213">
        <f t="shared" si="24"/>
        <v>7</v>
      </c>
    </row>
    <row r="255" spans="1:18" ht="11.25" customHeight="1">
      <c r="A255" s="44"/>
      <c r="B255" s="182" t="s">
        <v>106</v>
      </c>
      <c r="C255" s="95" t="s">
        <v>487</v>
      </c>
      <c r="D255" s="184" t="s">
        <v>84</v>
      </c>
      <c r="E255" s="185" t="s">
        <v>84</v>
      </c>
      <c r="F255" s="188"/>
      <c r="G255" s="74"/>
      <c r="H255" s="74"/>
      <c r="I255" s="74"/>
      <c r="J255" s="76">
        <v>1.30</v>
      </c>
      <c r="K255" s="76">
        <v>0.70</v>
      </c>
      <c r="L255" s="74">
        <v>0.70</v>
      </c>
      <c r="M255" s="74">
        <v>0.70</v>
      </c>
      <c r="N255" s="74">
        <v>0.70</v>
      </c>
      <c r="O255" s="74"/>
      <c r="P255" s="74"/>
      <c r="Q255" s="74"/>
      <c r="R255" s="213">
        <f t="shared" si="24"/>
        <v>4.1000000000000005</v>
      </c>
    </row>
    <row r="256" spans="1:18" ht="11.25" customHeight="1">
      <c r="A256" s="44"/>
      <c r="B256" s="182" t="s">
        <v>106</v>
      </c>
      <c r="C256" s="95" t="s">
        <v>489</v>
      </c>
      <c r="D256" s="184" t="s">
        <v>84</v>
      </c>
      <c r="E256" s="185" t="s">
        <v>84</v>
      </c>
      <c r="F256" s="188"/>
      <c r="G256" s="74"/>
      <c r="H256" s="74"/>
      <c r="I256" s="74"/>
      <c r="J256" s="76">
        <v>4.8170000000000002</v>
      </c>
      <c r="K256" s="76">
        <v>5</v>
      </c>
      <c r="L256" s="74">
        <v>5</v>
      </c>
      <c r="M256" s="74">
        <v>2.50</v>
      </c>
      <c r="N256" s="74">
        <v>5</v>
      </c>
      <c r="O256" s="74"/>
      <c r="P256" s="74"/>
      <c r="Q256" s="74"/>
      <c r="R256" s="213">
        <f t="shared" si="24"/>
        <v>22.317</v>
      </c>
    </row>
    <row r="257" spans="1:18" ht="11.25" customHeight="1">
      <c r="A257" s="44"/>
      <c r="B257" s="182" t="s">
        <v>106</v>
      </c>
      <c r="C257" s="95" t="s">
        <v>490</v>
      </c>
      <c r="D257" s="184" t="s">
        <v>84</v>
      </c>
      <c r="E257" s="185" t="s">
        <v>84</v>
      </c>
      <c r="F257" s="188"/>
      <c r="G257" s="74"/>
      <c r="H257" s="74"/>
      <c r="I257" s="74"/>
      <c r="J257" s="76">
        <v>5</v>
      </c>
      <c r="K257" s="76">
        <v>6.50</v>
      </c>
      <c r="L257" s="74">
        <v>5</v>
      </c>
      <c r="M257" s="74">
        <v>5</v>
      </c>
      <c r="N257" s="74">
        <v>5</v>
      </c>
      <c r="O257" s="74"/>
      <c r="P257" s="74"/>
      <c r="Q257" s="74"/>
      <c r="R257" s="213">
        <f t="shared" si="24"/>
        <v>26.50</v>
      </c>
    </row>
    <row r="258" spans="1:18" ht="11.25" customHeight="1">
      <c r="A258" s="44"/>
      <c r="B258" s="182" t="s">
        <v>106</v>
      </c>
      <c r="C258" s="95" t="s">
        <v>491</v>
      </c>
      <c r="D258" s="184" t="s">
        <v>84</v>
      </c>
      <c r="E258" s="185" t="s">
        <v>84</v>
      </c>
      <c r="F258" s="188"/>
      <c r="G258" s="74"/>
      <c r="H258" s="74"/>
      <c r="I258" s="74"/>
      <c r="J258" s="76">
        <v>8.1229999999999993</v>
      </c>
      <c r="K258" s="76">
        <v>25.20</v>
      </c>
      <c r="L258" s="74">
        <v>6.875</v>
      </c>
      <c r="M258" s="74">
        <v>6.7640000000000002</v>
      </c>
      <c r="N258" s="74">
        <v>6.515</v>
      </c>
      <c r="O258" s="74"/>
      <c r="P258" s="74"/>
      <c r="Q258" s="74"/>
      <c r="R258" s="213">
        <f t="shared" si="24"/>
        <v>53.477000000000004</v>
      </c>
    </row>
    <row r="259" spans="1:18" ht="11.25" customHeight="1">
      <c r="A259" s="44"/>
      <c r="B259" s="182" t="s">
        <v>106</v>
      </c>
      <c r="C259" s="95" t="s">
        <v>493</v>
      </c>
      <c r="D259" s="184" t="s">
        <v>84</v>
      </c>
      <c r="E259" s="185" t="s">
        <v>84</v>
      </c>
      <c r="F259" s="188"/>
      <c r="G259" s="74"/>
      <c r="H259" s="74"/>
      <c r="I259" s="74"/>
      <c r="J259" s="76">
        <v>0</v>
      </c>
      <c r="K259" s="76">
        <v>0.50</v>
      </c>
      <c r="L259" s="74">
        <v>0</v>
      </c>
      <c r="M259" s="74">
        <v>1.8169999999999999</v>
      </c>
      <c r="N259" s="74">
        <v>0</v>
      </c>
      <c r="O259" s="74"/>
      <c r="P259" s="74"/>
      <c r="Q259" s="74"/>
      <c r="R259" s="213">
        <f t="shared" si="24"/>
        <v>2.3170000000000002</v>
      </c>
    </row>
    <row r="260" spans="1:18" ht="11.25" customHeight="1">
      <c r="A260" s="44"/>
      <c r="B260" s="182" t="s">
        <v>648</v>
      </c>
      <c r="C260" s="95" t="s">
        <v>494</v>
      </c>
      <c r="D260" s="184" t="s">
        <v>84</v>
      </c>
      <c r="E260" s="185" t="s">
        <v>84</v>
      </c>
      <c r="F260" s="188"/>
      <c r="G260" s="74"/>
      <c r="H260" s="74"/>
      <c r="I260" s="74"/>
      <c r="J260" s="76">
        <v>44.753999999999998</v>
      </c>
      <c r="K260" s="76">
        <v>75.80</v>
      </c>
      <c r="L260" s="74">
        <v>6.01</v>
      </c>
      <c r="M260" s="74">
        <v>5.7640000000000002</v>
      </c>
      <c r="N260" s="74">
        <v>17.620999999999999</v>
      </c>
      <c r="O260" s="74"/>
      <c r="P260" s="74"/>
      <c r="Q260" s="74"/>
      <c r="R260" s="213">
        <f t="shared" si="24"/>
        <v>149.94900000000001</v>
      </c>
    </row>
    <row r="261" spans="1:18" ht="11.25" customHeight="1">
      <c r="A261" s="44"/>
      <c r="B261" s="182" t="s">
        <v>106</v>
      </c>
      <c r="C261" s="291" t="s">
        <v>651</v>
      </c>
      <c r="D261" s="272" t="s">
        <v>84</v>
      </c>
      <c r="E261" s="273" t="s">
        <v>84</v>
      </c>
      <c r="F261" s="283"/>
      <c r="G261" s="284"/>
      <c r="H261" s="284"/>
      <c r="I261" s="284"/>
      <c r="J261" s="265">
        <v>10.191000000000001</v>
      </c>
      <c r="K261" s="265">
        <v>0</v>
      </c>
      <c r="L261" s="74">
        <v>0</v>
      </c>
      <c r="M261" s="74">
        <v>65.757999999999996</v>
      </c>
      <c r="N261" s="74">
        <v>32.878999999999998</v>
      </c>
      <c r="O261" s="74"/>
      <c r="P261" s="74"/>
      <c r="Q261" s="74"/>
      <c r="R261" s="213">
        <f t="shared" si="24"/>
        <v>108.828</v>
      </c>
    </row>
    <row r="262" spans="1:18" ht="11.25" customHeight="1">
      <c r="A262" s="44"/>
      <c r="B262" s="182" t="s">
        <v>106</v>
      </c>
      <c r="C262" s="95" t="s">
        <v>495</v>
      </c>
      <c r="D262" s="184" t="s">
        <v>84</v>
      </c>
      <c r="E262" s="185" t="s">
        <v>84</v>
      </c>
      <c r="F262" s="188"/>
      <c r="G262" s="74"/>
      <c r="H262" s="74"/>
      <c r="I262" s="74"/>
      <c r="J262" s="224">
        <v>18.60</v>
      </c>
      <c r="K262" s="76">
        <v>18.60</v>
      </c>
      <c r="L262" s="74">
        <v>18.60</v>
      </c>
      <c r="M262" s="74">
        <v>18.606999999999999</v>
      </c>
      <c r="N262" s="74">
        <v>18.60</v>
      </c>
      <c r="O262" s="74"/>
      <c r="P262" s="74"/>
      <c r="Q262" s="74"/>
      <c r="R262" s="213">
        <f t="shared" si="24"/>
        <v>93.007000000000005</v>
      </c>
    </row>
    <row r="263" spans="1:18" ht="11.25" customHeight="1">
      <c r="A263" s="44"/>
      <c r="B263" s="182" t="s">
        <v>106</v>
      </c>
      <c r="C263" s="95" t="s">
        <v>496</v>
      </c>
      <c r="D263" s="184" t="s">
        <v>84</v>
      </c>
      <c r="E263" s="185" t="s">
        <v>84</v>
      </c>
      <c r="F263" s="188"/>
      <c r="G263" s="74"/>
      <c r="H263" s="74"/>
      <c r="I263" s="74"/>
      <c r="J263" s="76">
        <v>45.15</v>
      </c>
      <c r="K263" s="76">
        <v>47.10</v>
      </c>
      <c r="L263" s="74">
        <v>68.50</v>
      </c>
      <c r="M263" s="74">
        <v>72.516999999999996</v>
      </c>
      <c r="N263" s="74">
        <v>32.878999999999998</v>
      </c>
      <c r="O263" s="74"/>
      <c r="P263" s="74"/>
      <c r="Q263" s="74"/>
      <c r="R263" s="213">
        <f t="shared" si="24"/>
        <v>266.14600000000002</v>
      </c>
    </row>
    <row r="264" spans="1:18" ht="11.25" customHeight="1">
      <c r="A264" s="44"/>
      <c r="B264" s="182" t="s">
        <v>106</v>
      </c>
      <c r="C264" s="95" t="s">
        <v>497</v>
      </c>
      <c r="D264" s="184" t="s">
        <v>84</v>
      </c>
      <c r="E264" s="185" t="s">
        <v>84</v>
      </c>
      <c r="F264" s="188"/>
      <c r="G264" s="74"/>
      <c r="H264" s="74"/>
      <c r="I264" s="74"/>
      <c r="J264" s="76">
        <v>6.49</v>
      </c>
      <c r="K264" s="76">
        <v>74.50</v>
      </c>
      <c r="L264" s="74">
        <v>6.1660000000000004</v>
      </c>
      <c r="M264" s="74">
        <v>5.8440000000000003</v>
      </c>
      <c r="N264" s="74">
        <v>3.9820000000000002</v>
      </c>
      <c r="O264" s="74"/>
      <c r="P264" s="74"/>
      <c r="Q264" s="74"/>
      <c r="R264" s="213">
        <f t="shared" si="24"/>
        <v>96.981999999999985</v>
      </c>
    </row>
    <row r="265" spans="1:18" ht="11.25" customHeight="1">
      <c r="A265" s="44"/>
      <c r="B265" s="182" t="s">
        <v>107</v>
      </c>
      <c r="C265" s="95" t="s">
        <v>632</v>
      </c>
      <c r="D265" s="184" t="s">
        <v>84</v>
      </c>
      <c r="E265" s="185" t="s">
        <v>84</v>
      </c>
      <c r="F265" s="188"/>
      <c r="G265" s="74">
        <v>0</v>
      </c>
      <c r="H265" s="74">
        <v>89.40</v>
      </c>
      <c r="I265" s="74">
        <v>89.10</v>
      </c>
      <c r="J265" s="76">
        <v>35.60</v>
      </c>
      <c r="K265" s="76">
        <v>18.80</v>
      </c>
      <c r="L265" s="74">
        <v>12.90</v>
      </c>
      <c r="M265" s="74">
        <v>34.40</v>
      </c>
      <c r="N265" s="74">
        <v>509.78</v>
      </c>
      <c r="O265" s="74"/>
      <c r="P265" s="74"/>
      <c r="Q265" s="74"/>
      <c r="R265" s="213">
        <f t="shared" si="24"/>
        <v>789.98</v>
      </c>
    </row>
    <row r="266" spans="1:18" ht="11.25" customHeight="1">
      <c r="A266" s="44"/>
      <c r="B266" s="182" t="s">
        <v>123</v>
      </c>
      <c r="C266" s="95" t="s">
        <v>212</v>
      </c>
      <c r="D266" s="184" t="s">
        <v>84</v>
      </c>
      <c r="E266" s="185" t="s">
        <v>84</v>
      </c>
      <c r="F266" s="188"/>
      <c r="G266" s="74"/>
      <c r="H266" s="74"/>
      <c r="I266" s="74">
        <v>56.20</v>
      </c>
      <c r="J266" s="76">
        <v>50</v>
      </c>
      <c r="K266" s="76"/>
      <c r="L266" s="74"/>
      <c r="M266" s="74"/>
      <c r="N266" s="74"/>
      <c r="O266" s="74"/>
      <c r="P266" s="74"/>
      <c r="Q266" s="74"/>
      <c r="R266" s="213">
        <f t="shared" si="24"/>
        <v>106.20</v>
      </c>
    </row>
    <row r="267" spans="1:18" ht="11.25" customHeight="1">
      <c r="A267" s="44"/>
      <c r="B267" s="182" t="s">
        <v>123</v>
      </c>
      <c r="C267" s="95" t="s">
        <v>215</v>
      </c>
      <c r="D267" s="184" t="s">
        <v>84</v>
      </c>
      <c r="E267" s="185" t="s">
        <v>84</v>
      </c>
      <c r="F267" s="188"/>
      <c r="G267" s="74"/>
      <c r="H267" s="74"/>
      <c r="I267" s="74">
        <v>17.70</v>
      </c>
      <c r="J267" s="76">
        <v>4</v>
      </c>
      <c r="K267" s="76"/>
      <c r="L267" s="74"/>
      <c r="M267" s="74"/>
      <c r="N267" s="74"/>
      <c r="O267" s="74"/>
      <c r="P267" s="74"/>
      <c r="Q267" s="74"/>
      <c r="R267" s="213">
        <f t="shared" si="24"/>
        <v>21.70</v>
      </c>
    </row>
    <row r="268" spans="1:18" ht="11.25" customHeight="1">
      <c r="A268" s="44"/>
      <c r="B268" s="182" t="s">
        <v>123</v>
      </c>
      <c r="C268" s="95" t="s">
        <v>216</v>
      </c>
      <c r="D268" s="184" t="s">
        <v>84</v>
      </c>
      <c r="E268" s="185" t="s">
        <v>84</v>
      </c>
      <c r="F268" s="188"/>
      <c r="G268" s="74"/>
      <c r="H268" s="74"/>
      <c r="I268" s="74">
        <v>1</v>
      </c>
      <c r="J268" s="76"/>
      <c r="K268" s="76"/>
      <c r="L268" s="74"/>
      <c r="M268" s="74"/>
      <c r="N268" s="74"/>
      <c r="O268" s="74"/>
      <c r="P268" s="74"/>
      <c r="Q268" s="74"/>
      <c r="R268" s="213">
        <f t="shared" si="24"/>
        <v>1</v>
      </c>
    </row>
    <row r="269" spans="1:22" ht="11.25" customHeight="1">
      <c r="A269" s="44"/>
      <c r="B269" s="182" t="s">
        <v>123</v>
      </c>
      <c r="C269" s="95" t="s">
        <v>217</v>
      </c>
      <c r="D269" s="184" t="s">
        <v>84</v>
      </c>
      <c r="E269" s="185" t="s">
        <v>84</v>
      </c>
      <c r="F269" s="188"/>
      <c r="G269" s="74"/>
      <c r="H269" s="74"/>
      <c r="I269" s="74">
        <v>10.60</v>
      </c>
      <c r="J269" s="76"/>
      <c r="K269" s="76"/>
      <c r="L269" s="74"/>
      <c r="M269" s="74"/>
      <c r="N269" s="74"/>
      <c r="O269" s="74"/>
      <c r="P269" s="74"/>
      <c r="Q269" s="74"/>
      <c r="R269" s="213">
        <f t="shared" si="24"/>
        <v>10.60</v>
      </c>
      <c r="V269" s="72"/>
    </row>
    <row r="270" spans="1:18" ht="11.25" customHeight="1">
      <c r="A270" s="44"/>
      <c r="B270" s="182" t="s">
        <v>123</v>
      </c>
      <c r="C270" s="95" t="s">
        <v>545</v>
      </c>
      <c r="D270" s="184" t="s">
        <v>84</v>
      </c>
      <c r="E270" s="185" t="s">
        <v>84</v>
      </c>
      <c r="F270" s="188"/>
      <c r="G270" s="74"/>
      <c r="H270" s="74"/>
      <c r="I270" s="74"/>
      <c r="J270" s="76"/>
      <c r="K270" s="76">
        <v>0.60</v>
      </c>
      <c r="L270" s="74">
        <v>3.025</v>
      </c>
      <c r="M270" s="74"/>
      <c r="N270" s="74"/>
      <c r="O270" s="74"/>
      <c r="P270" s="74"/>
      <c r="Q270" s="74"/>
      <c r="R270" s="213">
        <f t="shared" si="24"/>
        <v>3.625</v>
      </c>
    </row>
    <row r="271" spans="1:18" ht="11.25" customHeight="1">
      <c r="A271" s="44"/>
      <c r="B271" s="182" t="s">
        <v>123</v>
      </c>
      <c r="C271" s="217" t="s">
        <v>546</v>
      </c>
      <c r="D271" s="184" t="s">
        <v>84</v>
      </c>
      <c r="E271" s="185" t="s">
        <v>84</v>
      </c>
      <c r="F271" s="216"/>
      <c r="G271" s="74"/>
      <c r="H271" s="76"/>
      <c r="I271" s="74"/>
      <c r="J271" s="76"/>
      <c r="K271" s="76">
        <v>73.400000000000006</v>
      </c>
      <c r="L271" s="74"/>
      <c r="M271" s="74"/>
      <c r="N271" s="74"/>
      <c r="O271" s="74"/>
      <c r="P271" s="74"/>
      <c r="Q271" s="74"/>
      <c r="R271" s="213">
        <f t="shared" si="24"/>
        <v>73.400000000000006</v>
      </c>
    </row>
    <row r="272" spans="1:18" ht="11.25" customHeight="1">
      <c r="A272" s="44"/>
      <c r="B272" s="182" t="s">
        <v>126</v>
      </c>
      <c r="C272" s="217" t="s">
        <v>594</v>
      </c>
      <c r="D272" s="184" t="s">
        <v>84</v>
      </c>
      <c r="E272" s="185" t="s">
        <v>84</v>
      </c>
      <c r="F272" s="216" t="s">
        <v>501</v>
      </c>
      <c r="G272" s="74">
        <v>0</v>
      </c>
      <c r="H272" s="76">
        <v>0</v>
      </c>
      <c r="I272" s="74">
        <v>0</v>
      </c>
      <c r="J272" s="76">
        <v>636.975</v>
      </c>
      <c r="K272" s="76">
        <v>3256.634</v>
      </c>
      <c r="L272" s="74">
        <v>180.333</v>
      </c>
      <c r="M272" s="74">
        <v>778.18100000000004</v>
      </c>
      <c r="N272" s="74">
        <v>90</v>
      </c>
      <c r="O272" s="74"/>
      <c r="P272" s="74"/>
      <c r="Q272" s="74"/>
      <c r="R272" s="213">
        <f t="shared" si="24"/>
        <v>4942.1229999999996</v>
      </c>
    </row>
    <row r="273" spans="1:18" ht="11.25" customHeight="1">
      <c r="A273" s="44"/>
      <c r="B273" s="182" t="s">
        <v>128</v>
      </c>
      <c r="C273" s="217" t="s">
        <v>275</v>
      </c>
      <c r="D273" s="184" t="s">
        <v>84</v>
      </c>
      <c r="E273" s="185" t="s">
        <v>84</v>
      </c>
      <c r="F273" s="216"/>
      <c r="G273" s="74">
        <v>0</v>
      </c>
      <c r="H273" s="74">
        <v>0.87</v>
      </c>
      <c r="I273" s="76"/>
      <c r="J273" s="76"/>
      <c r="K273" s="76"/>
      <c r="L273" s="74"/>
      <c r="M273" s="74"/>
      <c r="N273" s="74"/>
      <c r="O273" s="74"/>
      <c r="P273" s="74"/>
      <c r="Q273" s="74"/>
      <c r="R273" s="213">
        <f t="shared" si="24"/>
        <v>0.87</v>
      </c>
    </row>
    <row r="274" spans="1:18" ht="11.25" customHeight="1">
      <c r="A274" s="44"/>
      <c r="B274" s="182" t="s">
        <v>128</v>
      </c>
      <c r="C274" s="217" t="s">
        <v>276</v>
      </c>
      <c r="D274" s="184" t="s">
        <v>84</v>
      </c>
      <c r="E274" s="185" t="s">
        <v>84</v>
      </c>
      <c r="F274" s="216"/>
      <c r="G274" s="74">
        <v>0</v>
      </c>
      <c r="H274" s="74">
        <v>15.70</v>
      </c>
      <c r="I274" s="76">
        <v>4.32</v>
      </c>
      <c r="J274" s="76">
        <v>8.35</v>
      </c>
      <c r="K274" s="76"/>
      <c r="L274" s="74"/>
      <c r="M274" s="74"/>
      <c r="N274" s="74"/>
      <c r="O274" s="74"/>
      <c r="P274" s="74"/>
      <c r="Q274" s="74"/>
      <c r="R274" s="213">
        <f t="shared" si="24"/>
        <v>28.369999999999997</v>
      </c>
    </row>
    <row r="275" spans="1:18" ht="11.25" customHeight="1">
      <c r="A275" s="44"/>
      <c r="B275" s="182" t="s">
        <v>128</v>
      </c>
      <c r="C275" s="217" t="s">
        <v>502</v>
      </c>
      <c r="D275" s="184" t="s">
        <v>84</v>
      </c>
      <c r="E275" s="185" t="s">
        <v>84</v>
      </c>
      <c r="F275" s="216"/>
      <c r="G275" s="74"/>
      <c r="H275" s="74"/>
      <c r="I275" s="76"/>
      <c r="J275" s="76">
        <v>5.60</v>
      </c>
      <c r="K275" s="76"/>
      <c r="L275" s="74"/>
      <c r="M275" s="74"/>
      <c r="N275" s="74"/>
      <c r="O275" s="74"/>
      <c r="P275" s="74"/>
      <c r="Q275" s="74"/>
      <c r="R275" s="213">
        <f t="shared" si="24"/>
        <v>5.60</v>
      </c>
    </row>
    <row r="276" spans="2:18" s="5" customFormat="1" ht="11.25" customHeight="1">
      <c r="B276" s="115"/>
      <c r="C276" s="116" t="s">
        <v>49</v>
      </c>
      <c r="D276" s="115" t="s">
        <v>84</v>
      </c>
      <c r="E276" s="118"/>
      <c r="F276" s="119"/>
      <c r="G276" s="113">
        <f t="shared" si="25" ref="G276:R276">SUM(G211:G275)</f>
        <v>1837.2820000000002</v>
      </c>
      <c r="H276" s="113">
        <f t="shared" si="25"/>
        <v>6697.1779900000001</v>
      </c>
      <c r="I276" s="113">
        <f t="shared" si="25"/>
        <v>16942.636609999998</v>
      </c>
      <c r="J276" s="113">
        <f t="shared" si="25"/>
        <v>21290.789529999995</v>
      </c>
      <c r="K276" s="113">
        <f t="shared" si="25"/>
        <v>361701.70617999998</v>
      </c>
      <c r="L276" s="113">
        <f t="shared" si="25"/>
        <v>141755.30202000003</v>
      </c>
      <c r="M276" s="113">
        <f t="shared" si="25"/>
        <v>24751.49928</v>
      </c>
      <c r="N276" s="113">
        <f t="shared" si="25"/>
        <v>176280.16099999999</v>
      </c>
      <c r="O276" s="113">
        <f t="shared" si="25"/>
        <v>0</v>
      </c>
      <c r="P276" s="113">
        <f t="shared" si="25"/>
        <v>0</v>
      </c>
      <c r="Q276" s="113">
        <f t="shared" si="25"/>
        <v>0</v>
      </c>
      <c r="R276" s="113">
        <f t="shared" si="25"/>
        <v>751256.55460999988</v>
      </c>
    </row>
    <row r="277" spans="2:18" s="5" customFormat="1" ht="11.25" customHeight="1">
      <c r="B277" s="108" t="s">
        <v>46</v>
      </c>
      <c r="C277" s="108"/>
      <c r="D277" s="108"/>
      <c r="E277" s="108"/>
      <c r="F277" s="110"/>
      <c r="G277" s="120">
        <f t="shared" si="26" ref="G277:R277">SUM(G276,G210,G171,G158,G122,G106,G94,G88,G84,G59,G10)</f>
        <v>2933.5280000000002</v>
      </c>
      <c r="H277" s="120">
        <f t="shared" si="26"/>
        <v>873743.68728000007</v>
      </c>
      <c r="I277" s="120">
        <f t="shared" si="26"/>
        <v>2258923.9462599996</v>
      </c>
      <c r="J277" s="120">
        <f t="shared" si="26"/>
        <v>2564547.0593099999</v>
      </c>
      <c r="K277" s="120">
        <f t="shared" si="26"/>
        <v>2743003.5133599997</v>
      </c>
      <c r="L277" s="120">
        <f t="shared" si="26"/>
        <v>2663368.1382599999</v>
      </c>
      <c r="M277" s="120">
        <f t="shared" si="26"/>
        <v>2282936.0040199994</v>
      </c>
      <c r="N277" s="120">
        <f t="shared" si="26"/>
        <v>2146986.1968400003</v>
      </c>
      <c r="O277" s="120">
        <f t="shared" si="26"/>
        <v>0</v>
      </c>
      <c r="P277" s="120">
        <f t="shared" si="26"/>
        <v>0</v>
      </c>
      <c r="Q277" s="120">
        <f t="shared" si="26"/>
        <v>0</v>
      </c>
      <c r="R277" s="120">
        <f t="shared" si="26"/>
        <v>15536442.07333</v>
      </c>
    </row>
    <row r="278" spans="2:18" s="5" customFormat="1" ht="11.25" customHeight="1">
      <c r="B278" s="248" t="s">
        <v>517</v>
      </c>
      <c r="C278" s="248"/>
      <c r="D278" s="248"/>
      <c r="E278" s="248"/>
      <c r="F278" s="250"/>
      <c r="G278" s="252">
        <f>G277-G248-G104-G98-G58-G244-G242</f>
        <v>2933.5280000000002</v>
      </c>
      <c r="H278" s="252">
        <f t="shared" si="27" ref="H278:R278">H277-H248-H104-H98-H58-H244-H242</f>
        <v>873743.68728000007</v>
      </c>
      <c r="I278" s="252">
        <f t="shared" si="27"/>
        <v>2247832.2682599998</v>
      </c>
      <c r="J278" s="252">
        <f t="shared" si="27"/>
        <v>2560175.23251</v>
      </c>
      <c r="K278" s="252">
        <f t="shared" si="27"/>
        <v>2406869.0668399995</v>
      </c>
      <c r="L278" s="252">
        <f t="shared" si="27"/>
        <v>2288232.2469099998</v>
      </c>
      <c r="M278" s="252">
        <f t="shared" si="27"/>
        <v>1897315.6678599995</v>
      </c>
      <c r="N278" s="252">
        <f t="shared" si="27"/>
        <v>1601767.7746700004</v>
      </c>
      <c r="O278" s="252">
        <f t="shared" si="27"/>
        <v>0</v>
      </c>
      <c r="P278" s="252">
        <f t="shared" si="27"/>
        <v>0</v>
      </c>
      <c r="Q278" s="252">
        <f t="shared" si="27"/>
        <v>0</v>
      </c>
      <c r="R278" s="252">
        <f t="shared" si="27"/>
        <v>13878869.47233</v>
      </c>
    </row>
    <row r="279" spans="2:5" ht="12" customHeight="1">
      <c r="B279" s="104"/>
      <c r="D279" s="30"/>
      <c r="E279" s="30"/>
    </row>
    <row r="280" ht="15">
      <c r="B280" s="103" t="s">
        <v>346</v>
      </c>
    </row>
    <row r="281" ht="15">
      <c r="B281" s="46"/>
    </row>
    <row r="282" spans="2:18" ht="12.75" customHeight="1">
      <c r="B282" s="336"/>
      <c r="C282" s="336"/>
      <c r="D282" s="336"/>
      <c r="E282" s="336"/>
      <c r="F282" s="336"/>
      <c r="G282" s="336"/>
      <c r="H282" s="336"/>
      <c r="I282" s="336"/>
      <c r="J282" s="336"/>
      <c r="K282" s="336"/>
      <c r="L282" s="336"/>
      <c r="M282" s="336"/>
      <c r="N282" s="336"/>
      <c r="O282" s="336"/>
      <c r="P282" s="336"/>
      <c r="Q282" s="336"/>
      <c r="R282" s="336"/>
    </row>
    <row r="283" spans="2:18" ht="12.75" customHeight="1">
      <c r="B283" s="336"/>
      <c r="C283" s="336"/>
      <c r="D283" s="336"/>
      <c r="E283" s="336"/>
      <c r="F283" s="336"/>
      <c r="G283" s="336"/>
      <c r="H283" s="336"/>
      <c r="I283" s="336"/>
      <c r="J283" s="336"/>
      <c r="K283" s="336"/>
      <c r="L283" s="336"/>
      <c r="M283" s="336"/>
      <c r="N283" s="336"/>
      <c r="O283" s="336"/>
      <c r="P283" s="336"/>
      <c r="Q283" s="336"/>
      <c r="R283" s="336"/>
    </row>
    <row r="284" spans="2:18" ht="12.75" customHeight="1">
      <c r="B284" s="48"/>
      <c r="C284" s="92"/>
      <c r="D284" s="89"/>
      <c r="E284" s="89"/>
      <c r="F284" s="89"/>
      <c r="G284" s="89"/>
      <c r="H284" s="89"/>
      <c r="I284" s="89"/>
      <c r="J284" s="89"/>
      <c r="K284" s="89"/>
      <c r="L284" s="89"/>
      <c r="M284" s="89"/>
      <c r="N284" s="89"/>
      <c r="O284" s="89"/>
      <c r="P284" s="89"/>
      <c r="Q284" s="89"/>
      <c r="R284" s="89"/>
    </row>
    <row r="285" ht="15">
      <c r="B285" s="46"/>
    </row>
    <row r="286" ht="15">
      <c r="B286" s="46"/>
    </row>
  </sheetData>
  <mergeCells count="1">
    <mergeCell ref="B282:R283"/>
  </mergeCells>
  <conditionalFormatting sqref="R85:R87 R89:R93 R172:R178 R211:R212 R207:R209 R263:R275 R3:R9 R107:R121 R60:R83 R159:R170 R11:R58 R95:R104 R123:R157 R188:R204 R216:R239 R241:R242 R244:R260 G277:R278">
    <cfRule type="cellIs" priority="13" dxfId="0" operator="equal">
      <formula>0</formula>
    </cfRule>
  </conditionalFormatting>
  <conditionalFormatting sqref="R179:R187">
    <cfRule type="cellIs" priority="8" dxfId="0" operator="equal">
      <formula>0</formula>
    </cfRule>
  </conditionalFormatting>
  <conditionalFormatting sqref="R205:R206">
    <cfRule type="cellIs" priority="7" dxfId="0" operator="equal">
      <formula>0</formula>
    </cfRule>
  </conditionalFormatting>
  <conditionalFormatting sqref="R213:R215">
    <cfRule type="cellIs" priority="6" dxfId="0" operator="equal">
      <formula>0</formula>
    </cfRule>
  </conditionalFormatting>
  <conditionalFormatting sqref="R261:R262">
    <cfRule type="cellIs" priority="5" dxfId="0" operator="equal">
      <formula>0</formula>
    </cfRule>
  </conditionalFormatting>
  <conditionalFormatting sqref="R105">
    <cfRule type="cellIs" priority="3" dxfId="0" operator="equal">
      <formula>0</formula>
    </cfRule>
  </conditionalFormatting>
  <conditionalFormatting sqref="R240">
    <cfRule type="cellIs" priority="2" dxfId="0" operator="equal">
      <formula>0</formula>
    </cfRule>
  </conditionalFormatting>
  <conditionalFormatting sqref="R243">
    <cfRule type="cellIs" priority="1" dxfId="0" operator="equal">
      <formula>0</formula>
    </cfRule>
  </conditionalFormatting>
  <pageMargins left="0.54" right="0.275590551181102" top="0.47244094488189" bottom="0.393700787401575" header="0.31496062992126" footer="0.31496062992126"/>
  <pageSetup fitToHeight="3" orientation="landscape" paperSize="8" scale="79" r:id="rId1"/>
  <rowBreaks count="2" manualBreakCount="2">
    <brk id="106" min="1" max="18" man="1"/>
    <brk id="210" min="1"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0010261536"/>
    <pageSetUpPr fitToPage="1"/>
  </sheetPr>
  <dimension ref="B1:R39"/>
  <sheetViews>
    <sheetView showGridLines="0" workbookViewId="0" topLeftCell="A1">
      <selection pane="topLeft" activeCell="B9" sqref="B9:B10"/>
    </sheetView>
  </sheetViews>
  <sheetFormatPr defaultRowHeight="15"/>
  <cols>
    <col min="1" max="1" width="5.85714285714286" style="2" customWidth="1"/>
    <col min="2" max="2" width="12.7142857142857" style="2" customWidth="1"/>
    <col min="3" max="3" width="79.7142857142857" style="2" customWidth="1"/>
    <col min="4" max="4" width="15.4285714285714" style="2" customWidth="1"/>
    <col min="5" max="5" width="0" style="2" hidden="1" customWidth="1"/>
    <col min="6" max="8" width="7.57142857142857" style="2" customWidth="1"/>
    <col min="9" max="13" width="7.71428571428571" style="2" customWidth="1"/>
    <col min="14" max="16" width="0" style="2" hidden="1" customWidth="1"/>
    <col min="17" max="17" width="10.4285714285714" style="5" customWidth="1"/>
    <col min="18" max="16384" width="9.14285714285714" style="2"/>
  </cols>
  <sheetData>
    <row r="1" ht="15.75">
      <c r="B1" s="1" t="s">
        <v>449</v>
      </c>
    </row>
    <row r="2" spans="2:17" ht="39.75" customHeight="1">
      <c r="B2" s="15" t="s">
        <v>132</v>
      </c>
      <c r="C2" s="15" t="s">
        <v>139</v>
      </c>
      <c r="D2" s="15" t="s">
        <v>524</v>
      </c>
      <c r="E2" s="13" t="s">
        <v>52</v>
      </c>
      <c r="F2" s="13" t="s">
        <v>53</v>
      </c>
      <c r="G2" s="13" t="s">
        <v>54</v>
      </c>
      <c r="H2" s="13" t="s">
        <v>55</v>
      </c>
      <c r="I2" s="13" t="s">
        <v>56</v>
      </c>
      <c r="J2" s="13" t="s">
        <v>57</v>
      </c>
      <c r="K2" s="13" t="s">
        <v>58</v>
      </c>
      <c r="L2" s="13" t="s">
        <v>59</v>
      </c>
      <c r="M2" s="13" t="s">
        <v>60</v>
      </c>
      <c r="N2" s="13" t="s">
        <v>61</v>
      </c>
      <c r="O2" s="13" t="s">
        <v>62</v>
      </c>
      <c r="P2" s="13" t="s">
        <v>63</v>
      </c>
      <c r="Q2" s="13" t="s">
        <v>49</v>
      </c>
    </row>
    <row r="3" spans="2:17" ht="11.25" customHeight="1">
      <c r="B3" s="52" t="s">
        <v>91</v>
      </c>
      <c r="C3" s="49" t="s">
        <v>189</v>
      </c>
      <c r="D3" s="49" t="s">
        <v>190</v>
      </c>
      <c r="E3" s="75"/>
      <c r="F3" s="75">
        <v>36642.33</v>
      </c>
      <c r="G3" s="75"/>
      <c r="H3" s="180" t="s">
        <v>450</v>
      </c>
      <c r="I3" s="180" t="s">
        <v>450</v>
      </c>
      <c r="J3" s="180" t="s">
        <v>450</v>
      </c>
      <c r="K3" s="180" t="s">
        <v>450</v>
      </c>
      <c r="L3" s="180" t="s">
        <v>450</v>
      </c>
      <c r="M3" s="180" t="s">
        <v>450</v>
      </c>
      <c r="N3" s="28"/>
      <c r="O3" s="28"/>
      <c r="P3" s="28"/>
      <c r="Q3" s="56">
        <f>SUM(E3:P3)</f>
        <v>36642.33</v>
      </c>
    </row>
    <row r="4" spans="2:17" ht="11.25" customHeight="1">
      <c r="B4" s="55" t="s">
        <v>91</v>
      </c>
      <c r="C4" s="18" t="s">
        <v>191</v>
      </c>
      <c r="D4" s="18" t="s">
        <v>192</v>
      </c>
      <c r="E4" s="76"/>
      <c r="F4" s="76">
        <v>188106.55</v>
      </c>
      <c r="G4" s="76"/>
      <c r="H4" s="181" t="s">
        <v>450</v>
      </c>
      <c r="I4" s="181" t="s">
        <v>450</v>
      </c>
      <c r="J4" s="181" t="s">
        <v>450</v>
      </c>
      <c r="K4" s="181" t="s">
        <v>450</v>
      </c>
      <c r="L4" s="181" t="s">
        <v>450</v>
      </c>
      <c r="M4" s="181" t="s">
        <v>450</v>
      </c>
      <c r="N4" s="29"/>
      <c r="O4" s="29"/>
      <c r="P4" s="29"/>
      <c r="Q4" s="11">
        <f t="shared" si="0" ref="Q4:Q12">SUM(E4:P4)</f>
        <v>188106.55</v>
      </c>
    </row>
    <row r="5" spans="2:17" ht="11.25" customHeight="1">
      <c r="B5" s="6" t="s">
        <v>91</v>
      </c>
      <c r="C5" s="18" t="s">
        <v>193</v>
      </c>
      <c r="D5" s="18" t="s">
        <v>194</v>
      </c>
      <c r="E5" s="76"/>
      <c r="F5" s="76">
        <v>38502.449999999997</v>
      </c>
      <c r="G5" s="76"/>
      <c r="H5" s="181" t="s">
        <v>450</v>
      </c>
      <c r="I5" s="181" t="s">
        <v>450</v>
      </c>
      <c r="J5" s="181" t="s">
        <v>450</v>
      </c>
      <c r="K5" s="181" t="s">
        <v>450</v>
      </c>
      <c r="L5" s="181" t="s">
        <v>450</v>
      </c>
      <c r="M5" s="181" t="s">
        <v>450</v>
      </c>
      <c r="N5" s="29"/>
      <c r="O5" s="29"/>
      <c r="P5" s="29"/>
      <c r="Q5" s="11">
        <f t="shared" si="0"/>
        <v>38502.449999999997</v>
      </c>
    </row>
    <row r="6" spans="2:17" ht="11.25" customHeight="1">
      <c r="B6" s="6" t="s">
        <v>91</v>
      </c>
      <c r="C6" s="18" t="s">
        <v>195</v>
      </c>
      <c r="D6" s="18" t="s">
        <v>196</v>
      </c>
      <c r="E6" s="76"/>
      <c r="F6" s="76"/>
      <c r="G6" s="76">
        <v>20885</v>
      </c>
      <c r="H6" s="181" t="s">
        <v>450</v>
      </c>
      <c r="I6" s="181" t="s">
        <v>450</v>
      </c>
      <c r="J6" s="181" t="s">
        <v>450</v>
      </c>
      <c r="K6" s="181" t="s">
        <v>450</v>
      </c>
      <c r="L6" s="181" t="s">
        <v>450</v>
      </c>
      <c r="M6" s="181" t="s">
        <v>450</v>
      </c>
      <c r="N6" s="29"/>
      <c r="O6" s="29"/>
      <c r="P6" s="29"/>
      <c r="Q6" s="11">
        <f t="shared" si="0"/>
        <v>20885</v>
      </c>
    </row>
    <row r="7" spans="2:17" ht="11.25" customHeight="1">
      <c r="B7" s="55" t="s">
        <v>91</v>
      </c>
      <c r="C7" s="64" t="s">
        <v>197</v>
      </c>
      <c r="D7" s="64" t="s">
        <v>198</v>
      </c>
      <c r="E7" s="76"/>
      <c r="F7" s="76"/>
      <c r="G7" s="76">
        <v>16998.04</v>
      </c>
      <c r="H7" s="181" t="s">
        <v>450</v>
      </c>
      <c r="I7" s="181" t="s">
        <v>450</v>
      </c>
      <c r="J7" s="181" t="s">
        <v>450</v>
      </c>
      <c r="K7" s="181" t="s">
        <v>450</v>
      </c>
      <c r="L7" s="181" t="s">
        <v>450</v>
      </c>
      <c r="M7" s="181" t="s">
        <v>450</v>
      </c>
      <c r="N7" s="66"/>
      <c r="O7" s="66"/>
      <c r="P7" s="66"/>
      <c r="Q7" s="63">
        <f t="shared" si="0"/>
        <v>16998.04</v>
      </c>
    </row>
    <row r="8" spans="2:17" s="61" customFormat="1" ht="11.25" customHeight="1">
      <c r="B8" s="62" t="s">
        <v>91</v>
      </c>
      <c r="C8" s="64" t="s">
        <v>210</v>
      </c>
      <c r="D8" s="64" t="s">
        <v>211</v>
      </c>
      <c r="E8" s="76"/>
      <c r="F8" s="76"/>
      <c r="G8" s="76">
        <v>83000</v>
      </c>
      <c r="H8" s="181" t="s">
        <v>450</v>
      </c>
      <c r="I8" s="181" t="s">
        <v>450</v>
      </c>
      <c r="J8" s="181" t="s">
        <v>450</v>
      </c>
      <c r="K8" s="181" t="s">
        <v>450</v>
      </c>
      <c r="L8" s="181" t="s">
        <v>450</v>
      </c>
      <c r="M8" s="181" t="s">
        <v>450</v>
      </c>
      <c r="N8" s="66"/>
      <c r="O8" s="66"/>
      <c r="P8" s="66"/>
      <c r="Q8" s="63">
        <f t="shared" si="0"/>
        <v>83000</v>
      </c>
    </row>
    <row r="9" spans="2:17" s="61" customFormat="1" ht="11.25" customHeight="1">
      <c r="B9" s="62" t="s">
        <v>94</v>
      </c>
      <c r="C9" s="64" t="s">
        <v>451</v>
      </c>
      <c r="D9" s="64" t="s">
        <v>452</v>
      </c>
      <c r="E9" s="76"/>
      <c r="F9" s="76">
        <v>0</v>
      </c>
      <c r="G9" s="76">
        <v>0</v>
      </c>
      <c r="H9" s="224">
        <v>856.70</v>
      </c>
      <c r="I9" s="224"/>
      <c r="J9" s="265"/>
      <c r="K9" s="76"/>
      <c r="L9" s="76"/>
      <c r="M9" s="76"/>
      <c r="N9" s="66"/>
      <c r="O9" s="66"/>
      <c r="P9" s="66"/>
      <c r="Q9" s="63">
        <f t="shared" si="0"/>
        <v>856.70</v>
      </c>
    </row>
    <row r="10" spans="2:17" s="61" customFormat="1" ht="11.25" customHeight="1">
      <c r="B10" s="62" t="s">
        <v>94</v>
      </c>
      <c r="C10" s="64" t="s">
        <v>519</v>
      </c>
      <c r="D10" s="57" t="s">
        <v>523</v>
      </c>
      <c r="E10" s="76"/>
      <c r="F10" s="76">
        <v>0</v>
      </c>
      <c r="G10" s="76">
        <v>0</v>
      </c>
      <c r="H10" s="224"/>
      <c r="I10" s="224"/>
      <c r="J10" s="265">
        <v>1186.9000000000001</v>
      </c>
      <c r="K10" s="76"/>
      <c r="L10" s="76"/>
      <c r="M10" s="76"/>
      <c r="N10" s="66"/>
      <c r="O10" s="66"/>
      <c r="P10" s="66"/>
      <c r="Q10" s="63">
        <f t="shared" si="0"/>
        <v>1186.9000000000001</v>
      </c>
    </row>
    <row r="11" spans="2:17" s="61" customFormat="1" ht="11.25" customHeight="1">
      <c r="B11" s="62" t="s">
        <v>96</v>
      </c>
      <c r="C11" s="64" t="s">
        <v>520</v>
      </c>
      <c r="D11" s="64" t="s">
        <v>149</v>
      </c>
      <c r="E11" s="76"/>
      <c r="F11" s="76">
        <v>0</v>
      </c>
      <c r="G11" s="76">
        <v>4361.5063</v>
      </c>
      <c r="H11" s="224"/>
      <c r="I11" s="224"/>
      <c r="J11" s="265"/>
      <c r="K11" s="76"/>
      <c r="L11" s="76"/>
      <c r="M11" s="76"/>
      <c r="N11" s="66"/>
      <c r="O11" s="66"/>
      <c r="P11" s="66"/>
      <c r="Q11" s="63">
        <f t="shared" si="0"/>
        <v>4361.5063</v>
      </c>
    </row>
    <row r="12" spans="2:17" ht="11.25" customHeight="1">
      <c r="B12" s="62" t="s">
        <v>96</v>
      </c>
      <c r="C12" s="64" t="s">
        <v>150</v>
      </c>
      <c r="D12" s="64" t="s">
        <v>149</v>
      </c>
      <c r="E12" s="76"/>
      <c r="F12" s="76">
        <v>0</v>
      </c>
      <c r="G12" s="76">
        <v>1354.8309999999999</v>
      </c>
      <c r="H12" s="265"/>
      <c r="I12" s="265"/>
      <c r="J12" s="265"/>
      <c r="K12" s="76"/>
      <c r="L12" s="76"/>
      <c r="M12" s="76"/>
      <c r="N12" s="29"/>
      <c r="O12" s="29"/>
      <c r="P12" s="29"/>
      <c r="Q12" s="63">
        <f t="shared" si="0"/>
        <v>1354.8309999999999</v>
      </c>
    </row>
    <row r="13" spans="2:17" ht="11.25" customHeight="1">
      <c r="B13" s="55" t="s">
        <v>96</v>
      </c>
      <c r="C13" s="18" t="s">
        <v>151</v>
      </c>
      <c r="D13" s="60" t="s">
        <v>149</v>
      </c>
      <c r="E13" s="76"/>
      <c r="F13" s="76">
        <v>0</v>
      </c>
      <c r="G13" s="76">
        <v>17467.81511</v>
      </c>
      <c r="H13" s="76"/>
      <c r="I13" s="224"/>
      <c r="J13" s="76"/>
      <c r="K13" s="76"/>
      <c r="L13" s="76"/>
      <c r="M13" s="76"/>
      <c r="N13" s="29"/>
      <c r="O13" s="29"/>
      <c r="P13" s="29"/>
      <c r="Q13" s="11">
        <f t="shared" si="1" ref="Q13:Q24">SUM(E13:P13)</f>
        <v>17467.81511</v>
      </c>
    </row>
    <row r="14" spans="2:17" s="61" customFormat="1" ht="11.25" customHeight="1">
      <c r="B14" s="55" t="s">
        <v>96</v>
      </c>
      <c r="C14" s="64" t="s">
        <v>152</v>
      </c>
      <c r="D14" s="60" t="s">
        <v>149</v>
      </c>
      <c r="E14" s="76"/>
      <c r="F14" s="76">
        <v>0</v>
      </c>
      <c r="G14" s="76">
        <v>3298.893</v>
      </c>
      <c r="H14" s="76"/>
      <c r="I14" s="224"/>
      <c r="J14" s="76"/>
      <c r="K14" s="76"/>
      <c r="L14" s="76"/>
      <c r="M14" s="76"/>
      <c r="N14" s="66"/>
      <c r="O14" s="66"/>
      <c r="P14" s="66"/>
      <c r="Q14" s="63">
        <f t="shared" si="1"/>
        <v>3298.893</v>
      </c>
    </row>
    <row r="15" spans="2:17" s="61" customFormat="1" ht="11.25" customHeight="1">
      <c r="B15" s="55" t="s">
        <v>96</v>
      </c>
      <c r="C15" s="64" t="s">
        <v>153</v>
      </c>
      <c r="D15" s="60" t="s">
        <v>149</v>
      </c>
      <c r="E15" s="76"/>
      <c r="F15" s="76">
        <v>0</v>
      </c>
      <c r="G15" s="76">
        <v>4442.7240000000002</v>
      </c>
      <c r="H15" s="76"/>
      <c r="I15" s="224"/>
      <c r="J15" s="76"/>
      <c r="K15" s="76"/>
      <c r="L15" s="76"/>
      <c r="M15" s="76"/>
      <c r="N15" s="66"/>
      <c r="O15" s="66"/>
      <c r="P15" s="66"/>
      <c r="Q15" s="63">
        <f t="shared" si="1"/>
        <v>4442.7240000000002</v>
      </c>
    </row>
    <row r="16" spans="2:17" s="61" customFormat="1" ht="11.25" customHeight="1">
      <c r="B16" s="55" t="s">
        <v>96</v>
      </c>
      <c r="C16" s="64" t="s">
        <v>154</v>
      </c>
      <c r="D16" s="60" t="s">
        <v>149</v>
      </c>
      <c r="E16" s="76"/>
      <c r="F16" s="76">
        <v>0</v>
      </c>
      <c r="G16" s="76">
        <v>2198.2806700000001</v>
      </c>
      <c r="H16" s="76"/>
      <c r="I16" s="224"/>
      <c r="J16" s="76"/>
      <c r="K16" s="76"/>
      <c r="L16" s="76"/>
      <c r="M16" s="76"/>
      <c r="N16" s="66"/>
      <c r="O16" s="66"/>
      <c r="P16" s="66"/>
      <c r="Q16" s="63">
        <f t="shared" si="1"/>
        <v>2198.2806700000001</v>
      </c>
    </row>
    <row r="17" spans="2:17" ht="11.25" customHeight="1">
      <c r="B17" s="55" t="s">
        <v>96</v>
      </c>
      <c r="C17" s="18" t="s">
        <v>507</v>
      </c>
      <c r="D17" s="18" t="s">
        <v>155</v>
      </c>
      <c r="E17" s="76"/>
      <c r="F17" s="76">
        <v>0</v>
      </c>
      <c r="G17" s="76">
        <v>1308.174</v>
      </c>
      <c r="H17" s="76"/>
      <c r="I17" s="224"/>
      <c r="J17" s="76"/>
      <c r="K17" s="76"/>
      <c r="L17" s="76"/>
      <c r="M17" s="76"/>
      <c r="N17" s="29"/>
      <c r="O17" s="29"/>
      <c r="P17" s="29"/>
      <c r="Q17" s="11">
        <f t="shared" si="1"/>
        <v>1308.174</v>
      </c>
    </row>
    <row r="18" spans="2:17" ht="11.25" customHeight="1">
      <c r="B18" s="6" t="s">
        <v>96</v>
      </c>
      <c r="C18" s="18" t="s">
        <v>508</v>
      </c>
      <c r="D18" s="18" t="s">
        <v>149</v>
      </c>
      <c r="E18" s="76"/>
      <c r="F18" s="76">
        <v>0</v>
      </c>
      <c r="G18" s="76">
        <v>0</v>
      </c>
      <c r="H18" s="76"/>
      <c r="I18" s="224">
        <v>32093.50</v>
      </c>
      <c r="J18" s="76"/>
      <c r="K18" s="76"/>
      <c r="L18" s="76"/>
      <c r="M18" s="76"/>
      <c r="N18" s="29"/>
      <c r="O18" s="29"/>
      <c r="P18" s="29"/>
      <c r="Q18" s="11">
        <f t="shared" si="1"/>
        <v>32093.50</v>
      </c>
    </row>
    <row r="19" spans="2:17" ht="11.25" customHeight="1">
      <c r="B19" s="6" t="s">
        <v>96</v>
      </c>
      <c r="C19" s="18" t="s">
        <v>509</v>
      </c>
      <c r="D19" s="18" t="s">
        <v>149</v>
      </c>
      <c r="E19" s="76"/>
      <c r="F19" s="76">
        <v>0</v>
      </c>
      <c r="G19" s="76">
        <v>0</v>
      </c>
      <c r="H19" s="76"/>
      <c r="I19" s="224">
        <v>1677.20</v>
      </c>
      <c r="J19" s="76"/>
      <c r="K19" s="76"/>
      <c r="L19" s="76"/>
      <c r="M19" s="76"/>
      <c r="N19" s="29"/>
      <c r="O19" s="29"/>
      <c r="P19" s="29"/>
      <c r="Q19" s="11">
        <f t="shared" si="1"/>
        <v>1677.20</v>
      </c>
    </row>
    <row r="20" spans="2:17" ht="11.25" customHeight="1">
      <c r="B20" s="6" t="s">
        <v>96</v>
      </c>
      <c r="C20" s="18" t="s">
        <v>521</v>
      </c>
      <c r="D20" s="18" t="s">
        <v>149</v>
      </c>
      <c r="E20" s="76"/>
      <c r="F20" s="76">
        <v>0</v>
      </c>
      <c r="G20" s="76">
        <v>0</v>
      </c>
      <c r="H20" s="76"/>
      <c r="I20" s="224"/>
      <c r="J20" s="76">
        <v>3335.50</v>
      </c>
      <c r="K20" s="76"/>
      <c r="L20" s="76"/>
      <c r="M20" s="76"/>
      <c r="N20" s="29"/>
      <c r="O20" s="29"/>
      <c r="P20" s="29"/>
      <c r="Q20" s="11">
        <f t="shared" si="1"/>
        <v>3335.50</v>
      </c>
    </row>
    <row r="21" spans="2:17" s="61" customFormat="1" ht="11.25" customHeight="1">
      <c r="B21" s="62" t="s">
        <v>96</v>
      </c>
      <c r="C21" s="64" t="s">
        <v>552</v>
      </c>
      <c r="D21" s="64" t="s">
        <v>551</v>
      </c>
      <c r="E21" s="76"/>
      <c r="F21" s="76">
        <v>0</v>
      </c>
      <c r="G21" s="76">
        <v>0</v>
      </c>
      <c r="H21" s="76"/>
      <c r="I21" s="224"/>
      <c r="J21" s="76"/>
      <c r="K21" s="76">
        <v>1740</v>
      </c>
      <c r="L21" s="76"/>
      <c r="M21" s="76"/>
      <c r="N21" s="66"/>
      <c r="O21" s="66"/>
      <c r="P21" s="66"/>
      <c r="Q21" s="63">
        <f t="shared" si="1"/>
        <v>1740</v>
      </c>
    </row>
    <row r="22" spans="2:17" ht="11.25" customHeight="1">
      <c r="B22" s="6" t="s">
        <v>123</v>
      </c>
      <c r="C22" s="18" t="s">
        <v>176</v>
      </c>
      <c r="D22" s="57" t="s">
        <v>177</v>
      </c>
      <c r="E22" s="76"/>
      <c r="F22" s="76"/>
      <c r="G22" s="76">
        <v>85301</v>
      </c>
      <c r="H22" s="76"/>
      <c r="I22" s="224"/>
      <c r="J22" s="76"/>
      <c r="K22" s="76"/>
      <c r="L22" s="76"/>
      <c r="M22" s="76"/>
      <c r="N22" s="29"/>
      <c r="O22" s="29"/>
      <c r="P22" s="29"/>
      <c r="Q22" s="11">
        <f t="shared" si="1"/>
        <v>85301</v>
      </c>
    </row>
    <row r="23" spans="2:17" s="61" customFormat="1" ht="11.25" customHeight="1">
      <c r="B23" s="55" t="s">
        <v>123</v>
      </c>
      <c r="C23" s="64" t="s">
        <v>176</v>
      </c>
      <c r="D23" s="60" t="s">
        <v>178</v>
      </c>
      <c r="E23" s="76"/>
      <c r="F23" s="76"/>
      <c r="G23" s="76">
        <v>8849</v>
      </c>
      <c r="H23" s="76"/>
      <c r="I23" s="76"/>
      <c r="J23" s="76"/>
      <c r="K23" s="76"/>
      <c r="L23" s="76"/>
      <c r="M23" s="76"/>
      <c r="N23" s="66"/>
      <c r="O23" s="66"/>
      <c r="P23" s="66"/>
      <c r="Q23" s="63">
        <f t="shared" si="2" ref="Q23">SUM(E23:P23)</f>
        <v>8849</v>
      </c>
    </row>
    <row r="24" spans="2:17" s="61" customFormat="1" ht="11.25" customHeight="1">
      <c r="B24" s="55" t="s">
        <v>123</v>
      </c>
      <c r="C24" s="64" t="s">
        <v>213</v>
      </c>
      <c r="D24" s="64" t="s">
        <v>178</v>
      </c>
      <c r="E24" s="76"/>
      <c r="F24" s="76"/>
      <c r="G24" s="76"/>
      <c r="H24" s="76">
        <v>12173.90</v>
      </c>
      <c r="I24" s="76"/>
      <c r="J24" s="76"/>
      <c r="K24" s="76"/>
      <c r="L24" s="76"/>
      <c r="M24" s="76"/>
      <c r="N24" s="66"/>
      <c r="O24" s="66"/>
      <c r="P24" s="66"/>
      <c r="Q24" s="63">
        <f t="shared" si="1"/>
        <v>12173.90</v>
      </c>
    </row>
    <row r="25" spans="2:18" ht="11.25" customHeight="1">
      <c r="B25" s="55" t="s">
        <v>123</v>
      </c>
      <c r="C25" s="18" t="s">
        <v>453</v>
      </c>
      <c r="D25" s="60" t="s">
        <v>178</v>
      </c>
      <c r="E25" s="76"/>
      <c r="F25" s="76"/>
      <c r="G25" s="76"/>
      <c r="H25" s="76"/>
      <c r="I25" s="76">
        <v>2481</v>
      </c>
      <c r="J25" s="76"/>
      <c r="K25" s="76"/>
      <c r="L25" s="76"/>
      <c r="M25" s="76"/>
      <c r="N25" s="29"/>
      <c r="O25" s="29"/>
      <c r="P25" s="29"/>
      <c r="Q25" s="11">
        <f>SUM(E25:P25)</f>
        <v>2481</v>
      </c>
      <c r="R25" s="69"/>
    </row>
    <row r="26" spans="2:18" ht="11.25" customHeight="1">
      <c r="B26" s="6" t="s">
        <v>123</v>
      </c>
      <c r="C26" s="18" t="s">
        <v>454</v>
      </c>
      <c r="D26" s="18" t="s">
        <v>178</v>
      </c>
      <c r="E26" s="76"/>
      <c r="F26" s="76"/>
      <c r="G26" s="76"/>
      <c r="H26" s="76"/>
      <c r="I26" s="76">
        <v>105691.50</v>
      </c>
      <c r="J26" s="76"/>
      <c r="K26" s="76"/>
      <c r="L26" s="76"/>
      <c r="M26" s="76"/>
      <c r="N26" s="29"/>
      <c r="O26" s="29"/>
      <c r="P26" s="29"/>
      <c r="Q26" s="11">
        <f t="shared" si="3" ref="Q26:Q27">SUM(E26:P26)</f>
        <v>105691.50</v>
      </c>
      <c r="R26" s="69"/>
    </row>
    <row r="27" spans="2:18" s="61" customFormat="1" ht="11.25" customHeight="1">
      <c r="B27" s="55" t="s">
        <v>123</v>
      </c>
      <c r="C27" s="64" t="s">
        <v>522</v>
      </c>
      <c r="D27" s="64" t="s">
        <v>178</v>
      </c>
      <c r="E27" s="76"/>
      <c r="F27" s="76"/>
      <c r="G27" s="76"/>
      <c r="H27" s="76"/>
      <c r="I27" s="76"/>
      <c r="J27" s="76">
        <v>4363.5198499999997</v>
      </c>
      <c r="K27" s="76"/>
      <c r="L27" s="76"/>
      <c r="M27" s="76"/>
      <c r="N27" s="66"/>
      <c r="O27" s="66"/>
      <c r="P27" s="66"/>
      <c r="Q27" s="63">
        <f t="shared" si="3"/>
        <v>4363.5198499999997</v>
      </c>
      <c r="R27" s="69"/>
    </row>
    <row r="28" spans="2:17" ht="11.25" customHeight="1">
      <c r="B28" s="55" t="s">
        <v>125</v>
      </c>
      <c r="C28" s="18" t="s">
        <v>183</v>
      </c>
      <c r="D28" s="18" t="s">
        <v>184</v>
      </c>
      <c r="E28" s="76"/>
      <c r="F28" s="76"/>
      <c r="G28" s="76">
        <v>238.73972000000001</v>
      </c>
      <c r="H28" s="76"/>
      <c r="I28" s="76"/>
      <c r="J28" s="76"/>
      <c r="K28" s="76"/>
      <c r="L28" s="76"/>
      <c r="M28" s="76"/>
      <c r="N28" s="29"/>
      <c r="O28" s="29"/>
      <c r="P28" s="29"/>
      <c r="Q28" s="11">
        <f>SUM(E28:P28)</f>
        <v>238.73972000000001</v>
      </c>
    </row>
    <row r="29" spans="2:17" ht="11.25" customHeight="1">
      <c r="B29" s="6" t="s">
        <v>125</v>
      </c>
      <c r="C29" s="18" t="s">
        <v>185</v>
      </c>
      <c r="D29" s="18" t="s">
        <v>186</v>
      </c>
      <c r="E29" s="76"/>
      <c r="F29" s="76"/>
      <c r="G29" s="76">
        <v>31.438510000000001</v>
      </c>
      <c r="H29" s="76"/>
      <c r="I29" s="76"/>
      <c r="J29" s="76"/>
      <c r="K29" s="76"/>
      <c r="L29" s="76"/>
      <c r="M29" s="76"/>
      <c r="N29" s="29"/>
      <c r="O29" s="29"/>
      <c r="P29" s="29"/>
      <c r="Q29" s="11">
        <f t="shared" si="4" ref="Q29:Q30">SUM(E29:P29)</f>
        <v>31.438510000000001</v>
      </c>
    </row>
    <row r="30" spans="2:17" ht="11.25" customHeight="1">
      <c r="B30" s="6" t="s">
        <v>125</v>
      </c>
      <c r="C30" s="18" t="s">
        <v>187</v>
      </c>
      <c r="D30" s="18" t="s">
        <v>186</v>
      </c>
      <c r="E30" s="76"/>
      <c r="F30" s="76"/>
      <c r="G30" s="76">
        <v>29.99</v>
      </c>
      <c r="H30" s="76"/>
      <c r="I30" s="76"/>
      <c r="J30" s="76"/>
      <c r="K30" s="76"/>
      <c r="L30" s="76"/>
      <c r="M30" s="76"/>
      <c r="N30" s="29"/>
      <c r="O30" s="29"/>
      <c r="P30" s="29"/>
      <c r="Q30" s="11">
        <f t="shared" si="4"/>
        <v>29.99</v>
      </c>
    </row>
    <row r="31" spans="2:17" ht="11.25" customHeight="1">
      <c r="B31" s="3" t="s">
        <v>46</v>
      </c>
      <c r="C31" s="19"/>
      <c r="D31" s="25"/>
      <c r="E31" s="12">
        <f t="shared" si="5" ref="E31:P31">SUM(E3:E30)</f>
        <v>0</v>
      </c>
      <c r="F31" s="12">
        <f>SUM(F3:F30)</f>
        <v>263251.33</v>
      </c>
      <c r="G31" s="12">
        <f t="shared" si="5"/>
        <v>249765.43231000003</v>
      </c>
      <c r="H31" s="12">
        <f t="shared" si="5"/>
        <v>13030.60</v>
      </c>
      <c r="I31" s="12">
        <f>SUM(I3:I30)</f>
        <v>141943.20000000001</v>
      </c>
      <c r="J31" s="12">
        <f t="shared" si="5"/>
        <v>8885.9198499999984</v>
      </c>
      <c r="K31" s="12">
        <f t="shared" si="5"/>
        <v>1740</v>
      </c>
      <c r="L31" s="98">
        <f t="shared" si="5"/>
        <v>0</v>
      </c>
      <c r="M31" s="98">
        <f t="shared" si="5"/>
        <v>0</v>
      </c>
      <c r="N31" s="12">
        <f t="shared" si="5"/>
        <v>0</v>
      </c>
      <c r="O31" s="12">
        <f t="shared" si="5"/>
        <v>0</v>
      </c>
      <c r="P31" s="12">
        <f t="shared" si="5"/>
        <v>0</v>
      </c>
      <c r="Q31" s="12">
        <f>SUM(Q3:Q30)</f>
        <v>678616.48216000001</v>
      </c>
    </row>
    <row r="32" ht="15">
      <c r="B32" s="103" t="s">
        <v>345</v>
      </c>
    </row>
    <row r="33" ht="15">
      <c r="B33" s="103" t="s">
        <v>518</v>
      </c>
    </row>
    <row r="34" ht="15">
      <c r="B34" s="103"/>
    </row>
    <row r="35" spans="6:16" ht="15">
      <c r="F35" s="312"/>
      <c r="G35" s="312"/>
      <c r="H35" s="312"/>
      <c r="I35" s="312"/>
      <c r="J35" s="312"/>
      <c r="K35" s="312"/>
      <c r="L35" s="312"/>
      <c r="M35" s="312"/>
      <c r="N35" s="312"/>
      <c r="O35" s="312"/>
      <c r="P35" s="312"/>
    </row>
    <row r="36" spans="6:17" ht="15">
      <c r="F36" s="311"/>
      <c r="G36" s="311"/>
      <c r="H36" s="311"/>
      <c r="I36" s="311"/>
      <c r="J36" s="311"/>
      <c r="K36" s="311"/>
      <c r="Q36" s="289"/>
    </row>
    <row r="37" spans="6:16" ht="15">
      <c r="F37" s="311"/>
      <c r="G37" s="311"/>
      <c r="H37" s="311"/>
      <c r="I37" s="311"/>
      <c r="J37" s="311"/>
      <c r="K37" s="311"/>
      <c r="L37" s="311"/>
      <c r="M37" s="311"/>
      <c r="N37" s="311"/>
      <c r="O37" s="311"/>
      <c r="P37" s="311"/>
    </row>
    <row r="38" spans="2:17" ht="15">
      <c r="B38" s="61"/>
      <c r="D38" s="61"/>
      <c r="F38" s="311"/>
      <c r="G38" s="311"/>
      <c r="H38" s="311"/>
      <c r="I38" s="311"/>
      <c r="J38" s="311"/>
      <c r="K38" s="311"/>
      <c r="L38" s="311"/>
      <c r="M38" s="311"/>
      <c r="N38" s="311"/>
      <c r="O38" s="311"/>
      <c r="P38" s="311"/>
      <c r="Q38" s="289"/>
    </row>
    <row r="39" spans="2:16" ht="15">
      <c r="B39" s="61"/>
      <c r="D39" s="61"/>
      <c r="F39" s="311"/>
      <c r="G39" s="311"/>
      <c r="H39" s="311"/>
      <c r="I39" s="311"/>
      <c r="J39" s="311"/>
      <c r="K39" s="311"/>
      <c r="L39" s="311"/>
      <c r="M39" s="311"/>
      <c r="N39" s="311"/>
      <c r="O39" s="311"/>
      <c r="P39" s="311"/>
    </row>
  </sheetData>
  <conditionalFormatting sqref="Q25 E31:K31 Q13:Q21 N31:Q31">
    <cfRule type="cellIs" priority="23" dxfId="0" operator="equal">
      <formula>0</formula>
    </cfRule>
  </conditionalFormatting>
  <conditionalFormatting sqref="Q3:Q6">
    <cfRule type="cellIs" priority="12" dxfId="0" operator="equal">
      <formula>0</formula>
    </cfRule>
  </conditionalFormatting>
  <conditionalFormatting sqref="Q22 Q24">
    <cfRule type="cellIs" priority="19" dxfId="0" operator="equal">
      <formula>0</formula>
    </cfRule>
  </conditionalFormatting>
  <conditionalFormatting sqref="Q26:Q30">
    <cfRule type="cellIs" priority="14" dxfId="0" operator="equal">
      <formula>0</formula>
    </cfRule>
  </conditionalFormatting>
  <conditionalFormatting sqref="Q13:Q16">
    <cfRule type="cellIs" priority="9" dxfId="0" operator="equal">
      <formula>0</formula>
    </cfRule>
  </conditionalFormatting>
  <conditionalFormatting sqref="Q3:Q6">
    <cfRule type="cellIs" priority="11" dxfId="0" operator="equal">
      <formula>0</formula>
    </cfRule>
  </conditionalFormatting>
  <conditionalFormatting sqref="Q7:Q12">
    <cfRule type="cellIs" priority="3" dxfId="0" operator="equal">
      <formula>0</formula>
    </cfRule>
  </conditionalFormatting>
  <conditionalFormatting sqref="Q7:Q12">
    <cfRule type="cellIs" priority="4" dxfId="0" operator="equal">
      <formula>0</formula>
    </cfRule>
  </conditionalFormatting>
  <conditionalFormatting sqref="Q23">
    <cfRule type="cellIs" priority="2" dxfId="0" operator="equal">
      <formula>0</formula>
    </cfRule>
  </conditionalFormatting>
  <conditionalFormatting sqref="Q23">
    <cfRule type="cellIs" priority="1" dxfId="0" operator="equal">
      <formula>0</formula>
    </cfRule>
  </conditionalFormatting>
  <pageMargins left="0.39" right="0.29" top="0.78740157480315" bottom="0.78740157480315" header="0.31496062992126" footer="0.31496062992126"/>
  <pageSetup orientation="landscape" paperSize="9" scale="77"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79984760284"/>
  </sheetPr>
  <dimension ref="A1:L224"/>
  <sheetViews>
    <sheetView showGridLines="0" zoomScale="80" zoomScaleNormal="80" workbookViewId="0" topLeftCell="A1">
      <selection pane="topLeft" activeCell="V217" sqref="V217"/>
    </sheetView>
  </sheetViews>
  <sheetFormatPr defaultRowHeight="15"/>
  <cols>
    <col min="1" max="1" width="5.42857142857143" customWidth="1"/>
    <col min="2" max="2" width="61.1428571428571" customWidth="1"/>
    <col min="3" max="7" width="13.4285714285714" customWidth="1"/>
    <col min="8" max="9" width="14.7142857142857" customWidth="1"/>
    <col min="10" max="10" width="13.4285714285714" customWidth="1"/>
    <col min="12" max="12" width="11.4285714285714" bestFit="1" customWidth="1"/>
  </cols>
  <sheetData>
    <row r="1" ht="21.75" customHeight="1" thickBot="1">
      <c r="B1" s="158" t="s">
        <v>356</v>
      </c>
    </row>
    <row r="2" spans="2:10" ht="16.5" thickBot="1">
      <c r="B2" s="130" t="s">
        <v>624</v>
      </c>
      <c r="C2" s="131"/>
      <c r="D2" s="131"/>
      <c r="E2" s="131"/>
      <c r="F2" s="131"/>
      <c r="G2" s="131"/>
      <c r="H2" s="131"/>
      <c r="I2" s="131"/>
      <c r="J2" s="132"/>
    </row>
    <row r="3" spans="2:10" ht="15.75" customHeight="1" thickBot="1">
      <c r="B3" s="133" t="s">
        <v>357</v>
      </c>
      <c r="C3" s="134" t="s">
        <v>618</v>
      </c>
      <c r="D3" s="135" t="s">
        <v>619</v>
      </c>
      <c r="E3" s="140" t="s">
        <v>620</v>
      </c>
      <c r="F3" s="135" t="s">
        <v>621</v>
      </c>
      <c r="G3" s="135" t="s">
        <v>622</v>
      </c>
      <c r="H3" s="135" t="s">
        <v>623</v>
      </c>
      <c r="I3" s="135" t="s">
        <v>664</v>
      </c>
      <c r="J3" s="135" t="s">
        <v>49</v>
      </c>
    </row>
    <row r="4" spans="1:10" ht="15">
      <c r="A4" s="156">
        <v>5011</v>
      </c>
      <c r="B4" s="231" t="s">
        <v>358</v>
      </c>
      <c r="C4" s="232">
        <v>0</v>
      </c>
      <c r="D4" s="232">
        <v>17.382999999999999</v>
      </c>
      <c r="E4" s="232">
        <v>432.05132000000003</v>
      </c>
      <c r="F4" s="232">
        <v>852.11300000000006</v>
      </c>
      <c r="G4" s="232">
        <v>1055.2540900000001</v>
      </c>
      <c r="H4" s="232">
        <v>1692.492</v>
      </c>
      <c r="I4" s="232">
        <v>1445.7560000000001</v>
      </c>
      <c r="J4" s="329">
        <f t="shared" si="0" ref="J4:J71">SUM(C4:I4)</f>
        <v>5495.0494100000005</v>
      </c>
    </row>
    <row r="5" spans="1:10" ht="15">
      <c r="A5" s="156">
        <v>5019</v>
      </c>
      <c r="B5" s="233" t="s">
        <v>359</v>
      </c>
      <c r="C5" s="234">
        <v>0</v>
      </c>
      <c r="D5" s="234">
        <v>5.9846000000000004</v>
      </c>
      <c r="E5" s="234">
        <v>85.740719999999996</v>
      </c>
      <c r="F5" s="234">
        <v>58.69791</v>
      </c>
      <c r="G5" s="234">
        <v>53.78029999999999</v>
      </c>
      <c r="H5" s="234">
        <v>256.94799999999998</v>
      </c>
      <c r="I5" s="234">
        <v>87.78</v>
      </c>
      <c r="J5" s="330">
        <f t="shared" si="0"/>
        <v>548.93152999999995</v>
      </c>
    </row>
    <row r="6" spans="1:10" ht="15">
      <c r="A6" s="156">
        <v>5021</v>
      </c>
      <c r="B6" s="233" t="s">
        <v>360</v>
      </c>
      <c r="C6" s="234">
        <v>0</v>
      </c>
      <c r="D6" s="234">
        <v>12.80</v>
      </c>
      <c r="E6" s="234">
        <v>1497.4099799999999</v>
      </c>
      <c r="F6" s="234">
        <v>3424.1400000000003</v>
      </c>
      <c r="G6" s="234">
        <v>6167.7734</v>
      </c>
      <c r="H6" s="234">
        <v>8093.4430000000002</v>
      </c>
      <c r="I6" s="234">
        <v>4349.5635000000002</v>
      </c>
      <c r="J6" s="330">
        <f t="shared" si="0"/>
        <v>23545.12988</v>
      </c>
    </row>
    <row r="7" spans="1:10" ht="15">
      <c r="A7" s="156">
        <v>5023</v>
      </c>
      <c r="B7" s="233" t="s">
        <v>625</v>
      </c>
      <c r="C7" s="234">
        <v>0</v>
      </c>
      <c r="D7" s="234">
        <v>0</v>
      </c>
      <c r="E7" s="234">
        <v>0</v>
      </c>
      <c r="F7" s="234">
        <v>0</v>
      </c>
      <c r="G7" s="234">
        <v>0</v>
      </c>
      <c r="H7" s="234">
        <v>2.435</v>
      </c>
      <c r="I7" s="234">
        <v>0</v>
      </c>
      <c r="J7" s="330">
        <f t="shared" si="0"/>
        <v>2.435</v>
      </c>
    </row>
    <row r="8" spans="1:10" ht="15">
      <c r="A8" s="156">
        <v>5029</v>
      </c>
      <c r="B8" s="233" t="s">
        <v>437</v>
      </c>
      <c r="C8" s="234">
        <v>0</v>
      </c>
      <c r="D8" s="234">
        <v>0</v>
      </c>
      <c r="E8" s="234">
        <v>17.122</v>
      </c>
      <c r="F8" s="234">
        <v>5.3606600000000002</v>
      </c>
      <c r="G8" s="234">
        <v>1.05</v>
      </c>
      <c r="H8" s="234">
        <v>112.15</v>
      </c>
      <c r="I8" s="234">
        <v>161.71799999999999</v>
      </c>
      <c r="J8" s="330">
        <f t="shared" si="0"/>
        <v>297.40066000000002</v>
      </c>
    </row>
    <row r="9" spans="1:10" ht="15">
      <c r="A9" s="156">
        <v>5031</v>
      </c>
      <c r="B9" s="233" t="s">
        <v>361</v>
      </c>
      <c r="C9" s="234">
        <v>0</v>
      </c>
      <c r="D9" s="234">
        <v>4.3109999999999999</v>
      </c>
      <c r="E9" s="234">
        <v>211.25001999999998</v>
      </c>
      <c r="F9" s="234">
        <v>589.41257999999993</v>
      </c>
      <c r="G9" s="234">
        <v>1062.6376200000002</v>
      </c>
      <c r="H9" s="234">
        <v>1436.8796</v>
      </c>
      <c r="I9" s="234">
        <v>897.66227000000003</v>
      </c>
      <c r="J9" s="330">
        <f t="shared" si="0"/>
        <v>4202.1530899999998</v>
      </c>
    </row>
    <row r="10" spans="1:10" ht="15">
      <c r="A10" s="156">
        <v>5032</v>
      </c>
      <c r="B10" s="233" t="s">
        <v>362</v>
      </c>
      <c r="C10" s="234">
        <v>0</v>
      </c>
      <c r="D10" s="234">
        <v>1.5640000000000001</v>
      </c>
      <c r="E10" s="234">
        <v>76.660820000000001</v>
      </c>
      <c r="F10" s="234">
        <v>217.511</v>
      </c>
      <c r="G10" s="234">
        <v>387.97</v>
      </c>
      <c r="H10" s="234">
        <v>528.90800000000002</v>
      </c>
      <c r="I10" s="234">
        <v>326.16910999999999</v>
      </c>
      <c r="J10" s="330">
        <f t="shared" si="0"/>
        <v>1538.7829300000001</v>
      </c>
    </row>
    <row r="11" spans="1:10" ht="15">
      <c r="A11" s="156">
        <v>5038</v>
      </c>
      <c r="B11" s="233" t="s">
        <v>438</v>
      </c>
      <c r="C11" s="234">
        <v>0</v>
      </c>
      <c r="D11" s="234">
        <v>0</v>
      </c>
      <c r="E11" s="234">
        <v>0.29187000000000002</v>
      </c>
      <c r="F11" s="234">
        <v>0</v>
      </c>
      <c r="G11" s="234">
        <v>0</v>
      </c>
      <c r="H11" s="234">
        <v>7.3291300000000001</v>
      </c>
      <c r="I11" s="234">
        <v>0</v>
      </c>
      <c r="J11" s="330">
        <f t="shared" si="0"/>
        <v>7.6210000000000004</v>
      </c>
    </row>
    <row r="12" spans="1:10" ht="15">
      <c r="A12" s="156">
        <v>5039</v>
      </c>
      <c r="B12" s="233" t="s">
        <v>363</v>
      </c>
      <c r="C12" s="234">
        <v>0</v>
      </c>
      <c r="D12" s="234">
        <v>0.55500000000000005</v>
      </c>
      <c r="E12" s="234">
        <v>15.356999999999999</v>
      </c>
      <c r="F12" s="234">
        <v>4.085</v>
      </c>
      <c r="G12" s="234">
        <v>0</v>
      </c>
      <c r="H12" s="234">
        <v>86.966999999999999</v>
      </c>
      <c r="I12" s="234">
        <v>36.463000000000001</v>
      </c>
      <c r="J12" s="330">
        <f t="shared" si="0"/>
        <v>143.42699999999999</v>
      </c>
    </row>
    <row r="13" spans="1:10" ht="15">
      <c r="A13" s="156">
        <v>5123</v>
      </c>
      <c r="B13" s="233" t="s">
        <v>364</v>
      </c>
      <c r="C13" s="234">
        <v>0</v>
      </c>
      <c r="D13" s="234">
        <v>23.368939999999998</v>
      </c>
      <c r="E13" s="234">
        <v>239.49565999999999</v>
      </c>
      <c r="F13" s="234">
        <v>185.73741000000004</v>
      </c>
      <c r="G13" s="234">
        <v>102.47817999999999</v>
      </c>
      <c r="H13" s="234">
        <v>54.3525</v>
      </c>
      <c r="I13" s="234">
        <v>8.19</v>
      </c>
      <c r="J13" s="330">
        <f t="shared" si="0"/>
        <v>613.62269000000003</v>
      </c>
    </row>
    <row r="14" spans="1:10" ht="15">
      <c r="A14" s="156">
        <v>5131</v>
      </c>
      <c r="B14" s="233" t="s">
        <v>365</v>
      </c>
      <c r="C14" s="234">
        <v>1.387</v>
      </c>
      <c r="D14" s="234">
        <v>209.37438</v>
      </c>
      <c r="E14" s="234">
        <v>878.25829999999996</v>
      </c>
      <c r="F14" s="234">
        <v>2317.7359500000002</v>
      </c>
      <c r="G14" s="234">
        <v>3581.6393899999998</v>
      </c>
      <c r="H14" s="234">
        <v>4759.8990300000005</v>
      </c>
      <c r="I14" s="234">
        <v>745.43226999999956</v>
      </c>
      <c r="J14" s="330">
        <f t="shared" si="0"/>
        <v>12493.72632</v>
      </c>
    </row>
    <row r="15" spans="1:10" ht="15">
      <c r="A15" s="156">
        <v>5132</v>
      </c>
      <c r="B15" s="233" t="s">
        <v>366</v>
      </c>
      <c r="C15" s="234">
        <v>0</v>
      </c>
      <c r="D15" s="234">
        <v>0.44700000000000001</v>
      </c>
      <c r="E15" s="234">
        <v>0</v>
      </c>
      <c r="F15" s="234">
        <v>15.582190000000001</v>
      </c>
      <c r="G15" s="234">
        <v>5.3598199999999983</v>
      </c>
      <c r="H15" s="234">
        <v>22.154869999999999</v>
      </c>
      <c r="I15" s="234">
        <v>0.19900000000000001</v>
      </c>
      <c r="J15" s="330">
        <f t="shared" si="0"/>
        <v>43.74288</v>
      </c>
    </row>
    <row r="16" spans="1:10" ht="15">
      <c r="A16" s="156">
        <v>5133</v>
      </c>
      <c r="B16" s="233" t="s">
        <v>367</v>
      </c>
      <c r="C16" s="234">
        <v>1.7897000000000001</v>
      </c>
      <c r="D16" s="234">
        <v>79.719800000000006</v>
      </c>
      <c r="E16" s="234">
        <v>82.75175999999999</v>
      </c>
      <c r="F16" s="234">
        <v>15.902359999999986</v>
      </c>
      <c r="G16" s="234">
        <v>823.57844000000011</v>
      </c>
      <c r="H16" s="234">
        <v>834.03164000000004</v>
      </c>
      <c r="I16" s="234">
        <v>0.71299999999999997</v>
      </c>
      <c r="J16" s="330">
        <f t="shared" si="0"/>
        <v>1838.4867000000002</v>
      </c>
    </row>
    <row r="17" spans="1:10" ht="15">
      <c r="A17" s="156">
        <v>5134</v>
      </c>
      <c r="B17" s="233" t="s">
        <v>368</v>
      </c>
      <c r="C17" s="234">
        <v>0</v>
      </c>
      <c r="D17" s="234">
        <v>171.205</v>
      </c>
      <c r="E17" s="234">
        <v>824.46406999999999</v>
      </c>
      <c r="F17" s="234">
        <v>30.303600000000092</v>
      </c>
      <c r="G17" s="234">
        <v>34.423180000000052</v>
      </c>
      <c r="H17" s="234">
        <v>1.3720000000000001</v>
      </c>
      <c r="I17" s="234">
        <v>47.060780000000001</v>
      </c>
      <c r="J17" s="330">
        <f t="shared" si="0"/>
        <v>1108.8286300000002</v>
      </c>
    </row>
    <row r="18" spans="1:10" ht="15">
      <c r="A18" s="156">
        <v>5135</v>
      </c>
      <c r="B18" s="233" t="s">
        <v>626</v>
      </c>
      <c r="C18" s="234">
        <v>0</v>
      </c>
      <c r="D18" s="234">
        <v>0</v>
      </c>
      <c r="E18" s="234">
        <v>0</v>
      </c>
      <c r="F18" s="234">
        <v>0</v>
      </c>
      <c r="G18" s="234">
        <v>0</v>
      </c>
      <c r="H18" s="234">
        <v>11.65</v>
      </c>
      <c r="I18" s="234">
        <v>2</v>
      </c>
      <c r="J18" s="330">
        <f t="shared" si="0"/>
        <v>13.65</v>
      </c>
    </row>
    <row r="19" spans="1:10" ht="15">
      <c r="A19" s="156">
        <v>5136</v>
      </c>
      <c r="B19" s="233" t="s">
        <v>369</v>
      </c>
      <c r="C19" s="234">
        <v>0</v>
      </c>
      <c r="D19" s="234">
        <v>7.7880000000000003</v>
      </c>
      <c r="E19" s="234">
        <v>75.699749999999995</v>
      </c>
      <c r="F19" s="234">
        <v>120.13416000000001</v>
      </c>
      <c r="G19" s="234">
        <v>31.456</v>
      </c>
      <c r="H19" s="234">
        <v>195.41310000000001</v>
      </c>
      <c r="I19" s="234">
        <v>44.285199999999982</v>
      </c>
      <c r="J19" s="330">
        <f t="shared" si="0"/>
        <v>474.77620999999999</v>
      </c>
    </row>
    <row r="20" spans="1:10" ht="15">
      <c r="A20" s="156">
        <v>5137</v>
      </c>
      <c r="B20" s="233" t="s">
        <v>370</v>
      </c>
      <c r="C20" s="234">
        <v>16.173999999999999</v>
      </c>
      <c r="D20" s="234">
        <v>9922.3528200000001</v>
      </c>
      <c r="E20" s="234">
        <v>10341.12571</v>
      </c>
      <c r="F20" s="234">
        <v>4320.2722099999974</v>
      </c>
      <c r="G20" s="234">
        <v>3396.4051900000013</v>
      </c>
      <c r="H20" s="234">
        <v>5009.2701100000004</v>
      </c>
      <c r="I20" s="234">
        <v>2266.1146999999992</v>
      </c>
      <c r="J20" s="330">
        <f t="shared" si="0"/>
        <v>35271.714739999996</v>
      </c>
    </row>
    <row r="21" spans="1:10" ht="15">
      <c r="A21" s="156">
        <v>5139</v>
      </c>
      <c r="B21" s="233" t="s">
        <v>371</v>
      </c>
      <c r="C21" s="234">
        <v>25.023</v>
      </c>
      <c r="D21" s="234">
        <v>7218.5607099999997</v>
      </c>
      <c r="E21" s="234">
        <v>6964.3805100000009</v>
      </c>
      <c r="F21" s="234">
        <v>3056.7298999999994</v>
      </c>
      <c r="G21" s="234">
        <v>2867.3752500000001</v>
      </c>
      <c r="H21" s="234">
        <v>2510.7675399999998</v>
      </c>
      <c r="I21" s="234">
        <v>1579.7690499999999</v>
      </c>
      <c r="J21" s="330">
        <f t="shared" si="0"/>
        <v>24222.605960000001</v>
      </c>
    </row>
    <row r="22" spans="1:10" ht="15">
      <c r="A22" s="156">
        <v>5141</v>
      </c>
      <c r="B22" s="233" t="s">
        <v>372</v>
      </c>
      <c r="C22" s="234">
        <v>0</v>
      </c>
      <c r="D22" s="234">
        <v>2.3359999999999999</v>
      </c>
      <c r="E22" s="234">
        <v>0</v>
      </c>
      <c r="F22" s="234">
        <v>0</v>
      </c>
      <c r="G22" s="234">
        <v>0</v>
      </c>
      <c r="H22" s="234">
        <v>0</v>
      </c>
      <c r="I22" s="234">
        <v>0</v>
      </c>
      <c r="J22" s="330">
        <f t="shared" si="0"/>
        <v>2.3359999999999999</v>
      </c>
    </row>
    <row r="23" spans="1:10" ht="15">
      <c r="A23" s="156">
        <v>5142</v>
      </c>
      <c r="B23" s="233" t="s">
        <v>510</v>
      </c>
      <c r="C23" s="234">
        <v>0</v>
      </c>
      <c r="D23" s="234">
        <v>0</v>
      </c>
      <c r="E23" s="234">
        <v>0</v>
      </c>
      <c r="F23" s="234">
        <v>2.09192</v>
      </c>
      <c r="G23" s="234">
        <v>0</v>
      </c>
      <c r="H23" s="234">
        <v>0.01762</v>
      </c>
      <c r="I23" s="234">
        <v>0</v>
      </c>
      <c r="J23" s="330">
        <f t="shared" si="0"/>
        <v>2.10954</v>
      </c>
    </row>
    <row r="24" spans="1:10" ht="15">
      <c r="A24" s="156">
        <v>5151</v>
      </c>
      <c r="B24" s="233" t="s">
        <v>373</v>
      </c>
      <c r="C24" s="234">
        <v>0</v>
      </c>
      <c r="D24" s="234">
        <v>22.878</v>
      </c>
      <c r="E24" s="234">
        <v>153.36688000000001</v>
      </c>
      <c r="F24" s="234">
        <v>188.82371000000003</v>
      </c>
      <c r="G24" s="234">
        <v>477.69772</v>
      </c>
      <c r="H24" s="234">
        <v>836.19902999999999</v>
      </c>
      <c r="I24" s="234">
        <v>433.67306000000008</v>
      </c>
      <c r="J24" s="330">
        <f t="shared" si="0"/>
        <v>2112.6384000000003</v>
      </c>
    </row>
    <row r="25" spans="1:10" ht="15">
      <c r="A25" s="156">
        <v>5152</v>
      </c>
      <c r="B25" s="233" t="s">
        <v>374</v>
      </c>
      <c r="C25" s="234">
        <v>0</v>
      </c>
      <c r="D25" s="234">
        <v>1.1279999999999999</v>
      </c>
      <c r="E25" s="234">
        <v>127.72727</v>
      </c>
      <c r="F25" s="234">
        <v>342.29046999999997</v>
      </c>
      <c r="G25" s="234">
        <v>830.85311000000013</v>
      </c>
      <c r="H25" s="234">
        <v>189.77641</v>
      </c>
      <c r="I25" s="234">
        <v>355.30884999999995</v>
      </c>
      <c r="J25" s="330">
        <f t="shared" si="0"/>
        <v>1847.0841099999998</v>
      </c>
    </row>
    <row r="26" spans="1:10" ht="15">
      <c r="A26" s="156">
        <v>5153</v>
      </c>
      <c r="B26" s="233" t="s">
        <v>375</v>
      </c>
      <c r="C26" s="234">
        <v>0</v>
      </c>
      <c r="D26" s="234">
        <v>24.56</v>
      </c>
      <c r="E26" s="234">
        <v>148.59299999999999</v>
      </c>
      <c r="F26" s="234">
        <v>522.98689000000002</v>
      </c>
      <c r="G26" s="234">
        <v>446.11313999999999</v>
      </c>
      <c r="H26" s="234">
        <v>704.20037000000002</v>
      </c>
      <c r="I26" s="234">
        <v>507.59737000000001</v>
      </c>
      <c r="J26" s="330">
        <f t="shared" si="0"/>
        <v>2354.0507700000003</v>
      </c>
    </row>
    <row r="27" spans="1:10" ht="15">
      <c r="A27" s="156">
        <v>5154</v>
      </c>
      <c r="B27" s="233" t="s">
        <v>376</v>
      </c>
      <c r="C27" s="234">
        <v>0</v>
      </c>
      <c r="D27" s="234">
        <v>26.009</v>
      </c>
      <c r="E27" s="234">
        <v>375.90770000000003</v>
      </c>
      <c r="F27" s="234">
        <v>742.80828000000008</v>
      </c>
      <c r="G27" s="234">
        <v>1196.2079100000001</v>
      </c>
      <c r="H27" s="234">
        <v>2287.7445299999999</v>
      </c>
      <c r="I27" s="234">
        <v>970.95664000000011</v>
      </c>
      <c r="J27" s="330">
        <f t="shared" si="0"/>
        <v>5599.6340600000003</v>
      </c>
    </row>
    <row r="28" spans="1:10" ht="15">
      <c r="A28" s="156">
        <v>5155</v>
      </c>
      <c r="B28" s="233" t="s">
        <v>377</v>
      </c>
      <c r="C28" s="234">
        <v>0</v>
      </c>
      <c r="D28" s="234">
        <v>53.608800000000002</v>
      </c>
      <c r="E28" s="234">
        <v>56.253999999999998</v>
      </c>
      <c r="F28" s="234">
        <v>26.625999999999987</v>
      </c>
      <c r="G28" s="234">
        <v>41.41</v>
      </c>
      <c r="H28" s="234">
        <v>14.765499999999999</v>
      </c>
      <c r="I28" s="234">
        <v>255.245</v>
      </c>
      <c r="J28" s="330">
        <f t="shared" si="0"/>
        <v>447.90929999999997</v>
      </c>
    </row>
    <row r="29" spans="1:10" ht="15">
      <c r="A29" s="156">
        <v>5156</v>
      </c>
      <c r="B29" s="233" t="s">
        <v>378</v>
      </c>
      <c r="C29" s="234">
        <v>2.6863999999999999</v>
      </c>
      <c r="D29" s="234">
        <v>593.30273999999997</v>
      </c>
      <c r="E29" s="234">
        <v>639.82296000000019</v>
      </c>
      <c r="F29" s="234">
        <v>246.97882999999985</v>
      </c>
      <c r="G29" s="234">
        <v>670.77025000000026</v>
      </c>
      <c r="H29" s="234">
        <v>67.402559999999994</v>
      </c>
      <c r="I29" s="234">
        <v>108.93442999999999</v>
      </c>
      <c r="J29" s="330">
        <f t="shared" si="0"/>
        <v>2329.8981699999999</v>
      </c>
    </row>
    <row r="30" spans="1:10" ht="15">
      <c r="A30" s="156">
        <v>5157</v>
      </c>
      <c r="B30" s="233" t="s">
        <v>627</v>
      </c>
      <c r="C30" s="234">
        <v>0</v>
      </c>
      <c r="D30" s="234">
        <v>0</v>
      </c>
      <c r="E30" s="234">
        <v>0</v>
      </c>
      <c r="F30" s="234">
        <v>0</v>
      </c>
      <c r="G30" s="234">
        <v>0</v>
      </c>
      <c r="H30" s="234">
        <v>9</v>
      </c>
      <c r="I30" s="234">
        <v>5.70</v>
      </c>
      <c r="J30" s="330">
        <f t="shared" si="0"/>
        <v>14.70</v>
      </c>
    </row>
    <row r="31" spans="1:10" ht="15">
      <c r="A31" s="156">
        <v>5161</v>
      </c>
      <c r="B31" s="233" t="s">
        <v>379</v>
      </c>
      <c r="C31" s="234">
        <v>0</v>
      </c>
      <c r="D31" s="234">
        <v>0.05</v>
      </c>
      <c r="E31" s="234">
        <v>0.125</v>
      </c>
      <c r="F31" s="234">
        <v>0.27</v>
      </c>
      <c r="G31" s="234">
        <v>0.22600000000000001</v>
      </c>
      <c r="H31" s="234">
        <v>0.085999999999999993</v>
      </c>
      <c r="I31" s="234">
        <v>0</v>
      </c>
      <c r="J31" s="330">
        <f t="shared" si="0"/>
        <v>0.75700000000000001</v>
      </c>
    </row>
    <row r="32" spans="1:10" ht="15">
      <c r="A32" s="156">
        <v>5162</v>
      </c>
      <c r="B32" s="233" t="s">
        <v>380</v>
      </c>
      <c r="C32" s="234">
        <v>0</v>
      </c>
      <c r="D32" s="234">
        <v>9.0457999999999998</v>
      </c>
      <c r="E32" s="234">
        <v>81.422039999999996</v>
      </c>
      <c r="F32" s="234">
        <v>77.439780000000013</v>
      </c>
      <c r="G32" s="234">
        <v>85.778480000000002</v>
      </c>
      <c r="H32" s="234">
        <v>139.32898</v>
      </c>
      <c r="I32" s="234">
        <v>61.47569</v>
      </c>
      <c r="J32" s="330">
        <f t="shared" si="0"/>
        <v>454.49077</v>
      </c>
    </row>
    <row r="33" spans="1:10" ht="15">
      <c r="A33" s="156">
        <v>5163</v>
      </c>
      <c r="B33" s="233" t="s">
        <v>381</v>
      </c>
      <c r="C33" s="234">
        <v>0</v>
      </c>
      <c r="D33" s="234">
        <v>5.74</v>
      </c>
      <c r="E33" s="234">
        <v>2.129</v>
      </c>
      <c r="F33" s="234">
        <v>16.253</v>
      </c>
      <c r="G33" s="234">
        <v>4.1100000000000003</v>
      </c>
      <c r="H33" s="234">
        <v>3.8170000000000002</v>
      </c>
      <c r="I33" s="234">
        <v>32.104999999999997</v>
      </c>
      <c r="J33" s="330">
        <f t="shared" si="0"/>
        <v>64.153999999999996</v>
      </c>
    </row>
    <row r="34" spans="1:10" ht="15">
      <c r="A34" s="156">
        <v>5164</v>
      </c>
      <c r="B34" s="233" t="s">
        <v>382</v>
      </c>
      <c r="C34" s="234">
        <v>0</v>
      </c>
      <c r="D34" s="234">
        <v>1658.2085900000002</v>
      </c>
      <c r="E34" s="234">
        <v>401.69547</v>
      </c>
      <c r="F34" s="234">
        <v>977.83389999999986</v>
      </c>
      <c r="G34" s="234">
        <v>598.70818999999995</v>
      </c>
      <c r="H34" s="234">
        <v>1581.23739</v>
      </c>
      <c r="I34" s="234">
        <v>1121.7669600000002</v>
      </c>
      <c r="J34" s="330">
        <f t="shared" si="0"/>
        <v>6339.4504999999999</v>
      </c>
    </row>
    <row r="35" spans="1:10" ht="15">
      <c r="A35" s="156">
        <v>5166</v>
      </c>
      <c r="B35" s="233" t="s">
        <v>439</v>
      </c>
      <c r="C35" s="234">
        <v>0</v>
      </c>
      <c r="D35" s="234">
        <v>0</v>
      </c>
      <c r="E35" s="234">
        <v>67.953659999999999</v>
      </c>
      <c r="F35" s="234">
        <v>1.1388199999999924</v>
      </c>
      <c r="G35" s="234">
        <v>0</v>
      </c>
      <c r="H35" s="234">
        <v>64</v>
      </c>
      <c r="I35" s="234">
        <v>819.44200000000001</v>
      </c>
      <c r="J35" s="330">
        <f t="shared" si="0"/>
        <v>952.53448000000003</v>
      </c>
    </row>
    <row r="36" spans="1:10" ht="15">
      <c r="A36" s="156">
        <v>5167</v>
      </c>
      <c r="B36" s="233" t="s">
        <v>440</v>
      </c>
      <c r="C36" s="234">
        <v>0</v>
      </c>
      <c r="D36" s="234">
        <v>0</v>
      </c>
      <c r="E36" s="234">
        <v>19.555900000000001</v>
      </c>
      <c r="F36" s="234">
        <v>13.815</v>
      </c>
      <c r="G36" s="234">
        <v>253.96779999999998</v>
      </c>
      <c r="H36" s="234">
        <v>6.8091200000000001</v>
      </c>
      <c r="I36" s="234">
        <v>21</v>
      </c>
      <c r="J36" s="330">
        <f t="shared" si="0"/>
        <v>315.14781999999997</v>
      </c>
    </row>
    <row r="37" spans="1:10" ht="15">
      <c r="A37" s="156">
        <v>5168</v>
      </c>
      <c r="B37" s="233" t="s">
        <v>441</v>
      </c>
      <c r="C37" s="234">
        <v>0</v>
      </c>
      <c r="D37" s="234">
        <v>0</v>
      </c>
      <c r="E37" s="234">
        <v>25.152459999999998</v>
      </c>
      <c r="F37" s="234">
        <v>59.843000000000011</v>
      </c>
      <c r="G37" s="234">
        <v>232.72</v>
      </c>
      <c r="H37" s="234">
        <v>0.998</v>
      </c>
      <c r="I37" s="234">
        <v>1.6479999999999999</v>
      </c>
      <c r="J37" s="330">
        <f t="shared" si="0"/>
        <v>320.36146000000002</v>
      </c>
    </row>
    <row r="38" spans="1:10" ht="15">
      <c r="A38" s="156">
        <v>5169</v>
      </c>
      <c r="B38" s="233" t="s">
        <v>383</v>
      </c>
      <c r="C38" s="234">
        <v>0</v>
      </c>
      <c r="D38" s="234">
        <v>5545.6101200000003</v>
      </c>
      <c r="E38" s="234">
        <v>20061.480529999997</v>
      </c>
      <c r="F38" s="234">
        <v>41073.972809999999</v>
      </c>
      <c r="G38" s="234">
        <v>66596.71338999999</v>
      </c>
      <c r="H38" s="234">
        <v>158260.96252</v>
      </c>
      <c r="I38" s="234">
        <v>75732.148539999995</v>
      </c>
      <c r="J38" s="330">
        <f t="shared" si="0"/>
        <v>367270.88790999993</v>
      </c>
    </row>
    <row r="39" spans="1:10" ht="15">
      <c r="A39" s="156">
        <v>5171</v>
      </c>
      <c r="B39" s="233" t="s">
        <v>384</v>
      </c>
      <c r="C39" s="234">
        <v>1.891</v>
      </c>
      <c r="D39" s="234">
        <v>2263.5222999999996</v>
      </c>
      <c r="E39" s="234">
        <v>13899.810420000002</v>
      </c>
      <c r="F39" s="234">
        <v>13647.649569999996</v>
      </c>
      <c r="G39" s="234">
        <v>7726.6202500000036</v>
      </c>
      <c r="H39" s="234">
        <v>12373.86628</v>
      </c>
      <c r="I39" s="234">
        <v>13007.325660000002</v>
      </c>
      <c r="J39" s="330">
        <f t="shared" si="0"/>
        <v>62920.68548</v>
      </c>
    </row>
    <row r="40" spans="1:10" ht="15">
      <c r="A40" s="156">
        <v>5172</v>
      </c>
      <c r="B40" s="233" t="s">
        <v>385</v>
      </c>
      <c r="C40" s="234">
        <v>0</v>
      </c>
      <c r="D40" s="234">
        <v>3.69</v>
      </c>
      <c r="E40" s="234">
        <v>0</v>
      </c>
      <c r="F40" s="234">
        <v>0</v>
      </c>
      <c r="G40" s="234">
        <v>19.964099999999998</v>
      </c>
      <c r="H40" s="234">
        <v>0</v>
      </c>
      <c r="I40" s="234">
        <v>0</v>
      </c>
      <c r="J40" s="330">
        <f t="shared" si="0"/>
        <v>23.6541</v>
      </c>
    </row>
    <row r="41" spans="1:10" ht="15">
      <c r="A41" s="156">
        <v>5173</v>
      </c>
      <c r="B41" s="233" t="s">
        <v>182</v>
      </c>
      <c r="C41" s="234">
        <v>0</v>
      </c>
      <c r="D41" s="234">
        <v>79.143199999999993</v>
      </c>
      <c r="E41" s="234">
        <v>19.774130000000003</v>
      </c>
      <c r="F41" s="234">
        <v>18.956979999999994</v>
      </c>
      <c r="G41" s="234">
        <v>40.808</v>
      </c>
      <c r="H41" s="234">
        <v>11.262</v>
      </c>
      <c r="I41" s="234">
        <v>0.84399999999999997</v>
      </c>
      <c r="J41" s="330">
        <f t="shared" si="0"/>
        <v>170.78830999999997</v>
      </c>
    </row>
    <row r="42" spans="1:10" ht="15">
      <c r="A42" s="156">
        <v>5175</v>
      </c>
      <c r="B42" s="233" t="s">
        <v>386</v>
      </c>
      <c r="C42" s="234">
        <v>0.41799999999999998</v>
      </c>
      <c r="D42" s="234">
        <v>200.44408999999999</v>
      </c>
      <c r="E42" s="234">
        <v>532.50840000000005</v>
      </c>
      <c r="F42" s="234">
        <v>355.97440999999992</v>
      </c>
      <c r="G42" s="234">
        <v>306.02932999999996</v>
      </c>
      <c r="H42" s="234">
        <v>489.64221000000003</v>
      </c>
      <c r="I42" s="234">
        <v>276.30878999999999</v>
      </c>
      <c r="J42" s="330">
        <f t="shared" si="0"/>
        <v>2161.3252299999999</v>
      </c>
    </row>
    <row r="43" spans="1:10" ht="15">
      <c r="A43" s="156">
        <v>5178</v>
      </c>
      <c r="B43" s="233" t="s">
        <v>511</v>
      </c>
      <c r="C43" s="234">
        <v>0</v>
      </c>
      <c r="D43" s="234">
        <v>0</v>
      </c>
      <c r="E43" s="234">
        <v>0</v>
      </c>
      <c r="F43" s="234">
        <v>50</v>
      </c>
      <c r="G43" s="234">
        <v>90</v>
      </c>
      <c r="H43" s="234">
        <v>0</v>
      </c>
      <c r="I43" s="234">
        <v>0</v>
      </c>
      <c r="J43" s="330">
        <f t="shared" si="0"/>
        <v>140</v>
      </c>
    </row>
    <row r="44" spans="1:10" ht="15">
      <c r="A44" s="156">
        <v>5179</v>
      </c>
      <c r="B44" s="233" t="s">
        <v>387</v>
      </c>
      <c r="C44" s="234">
        <v>0</v>
      </c>
      <c r="D44" s="234">
        <v>10.88302</v>
      </c>
      <c r="E44" s="234">
        <v>6.1876600000000002</v>
      </c>
      <c r="F44" s="234">
        <v>5.6682499999999996</v>
      </c>
      <c r="G44" s="234">
        <v>0.19700000000000001</v>
      </c>
      <c r="H44" s="234">
        <v>4</v>
      </c>
      <c r="I44" s="234">
        <v>0</v>
      </c>
      <c r="J44" s="330">
        <f t="shared" si="0"/>
        <v>26.935929999999999</v>
      </c>
    </row>
    <row r="45" spans="1:10" ht="15">
      <c r="A45" s="156">
        <v>5192</v>
      </c>
      <c r="B45" s="233" t="s">
        <v>442</v>
      </c>
      <c r="C45" s="234">
        <v>0</v>
      </c>
      <c r="D45" s="234">
        <v>0</v>
      </c>
      <c r="E45" s="234">
        <v>15.095</v>
      </c>
      <c r="F45" s="234">
        <v>9.295</v>
      </c>
      <c r="G45" s="234">
        <v>3.75</v>
      </c>
      <c r="H45" s="234">
        <v>2</v>
      </c>
      <c r="I45" s="234">
        <v>0</v>
      </c>
      <c r="J45" s="330">
        <f t="shared" si="0"/>
        <v>30.14</v>
      </c>
    </row>
    <row r="46" spans="1:10" ht="15">
      <c r="A46" s="156">
        <v>5194</v>
      </c>
      <c r="B46" s="233" t="s">
        <v>388</v>
      </c>
      <c r="C46" s="234">
        <v>317.20350000000002</v>
      </c>
      <c r="D46" s="234">
        <v>23220.797070000001</v>
      </c>
      <c r="E46" s="234">
        <v>10424.379409999996</v>
      </c>
      <c r="F46" s="234">
        <v>6496.6971900000053</v>
      </c>
      <c r="G46" s="234">
        <v>2676.6017599999977</v>
      </c>
      <c r="H46" s="234">
        <v>2950.6598899999999</v>
      </c>
      <c r="I46" s="234">
        <v>742.62471999999968</v>
      </c>
      <c r="J46" s="330">
        <f t="shared" si="0"/>
        <v>46828.963540000004</v>
      </c>
    </row>
    <row r="47" spans="1:10" ht="15">
      <c r="A47" s="156">
        <v>5199</v>
      </c>
      <c r="B47" s="233" t="s">
        <v>389</v>
      </c>
      <c r="C47" s="234">
        <v>100</v>
      </c>
      <c r="D47" s="234">
        <v>22.872</v>
      </c>
      <c r="E47" s="234">
        <v>57.872</v>
      </c>
      <c r="F47" s="234">
        <v>-47.128</v>
      </c>
      <c r="G47" s="234">
        <v>0</v>
      </c>
      <c r="H47" s="234">
        <v>0</v>
      </c>
      <c r="I47" s="234">
        <v>-20</v>
      </c>
      <c r="J47" s="330">
        <f t="shared" si="0"/>
        <v>113.61599999999999</v>
      </c>
    </row>
    <row r="48" spans="1:10" ht="15">
      <c r="A48" s="156">
        <v>5211</v>
      </c>
      <c r="B48" s="233" t="s">
        <v>443</v>
      </c>
      <c r="C48" s="234">
        <v>0</v>
      </c>
      <c r="D48" s="234">
        <v>0</v>
      </c>
      <c r="E48" s="234">
        <v>15</v>
      </c>
      <c r="F48" s="234">
        <v>0</v>
      </c>
      <c r="G48" s="234">
        <v>0</v>
      </c>
      <c r="H48" s="234">
        <v>0</v>
      </c>
      <c r="I48" s="234">
        <v>0</v>
      </c>
      <c r="J48" s="330">
        <f t="shared" si="0"/>
        <v>15</v>
      </c>
    </row>
    <row r="49" spans="1:10" ht="15">
      <c r="A49" s="156">
        <v>5212</v>
      </c>
      <c r="B49" s="233" t="s">
        <v>444</v>
      </c>
      <c r="C49" s="234">
        <v>0</v>
      </c>
      <c r="D49" s="234">
        <v>0</v>
      </c>
      <c r="E49" s="234">
        <v>10</v>
      </c>
      <c r="F49" s="234">
        <v>114</v>
      </c>
      <c r="G49" s="234">
        <v>501.45</v>
      </c>
      <c r="H49" s="234">
        <v>1062.50</v>
      </c>
      <c r="I49" s="234">
        <v>30</v>
      </c>
      <c r="J49" s="330">
        <f t="shared" si="0"/>
        <v>1717.95</v>
      </c>
    </row>
    <row r="50" spans="1:10" ht="15">
      <c r="A50" s="156">
        <v>5213</v>
      </c>
      <c r="B50" s="233" t="s">
        <v>390</v>
      </c>
      <c r="C50" s="234">
        <v>0</v>
      </c>
      <c r="D50" s="234">
        <v>120</v>
      </c>
      <c r="E50" s="234">
        <v>0</v>
      </c>
      <c r="F50" s="234">
        <v>1411.25</v>
      </c>
      <c r="G50" s="234">
        <v>7623.45</v>
      </c>
      <c r="H50" s="234">
        <v>4019.45</v>
      </c>
      <c r="I50" s="234">
        <v>233.20</v>
      </c>
      <c r="J50" s="330">
        <f t="shared" si="0"/>
        <v>13407.350000000002</v>
      </c>
    </row>
    <row r="51" spans="1:10" ht="15">
      <c r="A51" s="156">
        <v>5219</v>
      </c>
      <c r="B51" s="233" t="s">
        <v>391</v>
      </c>
      <c r="C51" s="234">
        <v>0</v>
      </c>
      <c r="D51" s="234">
        <v>20</v>
      </c>
      <c r="E51" s="234">
        <v>0</v>
      </c>
      <c r="F51" s="234">
        <v>0</v>
      </c>
      <c r="G51" s="234">
        <v>0</v>
      </c>
      <c r="H51" s="234">
        <v>0</v>
      </c>
      <c r="I51" s="234">
        <v>0</v>
      </c>
      <c r="J51" s="330">
        <f t="shared" si="0"/>
        <v>20</v>
      </c>
    </row>
    <row r="52" spans="1:10" ht="15">
      <c r="A52" s="156">
        <v>5221</v>
      </c>
      <c r="B52" s="235" t="s">
        <v>392</v>
      </c>
      <c r="C52" s="234">
        <v>830.05700000000002</v>
      </c>
      <c r="D52" s="234">
        <v>32920.245689999996</v>
      </c>
      <c r="E52" s="234">
        <v>5084.6009999999997</v>
      </c>
      <c r="F52" s="234">
        <v>18584</v>
      </c>
      <c r="G52" s="234">
        <v>14389.459000000001</v>
      </c>
      <c r="H52" s="234">
        <v>4695.0135</v>
      </c>
      <c r="I52" s="234">
        <v>369</v>
      </c>
      <c r="J52" s="330">
        <f t="shared" si="0"/>
        <v>76872.376189999995</v>
      </c>
    </row>
    <row r="53" spans="1:10" ht="15">
      <c r="A53" s="156">
        <v>5222</v>
      </c>
      <c r="B53" s="235" t="s">
        <v>393</v>
      </c>
      <c r="C53" s="234">
        <v>289</v>
      </c>
      <c r="D53" s="234">
        <v>18664.330000000002</v>
      </c>
      <c r="E53" s="234">
        <v>6587.067</v>
      </c>
      <c r="F53" s="234">
        <v>59231.15</v>
      </c>
      <c r="G53" s="234">
        <v>12016.47</v>
      </c>
      <c r="H53" s="234">
        <v>21159.635999999999</v>
      </c>
      <c r="I53" s="234">
        <v>706.33</v>
      </c>
      <c r="J53" s="330">
        <f t="shared" si="0"/>
        <v>118653.98300000001</v>
      </c>
    </row>
    <row r="54" spans="1:10" ht="15">
      <c r="A54" s="156">
        <v>5223</v>
      </c>
      <c r="B54" s="235" t="s">
        <v>394</v>
      </c>
      <c r="C54" s="234">
        <v>161.90</v>
      </c>
      <c r="D54" s="234">
        <v>12406.501</v>
      </c>
      <c r="E54" s="234">
        <v>3747.5279999999998</v>
      </c>
      <c r="F54" s="234">
        <v>1712.90</v>
      </c>
      <c r="G54" s="234">
        <v>646.82000000000005</v>
      </c>
      <c r="H54" s="234">
        <v>2675.37</v>
      </c>
      <c r="I54" s="234">
        <v>217</v>
      </c>
      <c r="J54" s="330">
        <f t="shared" si="0"/>
        <v>21568.019</v>
      </c>
    </row>
    <row r="55" spans="1:10" ht="15">
      <c r="A55" s="156">
        <v>5229</v>
      </c>
      <c r="B55" s="327" t="s">
        <v>395</v>
      </c>
      <c r="C55" s="328">
        <v>100</v>
      </c>
      <c r="D55" s="328">
        <v>3605.4626000000003</v>
      </c>
      <c r="E55" s="328">
        <v>889.05999999999949</v>
      </c>
      <c r="F55" s="328">
        <v>1044.4374700000008</v>
      </c>
      <c r="G55" s="328">
        <v>108.265</v>
      </c>
      <c r="H55" s="328">
        <v>496.04599999999999</v>
      </c>
      <c r="I55" s="328">
        <v>92.537999999999997</v>
      </c>
      <c r="J55" s="332">
        <f t="shared" si="0"/>
        <v>6335.8090700000012</v>
      </c>
    </row>
    <row r="56" spans="1:10" ht="15">
      <c r="A56" s="156">
        <v>5329</v>
      </c>
      <c r="B56" s="235" t="s">
        <v>396</v>
      </c>
      <c r="C56" s="236">
        <v>0</v>
      </c>
      <c r="D56" s="236">
        <v>380</v>
      </c>
      <c r="E56" s="236">
        <v>67</v>
      </c>
      <c r="F56" s="236">
        <v>20</v>
      </c>
      <c r="G56" s="236">
        <v>20</v>
      </c>
      <c r="H56" s="236">
        <v>0</v>
      </c>
      <c r="I56" s="236">
        <v>20</v>
      </c>
      <c r="J56" s="331">
        <f t="shared" si="0"/>
        <v>507</v>
      </c>
    </row>
    <row r="57" spans="1:10" ht="15">
      <c r="A57" s="156">
        <v>5331</v>
      </c>
      <c r="B57" s="235" t="s">
        <v>397</v>
      </c>
      <c r="C57" s="236">
        <v>0</v>
      </c>
      <c r="D57" s="236">
        <v>404.40800000000002</v>
      </c>
      <c r="E57" s="236">
        <v>7754.15</v>
      </c>
      <c r="F57" s="236">
        <v>4317.5436199999995</v>
      </c>
      <c r="G57" s="236">
        <v>27439.921740000002</v>
      </c>
      <c r="H57" s="236">
        <v>5118.2243600000002</v>
      </c>
      <c r="I57" s="236">
        <v>24344.740679999999</v>
      </c>
      <c r="J57" s="331">
        <f t="shared" si="0"/>
        <v>69378.988400000002</v>
      </c>
    </row>
    <row r="58" spans="1:10" ht="15">
      <c r="A58" s="156">
        <v>5336</v>
      </c>
      <c r="B58" s="235" t="s">
        <v>398</v>
      </c>
      <c r="C58" s="236">
        <v>0</v>
      </c>
      <c r="D58" s="236">
        <v>650</v>
      </c>
      <c r="E58" s="236">
        <v>2873.924</v>
      </c>
      <c r="F58" s="236">
        <v>9437.3130000000001</v>
      </c>
      <c r="G58" s="236">
        <v>5321.05</v>
      </c>
      <c r="H58" s="236">
        <v>31473.9205</v>
      </c>
      <c r="I58" s="236">
        <v>13190.809240000002</v>
      </c>
      <c r="J58" s="331">
        <f t="shared" si="0"/>
        <v>62947.016740000006</v>
      </c>
    </row>
    <row r="59" spans="1:10" ht="15">
      <c r="A59" s="156">
        <v>5339</v>
      </c>
      <c r="B59" s="327" t="s">
        <v>445</v>
      </c>
      <c r="C59" s="328">
        <v>0</v>
      </c>
      <c r="D59" s="328">
        <v>0</v>
      </c>
      <c r="E59" s="328">
        <v>189.79599999999999</v>
      </c>
      <c r="F59" s="328">
        <v>796.50</v>
      </c>
      <c r="G59" s="328">
        <v>95.328000000000003</v>
      </c>
      <c r="H59" s="328">
        <v>120.48699999999999</v>
      </c>
      <c r="I59" s="328">
        <v>10.80</v>
      </c>
      <c r="J59" s="332">
        <f t="shared" si="0"/>
        <v>1212.9110000000001</v>
      </c>
    </row>
    <row r="60" spans="1:10" ht="15">
      <c r="A60" s="156">
        <v>5341</v>
      </c>
      <c r="B60" s="327" t="s">
        <v>628</v>
      </c>
      <c r="C60" s="328">
        <v>0</v>
      </c>
      <c r="D60" s="328">
        <v>0</v>
      </c>
      <c r="E60" s="328">
        <v>0</v>
      </c>
      <c r="F60" s="328">
        <v>0</v>
      </c>
      <c r="G60" s="328">
        <v>0</v>
      </c>
      <c r="H60" s="328">
        <v>136.19999999999999</v>
      </c>
      <c r="I60" s="328">
        <v>842.40</v>
      </c>
      <c r="J60" s="332">
        <f t="shared" si="0"/>
        <v>978.59999999999991</v>
      </c>
    </row>
    <row r="61" spans="1:10" ht="15">
      <c r="A61" s="156">
        <v>5361</v>
      </c>
      <c r="B61" s="327" t="s">
        <v>399</v>
      </c>
      <c r="C61" s="328">
        <v>0</v>
      </c>
      <c r="D61" s="328">
        <v>0.53101999999999994</v>
      </c>
      <c r="E61" s="328">
        <v>0</v>
      </c>
      <c r="F61" s="328">
        <v>0</v>
      </c>
      <c r="G61" s="328">
        <v>0</v>
      </c>
      <c r="H61" s="328">
        <v>0</v>
      </c>
      <c r="I61" s="328">
        <v>0</v>
      </c>
      <c r="J61" s="332">
        <f t="shared" si="0"/>
        <v>0.53101999999999994</v>
      </c>
    </row>
    <row r="62" spans="1:10" ht="15">
      <c r="A62" s="156">
        <v>5362</v>
      </c>
      <c r="B62" s="327" t="s">
        <v>400</v>
      </c>
      <c r="C62" s="328">
        <v>0</v>
      </c>
      <c r="D62" s="328">
        <v>4.7974100000000002</v>
      </c>
      <c r="E62" s="328">
        <v>0</v>
      </c>
      <c r="F62" s="328">
        <v>0.62</v>
      </c>
      <c r="G62" s="328">
        <v>0</v>
      </c>
      <c r="H62" s="328">
        <v>302.59834999999998</v>
      </c>
      <c r="I62" s="328">
        <v>33.168050000000044</v>
      </c>
      <c r="J62" s="332">
        <f t="shared" si="0"/>
        <v>341.18381000000005</v>
      </c>
    </row>
    <row r="63" spans="1:10" ht="15">
      <c r="A63" s="156">
        <v>5424</v>
      </c>
      <c r="B63" s="327" t="s">
        <v>629</v>
      </c>
      <c r="C63" s="328">
        <v>0</v>
      </c>
      <c r="D63" s="328">
        <v>0</v>
      </c>
      <c r="E63" s="328">
        <v>0</v>
      </c>
      <c r="F63" s="328">
        <v>0</v>
      </c>
      <c r="G63" s="328">
        <v>0</v>
      </c>
      <c r="H63" s="328">
        <v>5.115</v>
      </c>
      <c r="I63" s="328">
        <v>7.319</v>
      </c>
      <c r="J63" s="332">
        <f t="shared" si="0"/>
        <v>12.434000000000001</v>
      </c>
    </row>
    <row r="64" spans="1:10" ht="15">
      <c r="A64" s="156">
        <v>5492</v>
      </c>
      <c r="B64" s="327" t="s">
        <v>401</v>
      </c>
      <c r="C64" s="328">
        <v>20</v>
      </c>
      <c r="D64" s="328">
        <v>2418.8246800000002</v>
      </c>
      <c r="E64" s="328">
        <v>2585.20156</v>
      </c>
      <c r="F64" s="328">
        <v>1972.5369900000007</v>
      </c>
      <c r="G64" s="328">
        <v>1044.0855399999991</v>
      </c>
      <c r="H64" s="328">
        <v>743.73301000000004</v>
      </c>
      <c r="I64" s="328">
        <v>144.70707999999996</v>
      </c>
      <c r="J64" s="332">
        <f t="shared" si="0"/>
        <v>8929.0888599999998</v>
      </c>
    </row>
    <row r="65" spans="1:10" ht="15">
      <c r="A65" s="156">
        <v>5493</v>
      </c>
      <c r="B65" s="327" t="s">
        <v>402</v>
      </c>
      <c r="C65" s="328">
        <v>0</v>
      </c>
      <c r="D65" s="328">
        <v>140.90</v>
      </c>
      <c r="E65" s="328">
        <v>419.25</v>
      </c>
      <c r="F65" s="328">
        <v>18.213999999999999</v>
      </c>
      <c r="G65" s="328">
        <v>-3.214</v>
      </c>
      <c r="H65" s="328">
        <v>11.17</v>
      </c>
      <c r="I65" s="328">
        <v>0</v>
      </c>
      <c r="J65" s="332">
        <f t="shared" si="0"/>
        <v>586.31999999999994</v>
      </c>
    </row>
    <row r="66" spans="1:10" ht="15">
      <c r="A66" s="156">
        <v>5494</v>
      </c>
      <c r="B66" s="235" t="s">
        <v>403</v>
      </c>
      <c r="C66" s="236">
        <v>0</v>
      </c>
      <c r="D66" s="236">
        <v>2.3279999999999998</v>
      </c>
      <c r="E66" s="236">
        <v>0</v>
      </c>
      <c r="F66" s="236">
        <v>0</v>
      </c>
      <c r="G66" s="236">
        <v>0</v>
      </c>
      <c r="H66" s="236">
        <v>0</v>
      </c>
      <c r="I66" s="236">
        <v>0</v>
      </c>
      <c r="J66" s="331">
        <f t="shared" si="0"/>
        <v>2.3279999999999998</v>
      </c>
    </row>
    <row r="67" spans="1:10" ht="15">
      <c r="A67" s="156">
        <v>5499</v>
      </c>
      <c r="B67" s="235" t="s">
        <v>404</v>
      </c>
      <c r="C67" s="236">
        <v>26.785</v>
      </c>
      <c r="D67" s="236">
        <v>524.12099999999998</v>
      </c>
      <c r="E67" s="236">
        <v>476.785</v>
      </c>
      <c r="F67" s="236">
        <v>666.53586000000007</v>
      </c>
      <c r="G67" s="236">
        <v>273.68099999999998</v>
      </c>
      <c r="H67" s="236">
        <v>127.396</v>
      </c>
      <c r="I67" s="236">
        <v>-5.8410000000000002</v>
      </c>
      <c r="J67" s="331">
        <f t="shared" si="0"/>
        <v>2089.4628600000005</v>
      </c>
    </row>
    <row r="68" spans="1:10" ht="15">
      <c r="A68" s="156">
        <v>5511</v>
      </c>
      <c r="B68" s="235" t="s">
        <v>405</v>
      </c>
      <c r="C68" s="236">
        <v>50</v>
      </c>
      <c r="D68" s="236">
        <v>962.72699999999998</v>
      </c>
      <c r="E68" s="236">
        <v>50</v>
      </c>
      <c r="F68" s="236">
        <v>0</v>
      </c>
      <c r="G68" s="236">
        <v>0</v>
      </c>
      <c r="H68" s="236">
        <v>0</v>
      </c>
      <c r="I68" s="236">
        <v>0</v>
      </c>
      <c r="J68" s="331">
        <f t="shared" si="0"/>
        <v>1062.7269999999999</v>
      </c>
    </row>
    <row r="69" spans="1:10" ht="15">
      <c r="A69" s="156">
        <v>5520</v>
      </c>
      <c r="B69" s="235" t="s">
        <v>406</v>
      </c>
      <c r="C69" s="236">
        <v>250</v>
      </c>
      <c r="D69" s="236">
        <v>30372.25923</v>
      </c>
      <c r="E69" s="236">
        <v>6533.283999999996</v>
      </c>
      <c r="F69" s="236">
        <v>6</v>
      </c>
      <c r="G69" s="236">
        <v>280</v>
      </c>
      <c r="H69" s="236">
        <v>178.80</v>
      </c>
      <c r="I69" s="236">
        <v>150</v>
      </c>
      <c r="J69" s="331">
        <f t="shared" si="0"/>
        <v>37770.343229999999</v>
      </c>
    </row>
    <row r="70" spans="1:10" ht="15">
      <c r="A70" s="156">
        <v>5531</v>
      </c>
      <c r="B70" s="235" t="s">
        <v>407</v>
      </c>
      <c r="C70" s="236">
        <v>80</v>
      </c>
      <c r="D70" s="236">
        <v>9149.1732400000001</v>
      </c>
      <c r="E70" s="236">
        <v>1120.3204700000006</v>
      </c>
      <c r="F70" s="236">
        <v>114.818</v>
      </c>
      <c r="G70" s="236">
        <v>0</v>
      </c>
      <c r="H70" s="236">
        <v>623.05982999999992</v>
      </c>
      <c r="I70" s="236">
        <v>0</v>
      </c>
      <c r="J70" s="331">
        <f t="shared" si="0"/>
        <v>11087.37154</v>
      </c>
    </row>
    <row r="71" spans="1:10" ht="15">
      <c r="A71" s="156">
        <v>5532</v>
      </c>
      <c r="B71" s="235" t="s">
        <v>408</v>
      </c>
      <c r="C71" s="236">
        <v>0</v>
      </c>
      <c r="D71" s="236">
        <v>25</v>
      </c>
      <c r="E71" s="236">
        <v>0</v>
      </c>
      <c r="F71" s="236">
        <v>0</v>
      </c>
      <c r="G71" s="236">
        <v>0</v>
      </c>
      <c r="H71" s="236">
        <v>0</v>
      </c>
      <c r="I71" s="236">
        <v>0</v>
      </c>
      <c r="J71" s="331">
        <f t="shared" si="0"/>
        <v>25</v>
      </c>
    </row>
    <row r="72" spans="1:10" ht="15">
      <c r="A72" s="156">
        <v>5660</v>
      </c>
      <c r="B72" s="235" t="s">
        <v>512</v>
      </c>
      <c r="C72" s="236">
        <v>0</v>
      </c>
      <c r="D72" s="236">
        <v>0</v>
      </c>
      <c r="E72" s="236">
        <v>0</v>
      </c>
      <c r="F72" s="236">
        <v>38</v>
      </c>
      <c r="G72" s="236">
        <v>0</v>
      </c>
      <c r="H72" s="236">
        <v>0</v>
      </c>
      <c r="I72" s="236">
        <v>0</v>
      </c>
      <c r="J72" s="331">
        <f t="shared" si="1" ref="J72:J81">SUM(C72:I72)</f>
        <v>38</v>
      </c>
    </row>
    <row r="73" spans="1:10" ht="15">
      <c r="A73" s="156">
        <v>5811</v>
      </c>
      <c r="B73" s="235" t="s">
        <v>514</v>
      </c>
      <c r="C73" s="236">
        <v>0</v>
      </c>
      <c r="D73" s="236">
        <v>0</v>
      </c>
      <c r="E73" s="236">
        <v>0</v>
      </c>
      <c r="F73" s="236">
        <v>0</v>
      </c>
      <c r="G73" s="236">
        <v>0</v>
      </c>
      <c r="H73" s="236">
        <v>-6518.55</v>
      </c>
      <c r="I73" s="236">
        <v>-5077.3639999999996</v>
      </c>
      <c r="J73" s="331">
        <f t="shared" si="1"/>
        <v>-11595.914000000001</v>
      </c>
    </row>
    <row r="74" spans="1:10" ht="15">
      <c r="A74" s="156">
        <v>5909</v>
      </c>
      <c r="B74" s="235" t="s">
        <v>409</v>
      </c>
      <c r="C74" s="236">
        <v>0</v>
      </c>
      <c r="D74" s="236">
        <v>6.5339999999999998</v>
      </c>
      <c r="E74" s="236">
        <v>0</v>
      </c>
      <c r="F74" s="236">
        <v>12</v>
      </c>
      <c r="G74" s="236">
        <v>0</v>
      </c>
      <c r="H74" s="236">
        <v>12</v>
      </c>
      <c r="I74" s="236">
        <v>10.946</v>
      </c>
      <c r="J74" s="331">
        <f t="shared" si="1"/>
        <v>41.48</v>
      </c>
    </row>
    <row r="75" spans="1:10" ht="15">
      <c r="A75" s="156">
        <v>6121</v>
      </c>
      <c r="B75" s="235" t="s">
        <v>410</v>
      </c>
      <c r="C75" s="236">
        <v>0</v>
      </c>
      <c r="D75" s="236">
        <v>223.10995</v>
      </c>
      <c r="E75" s="236">
        <v>1150.05852</v>
      </c>
      <c r="F75" s="236">
        <v>2469.8296700000001</v>
      </c>
      <c r="G75" s="236">
        <v>4634.5578099999984</v>
      </c>
      <c r="H75" s="236">
        <v>36722.875759999995</v>
      </c>
      <c r="I75" s="236">
        <v>15140.961560000002</v>
      </c>
      <c r="J75" s="331">
        <f t="shared" si="1"/>
        <v>60341.393269999993</v>
      </c>
    </row>
    <row r="76" spans="1:10" ht="15">
      <c r="A76" s="156">
        <v>6122</v>
      </c>
      <c r="B76" s="235" t="s">
        <v>446</v>
      </c>
      <c r="C76" s="236">
        <v>0</v>
      </c>
      <c r="D76" s="236">
        <v>0</v>
      </c>
      <c r="E76" s="236">
        <v>266.53399999999999</v>
      </c>
      <c r="F76" s="236">
        <v>49.05</v>
      </c>
      <c r="G76" s="236">
        <v>205.19200000000001</v>
      </c>
      <c r="H76" s="236">
        <v>81.485799999999998</v>
      </c>
      <c r="I76" s="236">
        <v>1971.68507</v>
      </c>
      <c r="J76" s="331">
        <f t="shared" si="1"/>
        <v>2573.9468700000002</v>
      </c>
    </row>
    <row r="77" spans="1:10" ht="15">
      <c r="A77" s="156">
        <v>6129</v>
      </c>
      <c r="B77" s="235" t="s">
        <v>447</v>
      </c>
      <c r="C77" s="236">
        <v>0</v>
      </c>
      <c r="D77" s="236">
        <v>0</v>
      </c>
      <c r="E77" s="236">
        <v>123.396</v>
      </c>
      <c r="F77" s="236">
        <v>0</v>
      </c>
      <c r="G77" s="236">
        <v>0</v>
      </c>
      <c r="H77" s="236">
        <v>0</v>
      </c>
      <c r="I77" s="236">
        <v>0</v>
      </c>
      <c r="J77" s="331">
        <f t="shared" si="1"/>
        <v>123.396</v>
      </c>
    </row>
    <row r="78" spans="1:10" ht="15">
      <c r="A78" s="156">
        <v>6313</v>
      </c>
      <c r="B78" s="235" t="s">
        <v>548</v>
      </c>
      <c r="C78" s="236">
        <v>0</v>
      </c>
      <c r="D78" s="236">
        <v>0</v>
      </c>
      <c r="E78" s="236">
        <v>0</v>
      </c>
      <c r="F78" s="236">
        <v>0</v>
      </c>
      <c r="G78" s="236">
        <v>2000</v>
      </c>
      <c r="H78" s="236">
        <v>0</v>
      </c>
      <c r="I78" s="236">
        <v>0</v>
      </c>
      <c r="J78" s="331">
        <f t="shared" si="1"/>
        <v>2000</v>
      </c>
    </row>
    <row r="79" spans="1:10" ht="15">
      <c r="A79" s="156">
        <v>6323</v>
      </c>
      <c r="B79" s="235" t="s">
        <v>668</v>
      </c>
      <c r="C79" s="236">
        <v>0</v>
      </c>
      <c r="D79" s="236">
        <v>0</v>
      </c>
      <c r="E79" s="236">
        <v>0</v>
      </c>
      <c r="F79" s="236">
        <v>0</v>
      </c>
      <c r="G79" s="236">
        <v>0</v>
      </c>
      <c r="H79" s="236">
        <v>0</v>
      </c>
      <c r="I79" s="236">
        <v>150</v>
      </c>
      <c r="J79" s="331">
        <f t="shared" si="1"/>
        <v>150</v>
      </c>
    </row>
    <row r="80" spans="1:10" ht="15">
      <c r="A80" s="156">
        <v>6351</v>
      </c>
      <c r="B80" s="235" t="s">
        <v>549</v>
      </c>
      <c r="C80" s="236">
        <v>0</v>
      </c>
      <c r="D80" s="236">
        <v>0</v>
      </c>
      <c r="E80" s="236">
        <v>0</v>
      </c>
      <c r="F80" s="236">
        <v>0</v>
      </c>
      <c r="G80" s="236">
        <v>10000</v>
      </c>
      <c r="H80" s="236">
        <v>550</v>
      </c>
      <c r="I80" s="236">
        <v>273</v>
      </c>
      <c r="J80" s="331">
        <f t="shared" si="1"/>
        <v>10823</v>
      </c>
    </row>
    <row r="81" spans="1:10" ht="15">
      <c r="A81" s="156">
        <v>6356</v>
      </c>
      <c r="B81" s="235" t="s">
        <v>550</v>
      </c>
      <c r="C81" s="236">
        <v>0</v>
      </c>
      <c r="D81" s="236">
        <v>0</v>
      </c>
      <c r="E81" s="236">
        <v>0</v>
      </c>
      <c r="F81" s="236">
        <v>0</v>
      </c>
      <c r="G81" s="236">
        <v>90</v>
      </c>
      <c r="H81" s="236">
        <v>0</v>
      </c>
      <c r="I81" s="236">
        <v>0</v>
      </c>
      <c r="J81" s="331">
        <f t="shared" si="1"/>
        <v>90</v>
      </c>
    </row>
    <row r="82" spans="1:10" ht="15.75" thickBot="1">
      <c r="A82" s="156">
        <v>6371</v>
      </c>
      <c r="B82" s="235" t="s">
        <v>669</v>
      </c>
      <c r="C82" s="236">
        <v>0</v>
      </c>
      <c r="D82" s="236">
        <v>0</v>
      </c>
      <c r="E82" s="236">
        <v>0</v>
      </c>
      <c r="F82" s="236">
        <v>0</v>
      </c>
      <c r="G82" s="236">
        <v>0</v>
      </c>
      <c r="H82" s="236">
        <v>0</v>
      </c>
      <c r="I82" s="236">
        <v>57</v>
      </c>
      <c r="J82" s="331">
        <f>SUM(C82:I82)</f>
        <v>57</v>
      </c>
    </row>
    <row r="83" spans="2:10" ht="15.75" thickBot="1">
      <c r="B83" s="136" t="s">
        <v>431</v>
      </c>
      <c r="C83" s="137">
        <f>SUM(C4:C82)</f>
        <v>2274.3146000000002</v>
      </c>
      <c r="D83" s="137">
        <f>SUM(D4:D82)</f>
        <v>164420.49580000003</v>
      </c>
      <c r="E83" s="137">
        <f>SUM(E4:E82)</f>
        <v>108801.82793</v>
      </c>
      <c r="F83" s="137">
        <f>SUM(F4:F82)</f>
        <v>182060.70235000001</v>
      </c>
      <c r="G83" s="137">
        <f>SUM(G4:G82)</f>
        <v>188556.94338000001</v>
      </c>
      <c r="H83" s="137">
        <f>SUM(H4:H82)</f>
        <v>309410.76904000004</v>
      </c>
      <c r="I83" s="137">
        <f>SUM(I4:I82)</f>
        <v>159345.38026999997</v>
      </c>
      <c r="J83" s="137">
        <f>SUM(J4:J82)</f>
        <v>1114870.4333699998</v>
      </c>
    </row>
    <row r="84" spans="2:10" ht="15.75" thickBot="1">
      <c r="B84" s="154"/>
      <c r="C84" s="155"/>
      <c r="D84" s="155"/>
      <c r="E84" s="155"/>
      <c r="F84" s="155"/>
      <c r="G84" s="155"/>
      <c r="H84" s="155"/>
      <c r="I84" s="155"/>
      <c r="J84" s="155"/>
    </row>
    <row r="85" spans="2:10" ht="16.5" thickBot="1">
      <c r="B85" s="130" t="s">
        <v>411</v>
      </c>
      <c r="C85" s="131"/>
      <c r="D85" s="131"/>
      <c r="E85" s="131"/>
      <c r="F85" s="131"/>
      <c r="G85" s="131"/>
      <c r="H85" s="131"/>
      <c r="I85" s="131"/>
      <c r="J85" s="132"/>
    </row>
    <row r="86" spans="2:10" ht="15.75" thickBot="1">
      <c r="B86" s="138" t="s">
        <v>357</v>
      </c>
      <c r="C86" s="139" t="s">
        <v>618</v>
      </c>
      <c r="D86" s="140" t="s">
        <v>619</v>
      </c>
      <c r="E86" s="140" t="s">
        <v>620</v>
      </c>
      <c r="F86" s="140" t="s">
        <v>621</v>
      </c>
      <c r="G86" s="140" t="s">
        <v>622</v>
      </c>
      <c r="H86" s="140" t="s">
        <v>623</v>
      </c>
      <c r="I86" s="140" t="s">
        <v>664</v>
      </c>
      <c r="J86" s="140" t="s">
        <v>49</v>
      </c>
    </row>
    <row r="87" spans="1:10" ht="15">
      <c r="A87" s="156">
        <v>5011</v>
      </c>
      <c r="B87" s="233" t="s">
        <v>358</v>
      </c>
      <c r="C87" s="234">
        <v>0</v>
      </c>
      <c r="D87" s="234">
        <v>0</v>
      </c>
      <c r="E87" s="234">
        <v>506.50599999999997</v>
      </c>
      <c r="F87" s="234">
        <v>91.891000000000005</v>
      </c>
      <c r="G87" s="234">
        <v>3419.5740000000001</v>
      </c>
      <c r="H87" s="234">
        <v>413.19799999999998</v>
      </c>
      <c r="I87" s="234">
        <v>105.75</v>
      </c>
      <c r="J87" s="234">
        <f t="shared" si="2" ref="J87:J130">SUM(C87:I87)</f>
        <v>4536.9189999999999</v>
      </c>
    </row>
    <row r="88" spans="1:10" ht="15">
      <c r="A88" s="156">
        <v>5021</v>
      </c>
      <c r="B88" s="233" t="s">
        <v>360</v>
      </c>
      <c r="C88" s="234">
        <v>0</v>
      </c>
      <c r="D88" s="234">
        <v>0</v>
      </c>
      <c r="E88" s="234">
        <v>1217.2159999999999</v>
      </c>
      <c r="F88" s="234">
        <v>794.625</v>
      </c>
      <c r="G88" s="234">
        <v>2072.06</v>
      </c>
      <c r="H88" s="234">
        <v>1257.7909999999999</v>
      </c>
      <c r="I88" s="234">
        <v>807.13300000000004</v>
      </c>
      <c r="J88" s="234">
        <f>SUM(C88:I88)</f>
        <v>6148.8249999999998</v>
      </c>
    </row>
    <row r="89" spans="1:10" ht="15">
      <c r="A89" s="156">
        <v>5031</v>
      </c>
      <c r="B89" s="233" t="s">
        <v>361</v>
      </c>
      <c r="C89" s="234">
        <v>0</v>
      </c>
      <c r="D89" s="234">
        <v>0</v>
      </c>
      <c r="E89" s="234">
        <v>405.67965000000004</v>
      </c>
      <c r="F89" s="234">
        <v>181.62899999999999</v>
      </c>
      <c r="G89" s="234">
        <v>1252.4076</v>
      </c>
      <c r="H89" s="234">
        <v>366.01762000000002</v>
      </c>
      <c r="I89" s="234">
        <v>188.09759999999997</v>
      </c>
      <c r="J89" s="234">
        <f t="shared" si="2"/>
        <v>2393.8314700000001</v>
      </c>
    </row>
    <row r="90" spans="1:10" ht="15">
      <c r="A90" s="156">
        <v>5032</v>
      </c>
      <c r="B90" s="233" t="s">
        <v>362</v>
      </c>
      <c r="C90" s="234">
        <v>0</v>
      </c>
      <c r="D90" s="234">
        <v>0</v>
      </c>
      <c r="E90" s="234">
        <v>147.221</v>
      </c>
      <c r="F90" s="234">
        <v>66.789000000000001</v>
      </c>
      <c r="G90" s="234">
        <v>454.49700000000001</v>
      </c>
      <c r="H90" s="234">
        <v>132.822</v>
      </c>
      <c r="I90" s="234">
        <v>67.872</v>
      </c>
      <c r="J90" s="234">
        <f t="shared" si="2"/>
        <v>869.20100000000002</v>
      </c>
    </row>
    <row r="91" spans="1:10" ht="15">
      <c r="A91" s="156">
        <v>5038</v>
      </c>
      <c r="B91" s="233" t="s">
        <v>438</v>
      </c>
      <c r="C91" s="234">
        <v>0</v>
      </c>
      <c r="D91" s="234">
        <v>0</v>
      </c>
      <c r="E91" s="234">
        <v>6.8698100000000002</v>
      </c>
      <c r="F91" s="234">
        <v>0.38600000000000001</v>
      </c>
      <c r="G91" s="234">
        <v>5.8519999999999994</v>
      </c>
      <c r="H91" s="234">
        <v>8.07273</v>
      </c>
      <c r="I91" s="234">
        <v>-0.125</v>
      </c>
      <c r="J91" s="234">
        <f t="shared" si="2"/>
        <v>21.055540000000001</v>
      </c>
    </row>
    <row r="92" spans="1:10" ht="15">
      <c r="A92" s="156">
        <v>5123</v>
      </c>
      <c r="B92" s="233" t="s">
        <v>364</v>
      </c>
      <c r="C92" s="234">
        <v>0</v>
      </c>
      <c r="D92" s="234">
        <v>0</v>
      </c>
      <c r="E92" s="234">
        <v>0</v>
      </c>
      <c r="F92" s="234">
        <v>12.566000000000001</v>
      </c>
      <c r="G92" s="234">
        <v>0</v>
      </c>
      <c r="H92" s="234">
        <v>0</v>
      </c>
      <c r="I92" s="234">
        <v>0</v>
      </c>
      <c r="J92" s="234">
        <f t="shared" si="2"/>
        <v>12.566000000000001</v>
      </c>
    </row>
    <row r="93" spans="1:10" ht="15">
      <c r="A93" s="156">
        <v>5131</v>
      </c>
      <c r="B93" s="233" t="s">
        <v>365</v>
      </c>
      <c r="C93" s="234">
        <v>0</v>
      </c>
      <c r="D93" s="234">
        <v>370.43862999999999</v>
      </c>
      <c r="E93" s="234">
        <v>937.04371000000003</v>
      </c>
      <c r="F93" s="234">
        <v>923.28426999999988</v>
      </c>
      <c r="G93" s="234">
        <v>407.53640000000001</v>
      </c>
      <c r="H93" s="234">
        <v>522.04678000000001</v>
      </c>
      <c r="I93" s="234">
        <v>207.69128999999992</v>
      </c>
      <c r="J93" s="234">
        <f t="shared" si="2"/>
        <v>3368.0410799999995</v>
      </c>
    </row>
    <row r="94" spans="1:10" ht="15">
      <c r="A94" s="156">
        <v>5133</v>
      </c>
      <c r="B94" s="233" t="s">
        <v>367</v>
      </c>
      <c r="C94" s="234">
        <v>0</v>
      </c>
      <c r="D94" s="234">
        <v>7.83</v>
      </c>
      <c r="E94" s="234">
        <v>48.375</v>
      </c>
      <c r="F94" s="234">
        <v>128.28504999999998</v>
      </c>
      <c r="G94" s="234">
        <v>0</v>
      </c>
      <c r="H94" s="234">
        <v>138.97217999999998</v>
      </c>
      <c r="I94" s="234">
        <v>0</v>
      </c>
      <c r="J94" s="234">
        <f t="shared" si="2"/>
        <v>323.46222999999998</v>
      </c>
    </row>
    <row r="95" spans="1:10" ht="15">
      <c r="A95" s="156">
        <v>5134</v>
      </c>
      <c r="B95" s="233" t="s">
        <v>368</v>
      </c>
      <c r="C95" s="234">
        <v>0</v>
      </c>
      <c r="D95" s="234">
        <v>0</v>
      </c>
      <c r="E95" s="234">
        <v>0</v>
      </c>
      <c r="F95" s="234">
        <v>23.353000000000002</v>
      </c>
      <c r="G95" s="234">
        <v>0</v>
      </c>
      <c r="H95" s="234">
        <v>0</v>
      </c>
      <c r="I95" s="234">
        <v>0</v>
      </c>
      <c r="J95" s="234">
        <f t="shared" si="2"/>
        <v>23.353000000000002</v>
      </c>
    </row>
    <row r="96" spans="1:10" ht="15">
      <c r="A96" s="156">
        <v>5137</v>
      </c>
      <c r="B96" s="233" t="s">
        <v>370</v>
      </c>
      <c r="C96" s="234">
        <v>0</v>
      </c>
      <c r="D96" s="234">
        <v>190.22320999999999</v>
      </c>
      <c r="E96" s="234">
        <v>1725.9692500000001</v>
      </c>
      <c r="F96" s="234">
        <v>1130.6642099999999</v>
      </c>
      <c r="G96" s="234">
        <v>315.2816499999999</v>
      </c>
      <c r="H96" s="234">
        <v>198.35674</v>
      </c>
      <c r="I96" s="234">
        <v>132.51083000000003</v>
      </c>
      <c r="J96" s="234">
        <f t="shared" si="2"/>
        <v>3693.0058900000004</v>
      </c>
    </row>
    <row r="97" spans="1:10" ht="15">
      <c r="A97" s="156">
        <v>5139</v>
      </c>
      <c r="B97" s="233" t="s">
        <v>371</v>
      </c>
      <c r="C97" s="234">
        <v>0.66</v>
      </c>
      <c r="D97" s="234">
        <v>6381.4128300000002</v>
      </c>
      <c r="E97" s="234">
        <v>1554.3946899999994</v>
      </c>
      <c r="F97" s="234">
        <v>1084.0731699999999</v>
      </c>
      <c r="G97" s="234">
        <v>589.97919000000138</v>
      </c>
      <c r="H97" s="234">
        <v>540.69416999999999</v>
      </c>
      <c r="I97" s="234">
        <v>156.43288000000001</v>
      </c>
      <c r="J97" s="234">
        <f t="shared" si="2"/>
        <v>10307.646930000003</v>
      </c>
    </row>
    <row r="98" spans="1:10" ht="15">
      <c r="A98" s="156">
        <v>5151</v>
      </c>
      <c r="B98" s="233" t="s">
        <v>373</v>
      </c>
      <c r="C98" s="234">
        <v>0</v>
      </c>
      <c r="D98" s="234">
        <v>0</v>
      </c>
      <c r="E98" s="234">
        <v>28.854599999999998</v>
      </c>
      <c r="F98" s="234">
        <v>52.402380000000001</v>
      </c>
      <c r="G98" s="234">
        <v>125.16075999999998</v>
      </c>
      <c r="H98" s="234">
        <v>215.73277999999999</v>
      </c>
      <c r="I98" s="234">
        <v>92.217470000000006</v>
      </c>
      <c r="J98" s="234">
        <f t="shared" si="2"/>
        <v>514.36798999999996</v>
      </c>
    </row>
    <row r="99" spans="1:10" ht="15">
      <c r="A99" s="156">
        <v>5152</v>
      </c>
      <c r="B99" s="233" t="s">
        <v>374</v>
      </c>
      <c r="C99" s="234">
        <v>0</v>
      </c>
      <c r="D99" s="234">
        <v>0</v>
      </c>
      <c r="E99" s="234">
        <v>743.45666000000006</v>
      </c>
      <c r="F99" s="234">
        <v>525.01666</v>
      </c>
      <c r="G99" s="234">
        <v>190.77301</v>
      </c>
      <c r="H99" s="234">
        <v>238.61519000000001</v>
      </c>
      <c r="I99" s="234">
        <v>161.12941999999998</v>
      </c>
      <c r="J99" s="234">
        <f t="shared" si="2"/>
        <v>1858.9909399999999</v>
      </c>
    </row>
    <row r="100" spans="1:10" ht="15">
      <c r="A100" s="156">
        <v>5153</v>
      </c>
      <c r="B100" s="233" t="s">
        <v>375</v>
      </c>
      <c r="C100" s="234">
        <v>0</v>
      </c>
      <c r="D100" s="234">
        <v>2.61</v>
      </c>
      <c r="E100" s="234">
        <v>0</v>
      </c>
      <c r="F100" s="234">
        <v>0</v>
      </c>
      <c r="G100" s="234">
        <v>271.03123999999997</v>
      </c>
      <c r="H100" s="234">
        <v>32.643880000000003</v>
      </c>
      <c r="I100" s="234">
        <v>1.555079999999998</v>
      </c>
      <c r="J100" s="234">
        <f t="shared" si="2"/>
        <v>307.84019999999998</v>
      </c>
    </row>
    <row r="101" spans="1:10" ht="15">
      <c r="A101" s="156">
        <v>5154</v>
      </c>
      <c r="B101" s="233" t="s">
        <v>376</v>
      </c>
      <c r="C101" s="234">
        <v>0</v>
      </c>
      <c r="D101" s="234">
        <v>0</v>
      </c>
      <c r="E101" s="234">
        <v>528.93343999999991</v>
      </c>
      <c r="F101" s="234">
        <v>512.25108000000012</v>
      </c>
      <c r="G101" s="234">
        <v>1468.2594799999999</v>
      </c>
      <c r="H101" s="234">
        <v>753.68448000000001</v>
      </c>
      <c r="I101" s="234">
        <v>1216.9621599999998</v>
      </c>
      <c r="J101" s="234">
        <f t="shared" si="2"/>
        <v>4480.0906399999994</v>
      </c>
    </row>
    <row r="102" spans="1:12" ht="15">
      <c r="A102" s="156">
        <v>5156</v>
      </c>
      <c r="B102" s="233" t="s">
        <v>378</v>
      </c>
      <c r="C102" s="234">
        <v>0</v>
      </c>
      <c r="D102" s="234">
        <v>22.589299999999998</v>
      </c>
      <c r="E102" s="234">
        <v>0</v>
      </c>
      <c r="F102" s="234">
        <v>0</v>
      </c>
      <c r="G102" s="234">
        <v>0</v>
      </c>
      <c r="H102" s="234">
        <v>20</v>
      </c>
      <c r="I102" s="234">
        <v>402.9683</v>
      </c>
      <c r="J102" s="234">
        <f t="shared" si="2"/>
        <v>445.55759999999998</v>
      </c>
      <c r="L102" s="238"/>
    </row>
    <row r="103" spans="1:10" ht="15">
      <c r="A103" s="156">
        <v>5157</v>
      </c>
      <c r="B103" s="233" t="s">
        <v>627</v>
      </c>
      <c r="C103" s="234">
        <v>0</v>
      </c>
      <c r="D103" s="234">
        <v>0</v>
      </c>
      <c r="E103" s="234">
        <v>0</v>
      </c>
      <c r="F103" s="234">
        <v>0</v>
      </c>
      <c r="G103" s="234">
        <v>0</v>
      </c>
      <c r="H103" s="234">
        <v>0</v>
      </c>
      <c r="I103" s="234">
        <v>10</v>
      </c>
      <c r="J103" s="234">
        <f t="shared" si="2"/>
        <v>10</v>
      </c>
    </row>
    <row r="104" spans="1:10" ht="15">
      <c r="A104" s="156">
        <v>5162</v>
      </c>
      <c r="B104" s="233" t="s">
        <v>380</v>
      </c>
      <c r="C104" s="234">
        <v>0</v>
      </c>
      <c r="D104" s="234">
        <v>0</v>
      </c>
      <c r="E104" s="234">
        <v>0</v>
      </c>
      <c r="F104" s="234">
        <v>17.60547</v>
      </c>
      <c r="G104" s="234">
        <v>13.24873</v>
      </c>
      <c r="H104" s="234">
        <v>17.034569999999999</v>
      </c>
      <c r="I104" s="234">
        <v>8.5141500000000008</v>
      </c>
      <c r="J104" s="234">
        <f t="shared" si="2"/>
        <v>56.402919999999995</v>
      </c>
    </row>
    <row r="105" spans="1:10" ht="15">
      <c r="A105" s="156">
        <v>5163</v>
      </c>
      <c r="B105" s="233" t="s">
        <v>381</v>
      </c>
      <c r="C105" s="234">
        <v>0</v>
      </c>
      <c r="D105" s="234">
        <v>0</v>
      </c>
      <c r="E105" s="234">
        <v>220</v>
      </c>
      <c r="F105" s="234">
        <v>0</v>
      </c>
      <c r="G105" s="234">
        <v>0</v>
      </c>
      <c r="H105" s="234">
        <v>0</v>
      </c>
      <c r="I105" s="234">
        <v>0</v>
      </c>
      <c r="J105" s="234">
        <f t="shared" si="2"/>
        <v>220</v>
      </c>
    </row>
    <row r="106" spans="1:10" ht="15">
      <c r="A106" s="156">
        <v>5164</v>
      </c>
      <c r="B106" s="233" t="s">
        <v>382</v>
      </c>
      <c r="C106" s="234">
        <v>0</v>
      </c>
      <c r="D106" s="234">
        <v>6673.7994600000002</v>
      </c>
      <c r="E106" s="234">
        <v>5502.884329999999</v>
      </c>
      <c r="F106" s="234">
        <v>-5248.3781899999994</v>
      </c>
      <c r="G106" s="234">
        <v>1570.6969999999999</v>
      </c>
      <c r="H106" s="234">
        <v>3263.1345099999999</v>
      </c>
      <c r="I106" s="234">
        <v>1093.7208200000002</v>
      </c>
      <c r="J106" s="234">
        <f t="shared" si="2"/>
        <v>12855.85793</v>
      </c>
    </row>
    <row r="107" spans="1:10" ht="15">
      <c r="A107" s="156">
        <v>5166</v>
      </c>
      <c r="B107" s="233" t="s">
        <v>439</v>
      </c>
      <c r="C107" s="234">
        <v>0</v>
      </c>
      <c r="D107" s="234">
        <v>0</v>
      </c>
      <c r="E107" s="234">
        <v>0</v>
      </c>
      <c r="F107" s="234">
        <v>0</v>
      </c>
      <c r="G107" s="234">
        <v>0</v>
      </c>
      <c r="H107" s="234">
        <v>223.85</v>
      </c>
      <c r="I107" s="234">
        <v>0</v>
      </c>
      <c r="J107" s="234">
        <f t="shared" si="2"/>
        <v>223.85</v>
      </c>
    </row>
    <row r="108" spans="1:10" ht="15">
      <c r="A108" s="156">
        <v>5167</v>
      </c>
      <c r="B108" s="233" t="s">
        <v>440</v>
      </c>
      <c r="C108" s="234">
        <v>0</v>
      </c>
      <c r="D108" s="234">
        <v>0</v>
      </c>
      <c r="E108" s="234">
        <v>0</v>
      </c>
      <c r="F108" s="234">
        <v>78.992000000000004</v>
      </c>
      <c r="G108" s="234">
        <v>61.362000000000002</v>
      </c>
      <c r="H108" s="234">
        <v>109.801</v>
      </c>
      <c r="I108" s="234">
        <v>0</v>
      </c>
      <c r="J108" s="234">
        <f t="shared" si="2"/>
        <v>250.15500000000003</v>
      </c>
    </row>
    <row r="109" spans="1:10" ht="15">
      <c r="A109" s="156">
        <v>5168</v>
      </c>
      <c r="B109" s="233" t="s">
        <v>441</v>
      </c>
      <c r="C109" s="234">
        <v>0</v>
      </c>
      <c r="D109" s="234">
        <v>0</v>
      </c>
      <c r="E109" s="234">
        <v>60.741999999999997</v>
      </c>
      <c r="F109" s="234">
        <v>113.74</v>
      </c>
      <c r="G109" s="234">
        <v>0</v>
      </c>
      <c r="H109" s="234">
        <v>0</v>
      </c>
      <c r="I109" s="234">
        <v>0</v>
      </c>
      <c r="J109" s="234">
        <f t="shared" si="2"/>
        <v>174.482</v>
      </c>
    </row>
    <row r="110" spans="1:10" ht="15">
      <c r="A110" s="156">
        <v>5169</v>
      </c>
      <c r="B110" s="233" t="s">
        <v>383</v>
      </c>
      <c r="C110" s="234">
        <v>0</v>
      </c>
      <c r="D110" s="234">
        <v>3042.0649600000002</v>
      </c>
      <c r="E110" s="234">
        <v>26072.098959999999</v>
      </c>
      <c r="F110" s="234">
        <v>212549.33329999997</v>
      </c>
      <c r="G110" s="234">
        <v>320816.19464999996</v>
      </c>
      <c r="H110" s="234">
        <v>446013.39562000002</v>
      </c>
      <c r="I110" s="234">
        <v>120900.41060000002</v>
      </c>
      <c r="J110" s="234">
        <f t="shared" si="2"/>
        <v>1129393.4980900001</v>
      </c>
    </row>
    <row r="111" spans="1:10" ht="15">
      <c r="A111" s="156">
        <v>5171</v>
      </c>
      <c r="B111" s="233" t="s">
        <v>384</v>
      </c>
      <c r="C111" s="234">
        <v>0</v>
      </c>
      <c r="D111" s="234">
        <v>4.5706899999999999</v>
      </c>
      <c r="E111" s="234">
        <v>39.570399999999992</v>
      </c>
      <c r="F111" s="234">
        <v>149.16676000000001</v>
      </c>
      <c r="G111" s="234">
        <v>154.12455000000006</v>
      </c>
      <c r="H111" s="234">
        <v>1409.64572</v>
      </c>
      <c r="I111" s="234">
        <v>1087.0481100000002</v>
      </c>
      <c r="J111" s="234">
        <f t="shared" si="2"/>
        <v>2844.1262300000003</v>
      </c>
    </row>
    <row r="112" spans="1:10" ht="15">
      <c r="A112" s="156">
        <v>5175</v>
      </c>
      <c r="B112" s="233" t="s">
        <v>386</v>
      </c>
      <c r="C112" s="234">
        <v>0</v>
      </c>
      <c r="D112" s="234">
        <v>199.67939999999999</v>
      </c>
      <c r="E112" s="234">
        <v>218.14900000000003</v>
      </c>
      <c r="F112" s="234">
        <v>156.63399999999996</v>
      </c>
      <c r="G112" s="234">
        <v>-0.028000000000000001</v>
      </c>
      <c r="H112" s="234">
        <v>76.13</v>
      </c>
      <c r="I112" s="234">
        <v>20.58</v>
      </c>
      <c r="J112" s="234">
        <f t="shared" si="2"/>
        <v>671.14439999999991</v>
      </c>
    </row>
    <row r="113" spans="1:10" ht="15">
      <c r="A113" s="156">
        <v>5179</v>
      </c>
      <c r="B113" s="233" t="s">
        <v>387</v>
      </c>
      <c r="C113" s="234">
        <v>0</v>
      </c>
      <c r="D113" s="234">
        <v>35.513500000000001</v>
      </c>
      <c r="E113" s="234">
        <v>35.513500000000001</v>
      </c>
      <c r="F113" s="234">
        <v>35.513500000000001</v>
      </c>
      <c r="G113" s="234">
        <v>355.51350000000002</v>
      </c>
      <c r="H113" s="234">
        <v>35.513500000000001</v>
      </c>
      <c r="I113" s="234">
        <v>35.513500000000001</v>
      </c>
      <c r="J113" s="234">
        <f t="shared" si="2"/>
        <v>533.08100000000002</v>
      </c>
    </row>
    <row r="114" spans="1:10" ht="15">
      <c r="A114" s="156">
        <v>5192</v>
      </c>
      <c r="B114" s="233" t="s">
        <v>442</v>
      </c>
      <c r="C114" s="234">
        <v>0</v>
      </c>
      <c r="D114" s="234">
        <v>0</v>
      </c>
      <c r="E114" s="234">
        <v>8810.0851700000003</v>
      </c>
      <c r="F114" s="234">
        <v>10501.390340000002</v>
      </c>
      <c r="G114" s="234">
        <v>4449.0450799999981</v>
      </c>
      <c r="H114" s="234">
        <v>1806.7831799999999</v>
      </c>
      <c r="I114" s="234">
        <v>225.50735000000009</v>
      </c>
      <c r="J114" s="234">
        <f t="shared" si="2"/>
        <v>25792.811119999998</v>
      </c>
    </row>
    <row r="115" spans="1:10" ht="15">
      <c r="A115" s="156">
        <v>5194</v>
      </c>
      <c r="B115" s="233" t="s">
        <v>388</v>
      </c>
      <c r="C115" s="234">
        <v>103.827</v>
      </c>
      <c r="D115" s="234">
        <v>3590.7819300000001</v>
      </c>
      <c r="E115" s="234">
        <v>4841.9690000000001</v>
      </c>
      <c r="F115" s="234">
        <v>769.26956000000052</v>
      </c>
      <c r="G115" s="234">
        <v>1088.4157799999994</v>
      </c>
      <c r="H115" s="234">
        <v>2350.7484800000002</v>
      </c>
      <c r="I115" s="234">
        <v>55.893740000000221</v>
      </c>
      <c r="J115" s="234">
        <f t="shared" si="2"/>
        <v>12800.905489999999</v>
      </c>
    </row>
    <row r="116" spans="1:10" ht="15">
      <c r="A116" s="156">
        <v>5212</v>
      </c>
      <c r="B116" s="233" t="s">
        <v>444</v>
      </c>
      <c r="C116" s="234">
        <v>0</v>
      </c>
      <c r="D116" s="234">
        <v>0</v>
      </c>
      <c r="E116" s="234">
        <v>0</v>
      </c>
      <c r="F116" s="234">
        <v>0</v>
      </c>
      <c r="G116" s="234">
        <v>0</v>
      </c>
      <c r="H116" s="234">
        <v>245</v>
      </c>
      <c r="I116" s="234">
        <v>45</v>
      </c>
      <c r="J116" s="234">
        <f t="shared" si="2"/>
        <v>290</v>
      </c>
    </row>
    <row r="117" spans="1:10" ht="15">
      <c r="A117" s="156">
        <v>5216</v>
      </c>
      <c r="B117" s="233" t="s">
        <v>448</v>
      </c>
      <c r="C117" s="234">
        <v>0</v>
      </c>
      <c r="D117" s="234">
        <v>0</v>
      </c>
      <c r="E117" s="234">
        <v>3418.174</v>
      </c>
      <c r="F117" s="234">
        <v>6730</v>
      </c>
      <c r="G117" s="234">
        <v>0</v>
      </c>
      <c r="H117" s="234">
        <v>0</v>
      </c>
      <c r="I117" s="234">
        <v>0</v>
      </c>
      <c r="J117" s="234">
        <f t="shared" si="2"/>
        <v>10148.173999999999</v>
      </c>
    </row>
    <row r="118" spans="1:10" ht="15">
      <c r="A118" s="156">
        <v>5221</v>
      </c>
      <c r="B118" s="233" t="s">
        <v>392</v>
      </c>
      <c r="C118" s="234">
        <v>0</v>
      </c>
      <c r="D118" s="234">
        <v>10000</v>
      </c>
      <c r="E118" s="234">
        <v>200</v>
      </c>
      <c r="F118" s="234">
        <v>500</v>
      </c>
      <c r="G118" s="234">
        <v>100</v>
      </c>
      <c r="H118" s="234">
        <v>3894</v>
      </c>
      <c r="I118" s="234">
        <v>0</v>
      </c>
      <c r="J118" s="234">
        <f t="shared" si="2"/>
        <v>14694</v>
      </c>
    </row>
    <row r="119" spans="1:10" ht="15">
      <c r="A119" s="156">
        <v>5222</v>
      </c>
      <c r="B119" s="233" t="s">
        <v>393</v>
      </c>
      <c r="C119" s="234">
        <v>0</v>
      </c>
      <c r="D119" s="234">
        <v>0</v>
      </c>
      <c r="E119" s="234">
        <v>800</v>
      </c>
      <c r="F119" s="234">
        <v>95</v>
      </c>
      <c r="G119" s="234">
        <v>100</v>
      </c>
      <c r="H119" s="234">
        <v>4489.55</v>
      </c>
      <c r="I119" s="234">
        <v>55.65</v>
      </c>
      <c r="J119" s="234">
        <f t="shared" si="2"/>
        <v>5540.20</v>
      </c>
    </row>
    <row r="120" spans="1:10" ht="15">
      <c r="A120" s="156">
        <v>5223</v>
      </c>
      <c r="B120" s="233" t="s">
        <v>394</v>
      </c>
      <c r="C120" s="234">
        <v>0</v>
      </c>
      <c r="D120" s="234">
        <v>2000</v>
      </c>
      <c r="E120" s="234">
        <v>0</v>
      </c>
      <c r="F120" s="234">
        <v>115.619</v>
      </c>
      <c r="G120" s="234">
        <v>0</v>
      </c>
      <c r="H120" s="234">
        <v>0</v>
      </c>
      <c r="I120" s="234">
        <v>0</v>
      </c>
      <c r="J120" s="234">
        <f t="shared" si="2"/>
        <v>2115.6190000000001</v>
      </c>
    </row>
    <row r="121" spans="1:10" ht="15">
      <c r="A121" s="156">
        <v>5229</v>
      </c>
      <c r="B121" s="233" t="s">
        <v>395</v>
      </c>
      <c r="C121" s="234">
        <v>0</v>
      </c>
      <c r="D121" s="234">
        <v>0</v>
      </c>
      <c r="E121" s="234">
        <v>0</v>
      </c>
      <c r="F121" s="234">
        <v>0</v>
      </c>
      <c r="G121" s="234">
        <v>0</v>
      </c>
      <c r="H121" s="234">
        <v>60</v>
      </c>
      <c r="I121" s="234">
        <v>0</v>
      </c>
      <c r="J121" s="234">
        <f t="shared" si="2"/>
        <v>60</v>
      </c>
    </row>
    <row r="122" spans="1:10" ht="15">
      <c r="A122" s="156">
        <v>5321</v>
      </c>
      <c r="B122" s="233" t="s">
        <v>513</v>
      </c>
      <c r="C122" s="234">
        <v>0</v>
      </c>
      <c r="D122" s="234">
        <v>0</v>
      </c>
      <c r="E122" s="234">
        <v>0</v>
      </c>
      <c r="F122" s="234">
        <v>26473.320500000002</v>
      </c>
      <c r="G122" s="234">
        <v>39190.196000000004</v>
      </c>
      <c r="H122" s="234">
        <v>32462.197969999997</v>
      </c>
      <c r="I122" s="234">
        <v>4546.79</v>
      </c>
      <c r="J122" s="234">
        <f t="shared" si="2"/>
        <v>102672.50446999999</v>
      </c>
    </row>
    <row r="123" spans="1:10" ht="15">
      <c r="A123" s="156">
        <v>5331</v>
      </c>
      <c r="B123" s="233" t="s">
        <v>397</v>
      </c>
      <c r="C123" s="234">
        <v>0</v>
      </c>
      <c r="D123" s="234">
        <v>3000</v>
      </c>
      <c r="E123" s="234">
        <v>8469.7459999999992</v>
      </c>
      <c r="F123" s="234">
        <v>11215.093339999999</v>
      </c>
      <c r="G123" s="234">
        <v>13423.964550000001</v>
      </c>
      <c r="H123" s="234">
        <v>27441.435410000002</v>
      </c>
      <c r="I123" s="234">
        <v>19109.21862</v>
      </c>
      <c r="J123" s="234">
        <f t="shared" si="2"/>
        <v>82659.457920000001</v>
      </c>
    </row>
    <row r="124" spans="1:10" ht="15">
      <c r="A124" s="156">
        <v>5332</v>
      </c>
      <c r="B124" s="233" t="s">
        <v>630</v>
      </c>
      <c r="C124" s="234">
        <v>0</v>
      </c>
      <c r="D124" s="234">
        <v>0</v>
      </c>
      <c r="E124" s="234">
        <v>0</v>
      </c>
      <c r="F124" s="234">
        <v>0</v>
      </c>
      <c r="G124" s="234">
        <v>0</v>
      </c>
      <c r="H124" s="234">
        <v>181.40</v>
      </c>
      <c r="I124" s="234">
        <v>0</v>
      </c>
      <c r="J124" s="234">
        <f t="shared" si="2"/>
        <v>181.40</v>
      </c>
    </row>
    <row r="125" spans="1:10" ht="15">
      <c r="A125" s="156">
        <v>5336</v>
      </c>
      <c r="B125" s="333" t="s">
        <v>398</v>
      </c>
      <c r="C125" s="334">
        <v>0</v>
      </c>
      <c r="D125" s="334">
        <v>0</v>
      </c>
      <c r="E125" s="334">
        <v>2212.40</v>
      </c>
      <c r="F125" s="334">
        <v>5167.20</v>
      </c>
      <c r="G125" s="334">
        <v>7530.40</v>
      </c>
      <c r="H125" s="334">
        <v>14428.60</v>
      </c>
      <c r="I125" s="334">
        <v>4482.79</v>
      </c>
      <c r="J125" s="334">
        <f t="shared" si="2"/>
        <v>33821.39</v>
      </c>
    </row>
    <row r="126" spans="1:10" ht="15">
      <c r="A126" s="156">
        <v>5424</v>
      </c>
      <c r="B126" s="233" t="s">
        <v>629</v>
      </c>
      <c r="C126" s="234">
        <v>0</v>
      </c>
      <c r="D126" s="234">
        <v>0</v>
      </c>
      <c r="E126" s="234">
        <v>0</v>
      </c>
      <c r="F126" s="234">
        <v>0</v>
      </c>
      <c r="G126" s="234">
        <v>0</v>
      </c>
      <c r="H126" s="234">
        <v>1.048</v>
      </c>
      <c r="I126" s="234">
        <v>0</v>
      </c>
      <c r="J126" s="234">
        <f t="shared" si="2"/>
        <v>1.048</v>
      </c>
    </row>
    <row r="127" spans="1:10" ht="15">
      <c r="A127" s="156">
        <v>5493</v>
      </c>
      <c r="B127" s="233" t="s">
        <v>402</v>
      </c>
      <c r="C127" s="234">
        <v>0</v>
      </c>
      <c r="D127" s="234">
        <v>0</v>
      </c>
      <c r="E127" s="234">
        <v>0</v>
      </c>
      <c r="F127" s="234">
        <v>0</v>
      </c>
      <c r="G127" s="234">
        <v>5</v>
      </c>
      <c r="H127" s="234">
        <v>10</v>
      </c>
      <c r="I127" s="234">
        <v>0</v>
      </c>
      <c r="J127" s="234">
        <f t="shared" si="2"/>
        <v>15</v>
      </c>
    </row>
    <row r="128" spans="1:10" ht="15">
      <c r="A128" s="156">
        <v>5520</v>
      </c>
      <c r="B128" s="233" t="s">
        <v>406</v>
      </c>
      <c r="C128" s="234">
        <v>0</v>
      </c>
      <c r="D128" s="234">
        <v>13000</v>
      </c>
      <c r="E128" s="234">
        <v>6000</v>
      </c>
      <c r="F128" s="234">
        <v>0</v>
      </c>
      <c r="G128" s="234">
        <v>0</v>
      </c>
      <c r="H128" s="234">
        <v>0</v>
      </c>
      <c r="I128" s="234">
        <v>0</v>
      </c>
      <c r="J128" s="234">
        <f t="shared" si="2"/>
        <v>19000</v>
      </c>
    </row>
    <row r="129" spans="1:10" ht="15">
      <c r="A129" s="156">
        <v>5531</v>
      </c>
      <c r="B129" s="233" t="s">
        <v>407</v>
      </c>
      <c r="C129" s="234">
        <v>0</v>
      </c>
      <c r="D129" s="234">
        <v>24999.999929999998</v>
      </c>
      <c r="E129" s="234">
        <v>0</v>
      </c>
      <c r="F129" s="234">
        <v>0</v>
      </c>
      <c r="G129" s="234">
        <v>448.19869999999923</v>
      </c>
      <c r="H129" s="234">
        <v>0</v>
      </c>
      <c r="I129" s="234">
        <v>0</v>
      </c>
      <c r="J129" s="234">
        <f t="shared" si="2"/>
        <v>25448.198629999999</v>
      </c>
    </row>
    <row r="130" spans="1:10" ht="15">
      <c r="A130" s="156">
        <v>5811</v>
      </c>
      <c r="B130" s="233" t="s">
        <v>514</v>
      </c>
      <c r="C130" s="234">
        <v>0</v>
      </c>
      <c r="D130" s="234">
        <v>0</v>
      </c>
      <c r="E130" s="234">
        <v>0</v>
      </c>
      <c r="F130" s="234">
        <v>12728.26619</v>
      </c>
      <c r="G130" s="234">
        <v>0</v>
      </c>
      <c r="H130" s="234">
        <v>176709.93293000001</v>
      </c>
      <c r="I130" s="234">
        <v>325493.29827999999</v>
      </c>
      <c r="J130" s="234">
        <f t="shared" si="2"/>
        <v>514931.49739999999</v>
      </c>
    </row>
    <row r="131" spans="1:10" ht="15.75" thickBot="1">
      <c r="A131" s="156">
        <v>6122</v>
      </c>
      <c r="B131" s="235" t="s">
        <v>446</v>
      </c>
      <c r="C131" s="236">
        <v>0</v>
      </c>
      <c r="D131" s="236">
        <v>0</v>
      </c>
      <c r="E131" s="236">
        <v>551.31510000000003</v>
      </c>
      <c r="F131" s="236">
        <v>313.70740000000001</v>
      </c>
      <c r="G131" s="236">
        <v>206.91</v>
      </c>
      <c r="H131" s="236">
        <v>0</v>
      </c>
      <c r="I131" s="236">
        <v>0</v>
      </c>
      <c r="J131" s="236">
        <f>SUM(C131:I131)</f>
        <v>1071.9325000000001</v>
      </c>
    </row>
    <row r="132" spans="2:10" ht="15.75" thickBot="1">
      <c r="B132" s="136" t="s">
        <v>428</v>
      </c>
      <c r="C132" s="137">
        <f>SUM(C87:C131)</f>
        <v>104.48699999999999</v>
      </c>
      <c r="D132" s="137">
        <f>SUM(D87:D131)</f>
        <v>73521.51384</v>
      </c>
      <c r="E132" s="137">
        <f>SUM(E87:E131)</f>
        <v>75303.167269999991</v>
      </c>
      <c r="F132" s="137">
        <f>SUM(F87:F131)</f>
        <v>287988.68899</v>
      </c>
      <c r="G132" s="137">
        <f>SUM(G87:G131)</f>
        <v>400085.65486999997</v>
      </c>
      <c r="H132" s="137">
        <f>SUM(H87:H131)</f>
        <v>720067.84843999997</v>
      </c>
      <c r="I132" s="137">
        <f>SUM(I87:I131)</f>
        <v>480710.13020000001</v>
      </c>
      <c r="J132" s="137">
        <f>SUM(J87:J131)</f>
        <v>2037781.49061</v>
      </c>
    </row>
    <row r="133" spans="6:9" ht="15.75" thickBot="1">
      <c r="F133" s="238"/>
      <c r="G133" s="238"/>
      <c r="H133" s="238"/>
      <c r="I133" s="238"/>
    </row>
    <row r="134" spans="2:10" ht="16.5" thickBot="1">
      <c r="B134" s="130" t="s">
        <v>412</v>
      </c>
      <c r="C134" s="131"/>
      <c r="D134" s="131"/>
      <c r="E134" s="131"/>
      <c r="F134" s="131"/>
      <c r="G134" s="131"/>
      <c r="H134" s="131"/>
      <c r="I134" s="131"/>
      <c r="J134" s="132"/>
    </row>
    <row r="135" spans="2:10" ht="15.75" thickBot="1">
      <c r="B135" s="138" t="s">
        <v>357</v>
      </c>
      <c r="C135" s="139" t="s">
        <v>618</v>
      </c>
      <c r="D135" s="140" t="s">
        <v>619</v>
      </c>
      <c r="E135" s="140" t="s">
        <v>620</v>
      </c>
      <c r="F135" s="140" t="s">
        <v>621</v>
      </c>
      <c r="G135" s="140" t="s">
        <v>622</v>
      </c>
      <c r="H135" s="140" t="s">
        <v>623</v>
      </c>
      <c r="I135" s="140" t="s">
        <v>664</v>
      </c>
      <c r="J135" s="140" t="s">
        <v>49</v>
      </c>
    </row>
    <row r="136" spans="1:10" ht="15">
      <c r="A136" s="156">
        <v>5011</v>
      </c>
      <c r="B136" s="233" t="s">
        <v>358</v>
      </c>
      <c r="C136" s="234">
        <v>0</v>
      </c>
      <c r="D136" s="234">
        <v>17.382999999999999</v>
      </c>
      <c r="E136" s="234">
        <v>938.55732</v>
      </c>
      <c r="F136" s="234">
        <v>944.00400000000013</v>
      </c>
      <c r="G136" s="234">
        <v>4474.82809</v>
      </c>
      <c r="H136" s="234">
        <v>2105.69</v>
      </c>
      <c r="I136" s="234">
        <v>1551.5060000000001</v>
      </c>
      <c r="J136" s="234">
        <f>SUM(C136:I136)</f>
        <v>10031.968409999999</v>
      </c>
    </row>
    <row r="137" spans="1:10" ht="15">
      <c r="A137" s="156">
        <v>5019</v>
      </c>
      <c r="B137" s="233" t="s">
        <v>359</v>
      </c>
      <c r="C137" s="234">
        <v>0</v>
      </c>
      <c r="D137" s="234">
        <v>5.9846000000000004</v>
      </c>
      <c r="E137" s="234">
        <v>85.740719999999996</v>
      </c>
      <c r="F137" s="234">
        <v>58.69791</v>
      </c>
      <c r="G137" s="234">
        <v>53.78029999999999</v>
      </c>
      <c r="H137" s="234">
        <v>256.94799999999998</v>
      </c>
      <c r="I137" s="234">
        <v>87.78</v>
      </c>
      <c r="J137" s="234">
        <f t="shared" si="3" ref="J137:J201">SUM(C137:I137)</f>
        <v>548.93152999999995</v>
      </c>
    </row>
    <row r="138" spans="1:10" ht="15">
      <c r="A138" s="156">
        <v>5021</v>
      </c>
      <c r="B138" s="233" t="s">
        <v>360</v>
      </c>
      <c r="C138" s="234">
        <v>0</v>
      </c>
      <c r="D138" s="234">
        <v>12.80</v>
      </c>
      <c r="E138" s="234">
        <v>2714.6259799999998</v>
      </c>
      <c r="F138" s="234">
        <v>4218.7650000000003</v>
      </c>
      <c r="G138" s="234">
        <v>8239.8333999999995</v>
      </c>
      <c r="H138" s="234">
        <v>9351.2340000000004</v>
      </c>
      <c r="I138" s="234">
        <v>5156.6965</v>
      </c>
      <c r="J138" s="234">
        <f t="shared" si="3"/>
        <v>29693.954879999998</v>
      </c>
    </row>
    <row r="139" spans="1:10" ht="15">
      <c r="A139" s="156">
        <v>5023</v>
      </c>
      <c r="B139" s="233" t="s">
        <v>625</v>
      </c>
      <c r="C139" s="234">
        <v>0</v>
      </c>
      <c r="D139" s="234">
        <v>0</v>
      </c>
      <c r="E139" s="234">
        <v>0</v>
      </c>
      <c r="F139" s="234">
        <v>0</v>
      </c>
      <c r="G139" s="234">
        <v>0</v>
      </c>
      <c r="H139" s="234">
        <v>2.435</v>
      </c>
      <c r="I139" s="234">
        <v>0</v>
      </c>
      <c r="J139" s="234">
        <f t="shared" si="3"/>
        <v>2.435</v>
      </c>
    </row>
    <row r="140" spans="1:10" ht="15">
      <c r="A140" s="156">
        <v>5029</v>
      </c>
      <c r="B140" s="233" t="s">
        <v>437</v>
      </c>
      <c r="C140" s="234">
        <v>0</v>
      </c>
      <c r="D140" s="234">
        <v>0</v>
      </c>
      <c r="E140" s="234">
        <v>17.122</v>
      </c>
      <c r="F140" s="234">
        <v>5.3606600000000002</v>
      </c>
      <c r="G140" s="234">
        <v>1.05</v>
      </c>
      <c r="H140" s="234">
        <v>112.15</v>
      </c>
      <c r="I140" s="234">
        <v>161.71799999999999</v>
      </c>
      <c r="J140" s="234">
        <f t="shared" si="3"/>
        <v>297.40066000000002</v>
      </c>
    </row>
    <row r="141" spans="1:10" ht="15">
      <c r="A141" s="156">
        <v>5031</v>
      </c>
      <c r="B141" s="233" t="s">
        <v>361</v>
      </c>
      <c r="C141" s="234">
        <v>0</v>
      </c>
      <c r="D141" s="234">
        <v>4.3109999999999999</v>
      </c>
      <c r="E141" s="234">
        <v>616.92966999999999</v>
      </c>
      <c r="F141" s="234">
        <v>771.04157999999995</v>
      </c>
      <c r="G141" s="234">
        <v>2315.0452200000004</v>
      </c>
      <c r="H141" s="234">
        <v>1802.8972200000001</v>
      </c>
      <c r="I141" s="234">
        <v>1085.7598699999999</v>
      </c>
      <c r="J141" s="234">
        <f t="shared" si="3"/>
        <v>6595.9845599999999</v>
      </c>
    </row>
    <row r="142" spans="1:10" ht="15">
      <c r="A142" s="156">
        <v>5032</v>
      </c>
      <c r="B142" s="233" t="s">
        <v>362</v>
      </c>
      <c r="C142" s="234">
        <v>0</v>
      </c>
      <c r="D142" s="234">
        <v>1.5640000000000001</v>
      </c>
      <c r="E142" s="234">
        <v>223.88182</v>
      </c>
      <c r="F142" s="234">
        <v>284.30</v>
      </c>
      <c r="G142" s="234">
        <v>842.46699999999998</v>
      </c>
      <c r="H142" s="234">
        <v>661.73</v>
      </c>
      <c r="I142" s="234">
        <v>394.04111000000012</v>
      </c>
      <c r="J142" s="234">
        <f t="shared" si="3"/>
        <v>2407.9839300000003</v>
      </c>
    </row>
    <row r="143" spans="1:10" ht="15">
      <c r="A143" s="156">
        <v>5038</v>
      </c>
      <c r="B143" s="233" t="s">
        <v>438</v>
      </c>
      <c r="C143" s="234">
        <v>0</v>
      </c>
      <c r="D143" s="234">
        <v>0</v>
      </c>
      <c r="E143" s="234">
        <v>7.1616800000000005</v>
      </c>
      <c r="F143" s="234">
        <v>0.38600000000000001</v>
      </c>
      <c r="G143" s="234">
        <v>5.8520000000000003</v>
      </c>
      <c r="H143" s="234">
        <v>15.401860000000001</v>
      </c>
      <c r="I143" s="234">
        <v>-0.125</v>
      </c>
      <c r="J143" s="234">
        <f t="shared" si="3"/>
        <v>28.676540000000003</v>
      </c>
    </row>
    <row r="144" spans="1:10" ht="15">
      <c r="A144" s="156">
        <v>5039</v>
      </c>
      <c r="B144" s="233" t="s">
        <v>363</v>
      </c>
      <c r="C144" s="234">
        <v>0</v>
      </c>
      <c r="D144" s="234">
        <v>0.55500000000000005</v>
      </c>
      <c r="E144" s="234">
        <v>15.356999999999999</v>
      </c>
      <c r="F144" s="234">
        <v>4.085</v>
      </c>
      <c r="G144" s="234">
        <v>0</v>
      </c>
      <c r="H144" s="234">
        <v>86.966999999999999</v>
      </c>
      <c r="I144" s="234">
        <v>36.463000000000001</v>
      </c>
      <c r="J144" s="234">
        <f t="shared" si="3"/>
        <v>143.42699999999999</v>
      </c>
    </row>
    <row r="145" spans="1:10" ht="15">
      <c r="A145" s="156">
        <v>5123</v>
      </c>
      <c r="B145" s="233" t="s">
        <v>364</v>
      </c>
      <c r="C145" s="234">
        <v>0</v>
      </c>
      <c r="D145" s="234">
        <v>23.368939999999998</v>
      </c>
      <c r="E145" s="234">
        <v>239.49565999999999</v>
      </c>
      <c r="F145" s="234">
        <v>198.30341000000004</v>
      </c>
      <c r="G145" s="234">
        <v>102.47817999999999</v>
      </c>
      <c r="H145" s="234">
        <v>54.3525</v>
      </c>
      <c r="I145" s="234">
        <v>8.19</v>
      </c>
      <c r="J145" s="234">
        <f t="shared" si="3"/>
        <v>626.18869000000007</v>
      </c>
    </row>
    <row r="146" spans="1:10" ht="15">
      <c r="A146" s="156">
        <v>5131</v>
      </c>
      <c r="B146" s="233" t="s">
        <v>365</v>
      </c>
      <c r="C146" s="234">
        <v>1.387</v>
      </c>
      <c r="D146" s="234">
        <v>579.81300999999996</v>
      </c>
      <c r="E146" s="234">
        <v>1815.3020100000001</v>
      </c>
      <c r="F146" s="234">
        <v>3241.0202200000008</v>
      </c>
      <c r="G146" s="234">
        <v>3989.1757899999993</v>
      </c>
      <c r="H146" s="234">
        <v>5281.9458099999993</v>
      </c>
      <c r="I146" s="234">
        <v>953.12356000000057</v>
      </c>
      <c r="J146" s="234">
        <f t="shared" si="3"/>
        <v>15861.767399999999</v>
      </c>
    </row>
    <row r="147" spans="1:10" ht="15">
      <c r="A147" s="156">
        <v>5132</v>
      </c>
      <c r="B147" s="233" t="s">
        <v>366</v>
      </c>
      <c r="C147" s="234">
        <v>0</v>
      </c>
      <c r="D147" s="234">
        <v>0.44700000000000001</v>
      </c>
      <c r="E147" s="234">
        <v>0</v>
      </c>
      <c r="F147" s="234">
        <v>15.582190000000001</v>
      </c>
      <c r="G147" s="234">
        <v>5.3598199999999983</v>
      </c>
      <c r="H147" s="234">
        <v>22.154869999999999</v>
      </c>
      <c r="I147" s="234">
        <v>0.19900000000000001</v>
      </c>
      <c r="J147" s="234">
        <f t="shared" si="3"/>
        <v>43.74288</v>
      </c>
    </row>
    <row r="148" spans="1:10" ht="15">
      <c r="A148" s="156">
        <v>5133</v>
      </c>
      <c r="B148" s="233" t="s">
        <v>367</v>
      </c>
      <c r="C148" s="234">
        <v>1.7897000000000001</v>
      </c>
      <c r="D148" s="234">
        <v>87.549800000000005</v>
      </c>
      <c r="E148" s="234">
        <v>131.12676000000002</v>
      </c>
      <c r="F148" s="234">
        <v>144.18740999999997</v>
      </c>
      <c r="G148" s="234">
        <v>823.57844000000023</v>
      </c>
      <c r="H148" s="234">
        <v>973.00381999999991</v>
      </c>
      <c r="I148" s="234">
        <v>0.71299999999999997</v>
      </c>
      <c r="J148" s="234">
        <f t="shared" si="3"/>
        <v>2161.9489300000005</v>
      </c>
    </row>
    <row r="149" spans="1:10" ht="15">
      <c r="A149" s="156">
        <v>5134</v>
      </c>
      <c r="B149" s="233" t="s">
        <v>368</v>
      </c>
      <c r="C149" s="234">
        <v>0</v>
      </c>
      <c r="D149" s="234">
        <v>171.205</v>
      </c>
      <c r="E149" s="234">
        <v>824.46406999999999</v>
      </c>
      <c r="F149" s="234">
        <v>53.656599999999976</v>
      </c>
      <c r="G149" s="234">
        <v>34.423180000000166</v>
      </c>
      <c r="H149" s="234">
        <v>1.3720000000000001</v>
      </c>
      <c r="I149" s="234">
        <v>47.060780000000001</v>
      </c>
      <c r="J149" s="234">
        <f t="shared" si="3"/>
        <v>1132.1816300000003</v>
      </c>
    </row>
    <row r="150" spans="1:10" ht="15">
      <c r="A150" s="156">
        <v>5135</v>
      </c>
      <c r="B150" s="233" t="s">
        <v>626</v>
      </c>
      <c r="C150" s="234">
        <v>0</v>
      </c>
      <c r="D150" s="234">
        <v>0</v>
      </c>
      <c r="E150" s="234">
        <v>0</v>
      </c>
      <c r="F150" s="234">
        <v>0</v>
      </c>
      <c r="G150" s="234">
        <v>0</v>
      </c>
      <c r="H150" s="234">
        <v>11.65</v>
      </c>
      <c r="I150" s="234">
        <v>2</v>
      </c>
      <c r="J150" s="234">
        <f>SUM(C150:I150)</f>
        <v>13.65</v>
      </c>
    </row>
    <row r="151" spans="1:10" ht="15">
      <c r="A151" s="156">
        <v>5136</v>
      </c>
      <c r="B151" s="233" t="s">
        <v>369</v>
      </c>
      <c r="C151" s="234">
        <v>0</v>
      </c>
      <c r="D151" s="234">
        <v>7.7880000000000003</v>
      </c>
      <c r="E151" s="234">
        <v>75.699749999999995</v>
      </c>
      <c r="F151" s="234">
        <v>120.13416000000001</v>
      </c>
      <c r="G151" s="234">
        <v>31.456</v>
      </c>
      <c r="H151" s="234">
        <v>195.41310000000001</v>
      </c>
      <c r="I151" s="234">
        <v>44.285199999999982</v>
      </c>
      <c r="J151" s="234">
        <f t="shared" si="3"/>
        <v>474.77620999999999</v>
      </c>
    </row>
    <row r="152" spans="1:10" ht="15">
      <c r="A152" s="156">
        <v>5137</v>
      </c>
      <c r="B152" s="233" t="s">
        <v>370</v>
      </c>
      <c r="C152" s="234">
        <v>16.173999999999999</v>
      </c>
      <c r="D152" s="234">
        <v>10112.57603</v>
      </c>
      <c r="E152" s="234">
        <v>12067.094959999999</v>
      </c>
      <c r="F152" s="234">
        <v>5450.9364200000036</v>
      </c>
      <c r="G152" s="234">
        <v>3711.6868399999962</v>
      </c>
      <c r="H152" s="234">
        <v>5207.6268499999996</v>
      </c>
      <c r="I152" s="234">
        <v>2398.6255300000003</v>
      </c>
      <c r="J152" s="234">
        <f t="shared" si="3"/>
        <v>38964.720629999996</v>
      </c>
    </row>
    <row r="153" spans="1:10" ht="15">
      <c r="A153" s="156">
        <v>5139</v>
      </c>
      <c r="B153" s="233" t="s">
        <v>371</v>
      </c>
      <c r="C153" s="234">
        <v>25.683</v>
      </c>
      <c r="D153" s="234">
        <v>13599.973539999999</v>
      </c>
      <c r="E153" s="234">
        <v>8518.7752</v>
      </c>
      <c r="F153" s="234">
        <v>4140.8030699999999</v>
      </c>
      <c r="G153" s="234">
        <v>3457.3544400000014</v>
      </c>
      <c r="H153" s="234">
        <v>3051.46171</v>
      </c>
      <c r="I153" s="234">
        <v>1736.2019299999997</v>
      </c>
      <c r="J153" s="234">
        <f t="shared" si="3"/>
        <v>34530.252890000011</v>
      </c>
    </row>
    <row r="154" spans="1:10" ht="15">
      <c r="A154" s="156">
        <v>5141</v>
      </c>
      <c r="B154" s="233" t="s">
        <v>372</v>
      </c>
      <c r="C154" s="234">
        <v>0</v>
      </c>
      <c r="D154" s="234">
        <v>2.3359999999999999</v>
      </c>
      <c r="E154" s="234">
        <v>0</v>
      </c>
      <c r="F154" s="234">
        <v>0</v>
      </c>
      <c r="G154" s="234">
        <v>0</v>
      </c>
      <c r="H154" s="234">
        <v>0</v>
      </c>
      <c r="I154" s="234">
        <v>0</v>
      </c>
      <c r="J154" s="234">
        <f t="shared" si="3"/>
        <v>2.3359999999999999</v>
      </c>
    </row>
    <row r="155" spans="1:10" ht="15">
      <c r="A155" s="156">
        <v>5142</v>
      </c>
      <c r="B155" s="233" t="s">
        <v>510</v>
      </c>
      <c r="C155" s="234">
        <v>0</v>
      </c>
      <c r="D155" s="234">
        <v>0</v>
      </c>
      <c r="E155" s="234">
        <v>0</v>
      </c>
      <c r="F155" s="234">
        <v>2.09192</v>
      </c>
      <c r="G155" s="234">
        <v>0</v>
      </c>
      <c r="H155" s="234">
        <v>0.01762</v>
      </c>
      <c r="I155" s="234">
        <v>0</v>
      </c>
      <c r="J155" s="234">
        <f t="shared" si="3"/>
        <v>2.10954</v>
      </c>
    </row>
    <row r="156" spans="1:10" ht="15">
      <c r="A156" s="156">
        <v>5151</v>
      </c>
      <c r="B156" s="233" t="s">
        <v>373</v>
      </c>
      <c r="C156" s="234">
        <v>0</v>
      </c>
      <c r="D156" s="234">
        <v>22.878</v>
      </c>
      <c r="E156" s="234">
        <v>182.22148000000001</v>
      </c>
      <c r="F156" s="234">
        <v>241.22609</v>
      </c>
      <c r="G156" s="234">
        <v>602.8584800000001</v>
      </c>
      <c r="H156" s="234">
        <v>1051.93181</v>
      </c>
      <c r="I156" s="234">
        <v>525.89053000000001</v>
      </c>
      <c r="J156" s="234">
        <f t="shared" si="3"/>
        <v>2627.00639</v>
      </c>
    </row>
    <row r="157" spans="1:10" ht="15">
      <c r="A157" s="156">
        <v>5152</v>
      </c>
      <c r="B157" s="233" t="s">
        <v>374</v>
      </c>
      <c r="C157" s="234">
        <v>0</v>
      </c>
      <c r="D157" s="234">
        <v>1.1279999999999999</v>
      </c>
      <c r="E157" s="234">
        <v>871.18393000000003</v>
      </c>
      <c r="F157" s="234">
        <v>867.30713000000003</v>
      </c>
      <c r="G157" s="234">
        <v>1021.62612</v>
      </c>
      <c r="H157" s="234">
        <v>428.39159999999998</v>
      </c>
      <c r="I157" s="234">
        <v>516.43826999999999</v>
      </c>
      <c r="J157" s="234">
        <f t="shared" si="3"/>
        <v>3706.0750499999999</v>
      </c>
    </row>
    <row r="158" spans="1:10" ht="15">
      <c r="A158" s="156">
        <v>5153</v>
      </c>
      <c r="B158" s="233" t="s">
        <v>375</v>
      </c>
      <c r="C158" s="234">
        <v>0</v>
      </c>
      <c r="D158" s="234">
        <v>27.17</v>
      </c>
      <c r="E158" s="234">
        <v>148.59299999999999</v>
      </c>
      <c r="F158" s="234">
        <v>522.98689000000002</v>
      </c>
      <c r="G158" s="234">
        <v>717.14437999999996</v>
      </c>
      <c r="H158" s="234">
        <v>736.84424999999999</v>
      </c>
      <c r="I158" s="234">
        <v>509.15244999999993</v>
      </c>
      <c r="J158" s="234">
        <f t="shared" si="3"/>
        <v>2661.8909699999999</v>
      </c>
    </row>
    <row r="159" spans="1:10" ht="15">
      <c r="A159" s="156">
        <v>5154</v>
      </c>
      <c r="B159" s="233" t="s">
        <v>376</v>
      </c>
      <c r="C159" s="234">
        <v>0</v>
      </c>
      <c r="D159" s="234">
        <v>26.009</v>
      </c>
      <c r="E159" s="234">
        <v>904.84114</v>
      </c>
      <c r="F159" s="234">
        <v>1255.05936</v>
      </c>
      <c r="G159" s="234">
        <v>2664.4673899999998</v>
      </c>
      <c r="H159" s="234">
        <v>3041.4290099999998</v>
      </c>
      <c r="I159" s="234">
        <v>2187.9187999999999</v>
      </c>
      <c r="J159" s="234">
        <f t="shared" si="3"/>
        <v>10079.724699999999</v>
      </c>
    </row>
    <row r="160" spans="1:10" ht="15">
      <c r="A160" s="156">
        <v>5155</v>
      </c>
      <c r="B160" s="233" t="s">
        <v>377</v>
      </c>
      <c r="C160" s="234">
        <v>0</v>
      </c>
      <c r="D160" s="234">
        <v>53.608800000000002</v>
      </c>
      <c r="E160" s="234">
        <v>56.253999999999998</v>
      </c>
      <c r="F160" s="234">
        <v>26.625999999999987</v>
      </c>
      <c r="G160" s="234">
        <v>41.41</v>
      </c>
      <c r="H160" s="234">
        <v>14.765499999999999</v>
      </c>
      <c r="I160" s="234">
        <v>255.245</v>
      </c>
      <c r="J160" s="234">
        <f t="shared" si="3"/>
        <v>447.90929999999997</v>
      </c>
    </row>
    <row r="161" spans="1:10" ht="15">
      <c r="A161" s="156">
        <v>5156</v>
      </c>
      <c r="B161" s="233" t="s">
        <v>378</v>
      </c>
      <c r="C161" s="234">
        <v>2.6863999999999999</v>
      </c>
      <c r="D161" s="234">
        <v>615.89203999999995</v>
      </c>
      <c r="E161" s="234">
        <v>639.82296000000008</v>
      </c>
      <c r="F161" s="234">
        <v>246.97883000000007</v>
      </c>
      <c r="G161" s="234">
        <v>670.77024999999992</v>
      </c>
      <c r="H161" s="234">
        <v>87.402559999999994</v>
      </c>
      <c r="I161" s="234">
        <v>511.90273000000002</v>
      </c>
      <c r="J161" s="234">
        <f t="shared" si="3"/>
        <v>2775.4557700000005</v>
      </c>
    </row>
    <row r="162" spans="1:10" ht="15">
      <c r="A162" s="156">
        <v>5157</v>
      </c>
      <c r="B162" s="233" t="s">
        <v>627</v>
      </c>
      <c r="C162" s="234">
        <v>0</v>
      </c>
      <c r="D162" s="234">
        <v>0</v>
      </c>
      <c r="E162" s="234">
        <v>0</v>
      </c>
      <c r="F162" s="234">
        <v>0</v>
      </c>
      <c r="G162" s="234">
        <v>0</v>
      </c>
      <c r="H162" s="234">
        <v>9</v>
      </c>
      <c r="I162" s="234">
        <v>15.70</v>
      </c>
      <c r="J162" s="234">
        <f t="shared" si="3"/>
        <v>24.70</v>
      </c>
    </row>
    <row r="163" spans="1:10" ht="15">
      <c r="A163" s="156">
        <v>5161</v>
      </c>
      <c r="B163" s="233" t="s">
        <v>379</v>
      </c>
      <c r="C163" s="234">
        <v>0</v>
      </c>
      <c r="D163" s="234">
        <v>0.05</v>
      </c>
      <c r="E163" s="234">
        <v>0.125</v>
      </c>
      <c r="F163" s="234">
        <v>0.27</v>
      </c>
      <c r="G163" s="234">
        <v>0.22600000000000001</v>
      </c>
      <c r="H163" s="234">
        <v>0.085999999999999993</v>
      </c>
      <c r="I163" s="234">
        <v>0</v>
      </c>
      <c r="J163" s="234">
        <f t="shared" si="3"/>
        <v>0.75700000000000001</v>
      </c>
    </row>
    <row r="164" spans="1:10" ht="15">
      <c r="A164" s="156">
        <v>5162</v>
      </c>
      <c r="B164" s="233" t="s">
        <v>380</v>
      </c>
      <c r="C164" s="234">
        <v>0</v>
      </c>
      <c r="D164" s="234">
        <v>9.0457999999999998</v>
      </c>
      <c r="E164" s="234">
        <v>81.422039999999996</v>
      </c>
      <c r="F164" s="234">
        <v>95.04525000000001</v>
      </c>
      <c r="G164" s="234">
        <v>99.027210000000011</v>
      </c>
      <c r="H164" s="234">
        <v>156.36354999999998</v>
      </c>
      <c r="I164" s="234">
        <v>69.989840000000029</v>
      </c>
      <c r="J164" s="234">
        <f t="shared" si="3"/>
        <v>510.89368999999999</v>
      </c>
    </row>
    <row r="165" spans="1:10" ht="15">
      <c r="A165" s="156">
        <v>5163</v>
      </c>
      <c r="B165" s="233" t="s">
        <v>381</v>
      </c>
      <c r="C165" s="234">
        <v>0</v>
      </c>
      <c r="D165" s="234">
        <v>5.74</v>
      </c>
      <c r="E165" s="234">
        <v>222.12899999999999</v>
      </c>
      <c r="F165" s="234">
        <v>16.253</v>
      </c>
      <c r="G165" s="234">
        <v>4.1100000000000003</v>
      </c>
      <c r="H165" s="234">
        <v>3.8170000000000002</v>
      </c>
      <c r="I165" s="234">
        <v>32.104999999999997</v>
      </c>
      <c r="J165" s="234">
        <f t="shared" si="3"/>
        <v>284.15400000000005</v>
      </c>
    </row>
    <row r="166" spans="1:10" ht="15">
      <c r="A166" s="156">
        <v>5164</v>
      </c>
      <c r="B166" s="233" t="s">
        <v>382</v>
      </c>
      <c r="C166" s="234">
        <v>0</v>
      </c>
      <c r="D166" s="234">
        <v>8332.0080500000004</v>
      </c>
      <c r="E166" s="234">
        <v>5904.5797999999995</v>
      </c>
      <c r="F166" s="234">
        <v>-4270.5442899999989</v>
      </c>
      <c r="G166" s="234">
        <v>2169.4051899999995</v>
      </c>
      <c r="H166" s="234">
        <v>4844.3719000000001</v>
      </c>
      <c r="I166" s="234">
        <v>2215.4877799999995</v>
      </c>
      <c r="J166" s="234">
        <f t="shared" si="3"/>
        <v>19195.308430000001</v>
      </c>
    </row>
    <row r="167" spans="1:10" ht="15">
      <c r="A167" s="156">
        <v>5166</v>
      </c>
      <c r="B167" s="233" t="s">
        <v>439</v>
      </c>
      <c r="C167" s="234">
        <v>0</v>
      </c>
      <c r="D167" s="234">
        <v>0</v>
      </c>
      <c r="E167" s="234">
        <v>67.953659999999999</v>
      </c>
      <c r="F167" s="234">
        <v>1.1388199999999924</v>
      </c>
      <c r="G167" s="234">
        <v>0</v>
      </c>
      <c r="H167" s="234">
        <v>287.85000000000002</v>
      </c>
      <c r="I167" s="234">
        <v>819.44200000000001</v>
      </c>
      <c r="J167" s="234">
        <f t="shared" si="3"/>
        <v>1176.3844800000002</v>
      </c>
    </row>
    <row r="168" spans="1:10" ht="15">
      <c r="A168" s="156">
        <v>5167</v>
      </c>
      <c r="B168" s="233" t="s">
        <v>440</v>
      </c>
      <c r="C168" s="234">
        <v>0</v>
      </c>
      <c r="D168" s="234">
        <v>0</v>
      </c>
      <c r="E168" s="234">
        <v>19.555900000000001</v>
      </c>
      <c r="F168" s="234">
        <v>92.807000000000002</v>
      </c>
      <c r="G168" s="234">
        <v>315.32979999999998</v>
      </c>
      <c r="H168" s="234">
        <v>116.61011999999999</v>
      </c>
      <c r="I168" s="234">
        <v>21</v>
      </c>
      <c r="J168" s="234">
        <f t="shared" si="3"/>
        <v>565.30281999999988</v>
      </c>
    </row>
    <row r="169" spans="1:10" ht="15">
      <c r="A169" s="156">
        <v>5168</v>
      </c>
      <c r="B169" s="233" t="s">
        <v>441</v>
      </c>
      <c r="C169" s="234">
        <v>0</v>
      </c>
      <c r="D169" s="234">
        <v>0</v>
      </c>
      <c r="E169" s="234">
        <v>85.894460000000009</v>
      </c>
      <c r="F169" s="234">
        <v>173.583</v>
      </c>
      <c r="G169" s="234">
        <v>232.72</v>
      </c>
      <c r="H169" s="234">
        <v>0.998</v>
      </c>
      <c r="I169" s="234">
        <v>1.6479999999999999</v>
      </c>
      <c r="J169" s="234">
        <f t="shared" si="3"/>
        <v>494.84345999999999</v>
      </c>
    </row>
    <row r="170" spans="1:10" ht="15">
      <c r="A170" s="156">
        <v>5169</v>
      </c>
      <c r="B170" s="233" t="s">
        <v>383</v>
      </c>
      <c r="C170" s="234">
        <v>0</v>
      </c>
      <c r="D170" s="234">
        <v>8587.6750800000009</v>
      </c>
      <c r="E170" s="234">
        <v>46133.579490000004</v>
      </c>
      <c r="F170" s="234">
        <v>253623.30611</v>
      </c>
      <c r="G170" s="234">
        <v>387412.90803999995</v>
      </c>
      <c r="H170" s="234">
        <v>604274.35814000003</v>
      </c>
      <c r="I170" s="234">
        <v>196632.55914</v>
      </c>
      <c r="J170" s="234">
        <f t="shared" si="3"/>
        <v>1496664.3859999999</v>
      </c>
    </row>
    <row r="171" spans="1:10" ht="15">
      <c r="A171" s="156">
        <v>5171</v>
      </c>
      <c r="B171" s="233" t="s">
        <v>384</v>
      </c>
      <c r="C171" s="234">
        <v>1.891</v>
      </c>
      <c r="D171" s="234">
        <v>2268.0929900000001</v>
      </c>
      <c r="E171" s="234">
        <v>13939.38082</v>
      </c>
      <c r="F171" s="234">
        <v>13796.816329999998</v>
      </c>
      <c r="G171" s="234">
        <v>7880.7447999999968</v>
      </c>
      <c r="H171" s="234">
        <v>13783.512000000001</v>
      </c>
      <c r="I171" s="234">
        <v>14094.37377</v>
      </c>
      <c r="J171" s="234">
        <f t="shared" si="3"/>
        <v>65764.811710000009</v>
      </c>
    </row>
    <row r="172" spans="1:10" ht="15">
      <c r="A172" s="156">
        <v>5172</v>
      </c>
      <c r="B172" s="233" t="s">
        <v>385</v>
      </c>
      <c r="C172" s="234">
        <v>0</v>
      </c>
      <c r="D172" s="234">
        <v>3.69</v>
      </c>
      <c r="E172" s="234">
        <v>0</v>
      </c>
      <c r="F172" s="234">
        <v>0</v>
      </c>
      <c r="G172" s="234">
        <v>19.964099999999998</v>
      </c>
      <c r="H172" s="234">
        <v>0</v>
      </c>
      <c r="I172" s="234">
        <v>0</v>
      </c>
      <c r="J172" s="234">
        <f t="shared" si="3"/>
        <v>23.6541</v>
      </c>
    </row>
    <row r="173" spans="1:10" ht="15">
      <c r="A173" s="156">
        <v>5173</v>
      </c>
      <c r="B173" s="233" t="s">
        <v>182</v>
      </c>
      <c r="C173" s="234">
        <v>0</v>
      </c>
      <c r="D173" s="234">
        <v>79.143199999999993</v>
      </c>
      <c r="E173" s="234">
        <v>19.774130000000003</v>
      </c>
      <c r="F173" s="234">
        <v>18.956979999999994</v>
      </c>
      <c r="G173" s="234">
        <v>40.808</v>
      </c>
      <c r="H173" s="234">
        <v>11.262</v>
      </c>
      <c r="I173" s="234">
        <v>0.84399999999999997</v>
      </c>
      <c r="J173" s="234">
        <f t="shared" si="3"/>
        <v>170.78830999999997</v>
      </c>
    </row>
    <row r="174" spans="1:10" ht="15">
      <c r="A174" s="156">
        <v>5175</v>
      </c>
      <c r="B174" s="233" t="s">
        <v>386</v>
      </c>
      <c r="C174" s="234">
        <v>0.41799999999999998</v>
      </c>
      <c r="D174" s="234">
        <v>400.12349</v>
      </c>
      <c r="E174" s="234">
        <v>750.65739999999994</v>
      </c>
      <c r="F174" s="234">
        <v>512.60841000000016</v>
      </c>
      <c r="G174" s="234">
        <v>306.00132999999983</v>
      </c>
      <c r="H174" s="234">
        <v>565.77220999999997</v>
      </c>
      <c r="I174" s="234">
        <v>296.88879000000003</v>
      </c>
      <c r="J174" s="234">
        <f t="shared" si="3"/>
        <v>2832.4696299999996</v>
      </c>
    </row>
    <row r="175" spans="1:10" ht="15">
      <c r="A175" s="156">
        <v>5178</v>
      </c>
      <c r="B175" s="233" t="s">
        <v>511</v>
      </c>
      <c r="C175" s="234">
        <v>0</v>
      </c>
      <c r="D175" s="234">
        <v>0</v>
      </c>
      <c r="E175" s="234">
        <v>0</v>
      </c>
      <c r="F175" s="234">
        <v>50</v>
      </c>
      <c r="G175" s="234">
        <v>90</v>
      </c>
      <c r="H175" s="234">
        <v>0</v>
      </c>
      <c r="I175" s="234">
        <v>0</v>
      </c>
      <c r="J175" s="234">
        <f t="shared" si="3"/>
        <v>140</v>
      </c>
    </row>
    <row r="176" spans="1:10" ht="15">
      <c r="A176" s="156">
        <v>5179</v>
      </c>
      <c r="B176" s="233" t="s">
        <v>387</v>
      </c>
      <c r="C176" s="234">
        <v>0</v>
      </c>
      <c r="D176" s="234">
        <v>46.396519999999995</v>
      </c>
      <c r="E176" s="234">
        <v>41.701159999999994</v>
      </c>
      <c r="F176" s="234">
        <v>41.181750000000008</v>
      </c>
      <c r="G176" s="234">
        <v>355.71050000000002</v>
      </c>
      <c r="H176" s="234">
        <v>39.513500000000001</v>
      </c>
      <c r="I176" s="234">
        <v>35.513500000000001</v>
      </c>
      <c r="J176" s="234">
        <f t="shared" si="3"/>
        <v>560.01693</v>
      </c>
    </row>
    <row r="177" spans="1:10" ht="15">
      <c r="A177" s="156">
        <v>5192</v>
      </c>
      <c r="B177" s="233" t="s">
        <v>442</v>
      </c>
      <c r="C177" s="234">
        <v>0</v>
      </c>
      <c r="D177" s="234">
        <v>0</v>
      </c>
      <c r="E177" s="234">
        <v>8825.1801699999996</v>
      </c>
      <c r="F177" s="234">
        <v>10510.685340000002</v>
      </c>
      <c r="G177" s="234">
        <v>4452.7950799999981</v>
      </c>
      <c r="H177" s="234">
        <v>1808.7831799999999</v>
      </c>
      <c r="I177" s="234">
        <v>225.50735000000009</v>
      </c>
      <c r="J177" s="234">
        <f t="shared" si="3"/>
        <v>25822.951119999998</v>
      </c>
    </row>
    <row r="178" spans="1:10" ht="15">
      <c r="A178" s="156">
        <v>5194</v>
      </c>
      <c r="B178" s="233" t="s">
        <v>388</v>
      </c>
      <c r="C178" s="234">
        <v>421.03050000000002</v>
      </c>
      <c r="D178" s="234">
        <v>26811.579000000002</v>
      </c>
      <c r="E178" s="234">
        <v>15266.348409999997</v>
      </c>
      <c r="F178" s="234">
        <v>7265.9667499999996</v>
      </c>
      <c r="G178" s="234">
        <v>3765.0175400000066</v>
      </c>
      <c r="H178" s="234">
        <v>5301.4083700000001</v>
      </c>
      <c r="I178" s="234">
        <v>798.51846</v>
      </c>
      <c r="J178" s="234">
        <f t="shared" si="3"/>
        <v>59629.869030000002</v>
      </c>
    </row>
    <row r="179" spans="1:10" ht="15">
      <c r="A179" s="156">
        <v>5197</v>
      </c>
      <c r="B179" s="233" t="s">
        <v>665</v>
      </c>
      <c r="C179" s="234">
        <v>0</v>
      </c>
      <c r="D179" s="234">
        <v>0</v>
      </c>
      <c r="E179" s="234">
        <v>0</v>
      </c>
      <c r="F179" s="234">
        <v>0</v>
      </c>
      <c r="G179" s="234">
        <v>0</v>
      </c>
      <c r="H179" s="234">
        <v>0</v>
      </c>
      <c r="I179" s="234">
        <v>0</v>
      </c>
      <c r="J179" s="234">
        <f t="shared" si="3"/>
        <v>0</v>
      </c>
    </row>
    <row r="180" spans="1:10" ht="15">
      <c r="A180" s="156">
        <v>5199</v>
      </c>
      <c r="B180" s="233" t="s">
        <v>389</v>
      </c>
      <c r="C180" s="234">
        <v>100</v>
      </c>
      <c r="D180" s="234">
        <v>22.872</v>
      </c>
      <c r="E180" s="234">
        <v>57.872</v>
      </c>
      <c r="F180" s="234">
        <v>-47.128</v>
      </c>
      <c r="G180" s="234">
        <v>0</v>
      </c>
      <c r="H180" s="234">
        <v>0</v>
      </c>
      <c r="I180" s="234">
        <v>-20</v>
      </c>
      <c r="J180" s="234">
        <f t="shared" si="3"/>
        <v>113.61599999999999</v>
      </c>
    </row>
    <row r="181" spans="1:10" ht="15">
      <c r="A181" s="156">
        <v>5211</v>
      </c>
      <c r="B181" s="233" t="s">
        <v>443</v>
      </c>
      <c r="C181" s="234">
        <v>0</v>
      </c>
      <c r="D181" s="234">
        <v>0</v>
      </c>
      <c r="E181" s="234">
        <v>15</v>
      </c>
      <c r="F181" s="234">
        <v>0</v>
      </c>
      <c r="G181" s="234">
        <v>0</v>
      </c>
      <c r="H181" s="234">
        <v>0</v>
      </c>
      <c r="I181" s="234">
        <v>0</v>
      </c>
      <c r="J181" s="234">
        <f t="shared" si="3"/>
        <v>15</v>
      </c>
    </row>
    <row r="182" spans="1:10" ht="15">
      <c r="A182" s="156">
        <v>5212</v>
      </c>
      <c r="B182" s="233" t="s">
        <v>444</v>
      </c>
      <c r="C182" s="234">
        <v>0</v>
      </c>
      <c r="D182" s="234">
        <v>0</v>
      </c>
      <c r="E182" s="234">
        <v>10</v>
      </c>
      <c r="F182" s="234">
        <v>114</v>
      </c>
      <c r="G182" s="234">
        <v>501.45</v>
      </c>
      <c r="H182" s="234">
        <v>1307.50</v>
      </c>
      <c r="I182" s="234">
        <v>75</v>
      </c>
      <c r="J182" s="234">
        <f t="shared" si="3"/>
        <v>2007.95</v>
      </c>
    </row>
    <row r="183" spans="1:10" ht="15">
      <c r="A183" s="156">
        <v>5213</v>
      </c>
      <c r="B183" s="233" t="s">
        <v>390</v>
      </c>
      <c r="C183" s="234">
        <v>0</v>
      </c>
      <c r="D183" s="234">
        <v>120</v>
      </c>
      <c r="E183" s="234">
        <v>0</v>
      </c>
      <c r="F183" s="234">
        <v>1411.25</v>
      </c>
      <c r="G183" s="234">
        <v>7623.45</v>
      </c>
      <c r="H183" s="234">
        <v>4019.45</v>
      </c>
      <c r="I183" s="234">
        <v>233.20</v>
      </c>
      <c r="J183" s="234">
        <f t="shared" si="3"/>
        <v>13407.350000000002</v>
      </c>
    </row>
    <row r="184" spans="1:10" ht="15">
      <c r="A184" s="156">
        <v>5216</v>
      </c>
      <c r="B184" s="233" t="s">
        <v>448</v>
      </c>
      <c r="C184" s="234">
        <v>0</v>
      </c>
      <c r="D184" s="234">
        <v>0</v>
      </c>
      <c r="E184" s="234">
        <v>3418.174</v>
      </c>
      <c r="F184" s="234">
        <v>6730</v>
      </c>
      <c r="G184" s="234">
        <v>0</v>
      </c>
      <c r="H184" s="234">
        <v>0</v>
      </c>
      <c r="I184" s="234">
        <v>0</v>
      </c>
      <c r="J184" s="234">
        <f t="shared" si="3"/>
        <v>10148.173999999999</v>
      </c>
    </row>
    <row r="185" spans="1:10" ht="15">
      <c r="A185" s="156">
        <v>5219</v>
      </c>
      <c r="B185" s="233" t="s">
        <v>391</v>
      </c>
      <c r="C185" s="234">
        <v>0</v>
      </c>
      <c r="D185" s="234">
        <v>20</v>
      </c>
      <c r="E185" s="234">
        <v>0</v>
      </c>
      <c r="F185" s="234">
        <v>0</v>
      </c>
      <c r="G185" s="234">
        <v>0</v>
      </c>
      <c r="H185" s="234">
        <v>0</v>
      </c>
      <c r="I185" s="234">
        <v>0</v>
      </c>
      <c r="J185" s="234">
        <f t="shared" si="3"/>
        <v>20</v>
      </c>
    </row>
    <row r="186" spans="1:10" ht="15">
      <c r="A186" s="156">
        <v>5221</v>
      </c>
      <c r="B186" s="233" t="s">
        <v>392</v>
      </c>
      <c r="C186" s="234">
        <v>830.05700000000002</v>
      </c>
      <c r="D186" s="234">
        <v>42920.245689999996</v>
      </c>
      <c r="E186" s="234">
        <v>5284.6009999999997</v>
      </c>
      <c r="F186" s="234">
        <v>19084</v>
      </c>
      <c r="G186" s="234">
        <v>14489.459000000001</v>
      </c>
      <c r="H186" s="234">
        <v>8589.0134999999991</v>
      </c>
      <c r="I186" s="234">
        <v>369</v>
      </c>
      <c r="J186" s="234">
        <f t="shared" si="3"/>
        <v>91566.37619000001</v>
      </c>
    </row>
    <row r="187" spans="1:10" ht="15">
      <c r="A187" s="156">
        <v>5222</v>
      </c>
      <c r="B187" s="233" t="s">
        <v>393</v>
      </c>
      <c r="C187" s="234">
        <v>289</v>
      </c>
      <c r="D187" s="234">
        <v>18664.330000000002</v>
      </c>
      <c r="E187" s="234">
        <v>7387.067</v>
      </c>
      <c r="F187" s="234">
        <v>59326.15</v>
      </c>
      <c r="G187" s="234">
        <v>12116.47</v>
      </c>
      <c r="H187" s="234">
        <v>25649.186000000002</v>
      </c>
      <c r="I187" s="234">
        <v>761.98</v>
      </c>
      <c r="J187" s="234">
        <f t="shared" si="3"/>
        <v>124194.183</v>
      </c>
    </row>
    <row r="188" spans="1:10" ht="15">
      <c r="A188" s="156">
        <v>5223</v>
      </c>
      <c r="B188" s="233" t="s">
        <v>394</v>
      </c>
      <c r="C188" s="234">
        <v>161.90</v>
      </c>
      <c r="D188" s="234">
        <v>14406.501</v>
      </c>
      <c r="E188" s="234">
        <v>3747.5279999999998</v>
      </c>
      <c r="F188" s="234">
        <v>1828.519</v>
      </c>
      <c r="G188" s="234">
        <v>646.82000000000005</v>
      </c>
      <c r="H188" s="234">
        <v>2675.37</v>
      </c>
      <c r="I188" s="234">
        <v>217</v>
      </c>
      <c r="J188" s="234">
        <f t="shared" si="3"/>
        <v>23683.637999999999</v>
      </c>
    </row>
    <row r="189" spans="1:10" ht="15">
      <c r="A189" s="156">
        <v>5229</v>
      </c>
      <c r="B189" s="233" t="s">
        <v>395</v>
      </c>
      <c r="C189" s="234">
        <v>100</v>
      </c>
      <c r="D189" s="234">
        <v>3605.4626000000003</v>
      </c>
      <c r="E189" s="234">
        <v>889.05999999999949</v>
      </c>
      <c r="F189" s="234">
        <v>1044.4374700000008</v>
      </c>
      <c r="G189" s="234">
        <v>108.265</v>
      </c>
      <c r="H189" s="234">
        <v>556.04600000000005</v>
      </c>
      <c r="I189" s="234">
        <v>92.537999999999997</v>
      </c>
      <c r="J189" s="234">
        <f t="shared" si="3"/>
        <v>6395.8090700000012</v>
      </c>
    </row>
    <row r="190" spans="1:10" ht="15">
      <c r="A190" s="156">
        <v>5329</v>
      </c>
      <c r="B190" s="233" t="s">
        <v>396</v>
      </c>
      <c r="C190" s="234">
        <v>0</v>
      </c>
      <c r="D190" s="234">
        <v>380</v>
      </c>
      <c r="E190" s="234">
        <v>67</v>
      </c>
      <c r="F190" s="234">
        <v>20</v>
      </c>
      <c r="G190" s="234">
        <v>20</v>
      </c>
      <c r="H190" s="234">
        <v>0</v>
      </c>
      <c r="I190" s="234">
        <v>20</v>
      </c>
      <c r="J190" s="234">
        <f t="shared" si="3"/>
        <v>507</v>
      </c>
    </row>
    <row r="191" spans="1:10" ht="15">
      <c r="A191" s="156">
        <v>5331</v>
      </c>
      <c r="B191" s="233" t="s">
        <v>397</v>
      </c>
      <c r="C191" s="234">
        <v>0</v>
      </c>
      <c r="D191" s="234">
        <v>3404.4079999999999</v>
      </c>
      <c r="E191" s="234">
        <v>16223.896000000001</v>
      </c>
      <c r="F191" s="234">
        <v>15532.636960000002</v>
      </c>
      <c r="G191" s="234">
        <v>40863.886290000002</v>
      </c>
      <c r="H191" s="234">
        <v>32559.659769999998</v>
      </c>
      <c r="I191" s="234">
        <v>43453.959299999995</v>
      </c>
      <c r="J191" s="234">
        <f t="shared" si="3"/>
        <v>152038.44631999999</v>
      </c>
    </row>
    <row r="192" spans="1:10" ht="15">
      <c r="A192" s="156">
        <v>5332</v>
      </c>
      <c r="B192" s="233" t="s">
        <v>630</v>
      </c>
      <c r="C192" s="234">
        <v>0</v>
      </c>
      <c r="D192" s="234">
        <v>0</v>
      </c>
      <c r="E192" s="234">
        <v>0</v>
      </c>
      <c r="F192" s="234">
        <v>0</v>
      </c>
      <c r="G192" s="234">
        <v>0</v>
      </c>
      <c r="H192" s="234">
        <v>181.40</v>
      </c>
      <c r="I192" s="234">
        <v>0</v>
      </c>
      <c r="J192" s="234">
        <f t="shared" si="3"/>
        <v>181.40</v>
      </c>
    </row>
    <row r="193" spans="1:10" ht="15">
      <c r="A193" s="156">
        <v>5336</v>
      </c>
      <c r="B193" s="233" t="s">
        <v>398</v>
      </c>
      <c r="C193" s="234">
        <v>0</v>
      </c>
      <c r="D193" s="234">
        <v>650</v>
      </c>
      <c r="E193" s="234">
        <v>5086.3239999999996</v>
      </c>
      <c r="F193" s="234">
        <v>14604.513000000001</v>
      </c>
      <c r="G193" s="234">
        <v>12851.45</v>
      </c>
      <c r="H193" s="234">
        <v>45902.520499999999</v>
      </c>
      <c r="I193" s="234">
        <v>17673.599240000003</v>
      </c>
      <c r="J193" s="234">
        <f t="shared" si="3"/>
        <v>96768.406740000006</v>
      </c>
    </row>
    <row r="194" spans="1:10" ht="15">
      <c r="A194" s="156">
        <v>5339</v>
      </c>
      <c r="B194" s="233" t="s">
        <v>445</v>
      </c>
      <c r="C194" s="234">
        <v>0</v>
      </c>
      <c r="D194" s="234">
        <v>0</v>
      </c>
      <c r="E194" s="234">
        <v>189.79599999999999</v>
      </c>
      <c r="F194" s="234">
        <v>796.50</v>
      </c>
      <c r="G194" s="234">
        <v>95.328000000000003</v>
      </c>
      <c r="H194" s="234">
        <v>120.48699999999999</v>
      </c>
      <c r="I194" s="234">
        <v>10.80</v>
      </c>
      <c r="J194" s="234">
        <f t="shared" si="3"/>
        <v>1212.9110000000001</v>
      </c>
    </row>
    <row r="195" spans="1:10" ht="15">
      <c r="A195" s="156">
        <v>5341</v>
      </c>
      <c r="B195" s="233" t="s">
        <v>628</v>
      </c>
      <c r="C195" s="234">
        <v>0</v>
      </c>
      <c r="D195" s="234">
        <v>0</v>
      </c>
      <c r="E195" s="234">
        <v>0</v>
      </c>
      <c r="F195" s="234">
        <v>0</v>
      </c>
      <c r="G195" s="234">
        <v>0</v>
      </c>
      <c r="H195" s="234">
        <v>136.19999999999999</v>
      </c>
      <c r="I195" s="234">
        <v>842.40</v>
      </c>
      <c r="J195" s="234">
        <f t="shared" si="3"/>
        <v>978.59999999999991</v>
      </c>
    </row>
    <row r="196" spans="1:10" ht="15">
      <c r="A196" s="156">
        <v>5361</v>
      </c>
      <c r="B196" s="233" t="s">
        <v>399</v>
      </c>
      <c r="C196" s="234">
        <v>0</v>
      </c>
      <c r="D196" s="234">
        <v>0.53101999999999994</v>
      </c>
      <c r="E196" s="234">
        <v>0</v>
      </c>
      <c r="F196" s="234">
        <v>0</v>
      </c>
      <c r="G196" s="234">
        <v>0</v>
      </c>
      <c r="H196" s="234">
        <v>0</v>
      </c>
      <c r="I196" s="234">
        <v>0</v>
      </c>
      <c r="J196" s="234">
        <f t="shared" si="3"/>
        <v>0.53101999999999994</v>
      </c>
    </row>
    <row r="197" spans="1:10" ht="15">
      <c r="A197" s="156">
        <v>5362</v>
      </c>
      <c r="B197" s="233" t="s">
        <v>400</v>
      </c>
      <c r="C197" s="234">
        <v>0</v>
      </c>
      <c r="D197" s="234">
        <v>4.7974100000000002</v>
      </c>
      <c r="E197" s="234">
        <v>0</v>
      </c>
      <c r="F197" s="234">
        <v>0.62</v>
      </c>
      <c r="G197" s="234">
        <v>0</v>
      </c>
      <c r="H197" s="234">
        <v>302.59834999999998</v>
      </c>
      <c r="I197" s="234">
        <v>33.168050000000044</v>
      </c>
      <c r="J197" s="234">
        <f t="shared" si="3"/>
        <v>341.18381000000005</v>
      </c>
    </row>
    <row r="198" spans="1:10" ht="15">
      <c r="A198" s="156">
        <v>5424</v>
      </c>
      <c r="B198" s="233" t="s">
        <v>629</v>
      </c>
      <c r="C198" s="234">
        <v>0</v>
      </c>
      <c r="D198" s="234">
        <v>0</v>
      </c>
      <c r="E198" s="234">
        <v>0</v>
      </c>
      <c r="F198" s="234">
        <v>0</v>
      </c>
      <c r="G198" s="234">
        <v>0</v>
      </c>
      <c r="H198" s="234">
        <v>6.1630000000000003</v>
      </c>
      <c r="I198" s="234">
        <v>7.319</v>
      </c>
      <c r="J198" s="234">
        <f t="shared" si="3"/>
        <v>13.481999999999999</v>
      </c>
    </row>
    <row r="199" spans="1:10" ht="15">
      <c r="A199" s="156">
        <v>5492</v>
      </c>
      <c r="B199" s="233" t="s">
        <v>401</v>
      </c>
      <c r="C199" s="234">
        <v>20</v>
      </c>
      <c r="D199" s="234">
        <v>2418.8246800000002</v>
      </c>
      <c r="E199" s="234">
        <v>2585.20156</v>
      </c>
      <c r="F199" s="234">
        <v>1972.5369900000007</v>
      </c>
      <c r="G199" s="234">
        <v>1044.0855399999991</v>
      </c>
      <c r="H199" s="234">
        <v>743.73301000000004</v>
      </c>
      <c r="I199" s="234">
        <v>144.70707999999996</v>
      </c>
      <c r="J199" s="234">
        <f t="shared" si="3"/>
        <v>8929.0888599999998</v>
      </c>
    </row>
    <row r="200" spans="1:10" ht="15">
      <c r="A200" s="156">
        <v>5493</v>
      </c>
      <c r="B200" s="233" t="s">
        <v>402</v>
      </c>
      <c r="C200" s="234">
        <v>0</v>
      </c>
      <c r="D200" s="234">
        <v>140.90</v>
      </c>
      <c r="E200" s="234">
        <v>419.25</v>
      </c>
      <c r="F200" s="234">
        <v>18.213999999999999</v>
      </c>
      <c r="G200" s="234">
        <v>1.786</v>
      </c>
      <c r="H200" s="234">
        <v>21.17</v>
      </c>
      <c r="I200" s="234">
        <v>0</v>
      </c>
      <c r="J200" s="234">
        <f t="shared" si="3"/>
        <v>601.31999999999994</v>
      </c>
    </row>
    <row r="201" spans="1:10" ht="15">
      <c r="A201" s="156">
        <v>5494</v>
      </c>
      <c r="B201" s="233" t="s">
        <v>403</v>
      </c>
      <c r="C201" s="234">
        <v>0</v>
      </c>
      <c r="D201" s="234">
        <v>2.3279999999999998</v>
      </c>
      <c r="E201" s="234">
        <v>0</v>
      </c>
      <c r="F201" s="234">
        <v>0</v>
      </c>
      <c r="G201" s="234">
        <v>0</v>
      </c>
      <c r="H201" s="234">
        <v>0</v>
      </c>
      <c r="I201" s="234">
        <v>0</v>
      </c>
      <c r="J201" s="234">
        <f t="shared" si="3"/>
        <v>2.3279999999999998</v>
      </c>
    </row>
    <row r="202" spans="1:10" ht="15">
      <c r="A202" s="156">
        <v>5499</v>
      </c>
      <c r="B202" s="233" t="s">
        <v>404</v>
      </c>
      <c r="C202" s="234">
        <v>26.785</v>
      </c>
      <c r="D202" s="234">
        <v>524.12099999999998</v>
      </c>
      <c r="E202" s="234">
        <v>476.785</v>
      </c>
      <c r="F202" s="234">
        <v>666.53586000000007</v>
      </c>
      <c r="G202" s="234">
        <v>273.68099999999998</v>
      </c>
      <c r="H202" s="234">
        <v>127.396</v>
      </c>
      <c r="I202" s="234">
        <v>-5.8410000000000002</v>
      </c>
      <c r="J202" s="234">
        <f t="shared" si="4" ref="J202:J205">SUM(C202:I202)</f>
        <v>2089.4628600000005</v>
      </c>
    </row>
    <row r="203" spans="1:10" ht="15">
      <c r="A203" s="156">
        <v>5511</v>
      </c>
      <c r="B203" s="233" t="s">
        <v>405</v>
      </c>
      <c r="C203" s="234">
        <v>50</v>
      </c>
      <c r="D203" s="234">
        <v>962.72699999999998</v>
      </c>
      <c r="E203" s="234">
        <v>50</v>
      </c>
      <c r="F203" s="234">
        <v>0</v>
      </c>
      <c r="G203" s="234">
        <v>0</v>
      </c>
      <c r="H203" s="234">
        <v>0</v>
      </c>
      <c r="I203" s="234">
        <v>0</v>
      </c>
      <c r="J203" s="234">
        <f t="shared" si="4"/>
        <v>1062.7269999999999</v>
      </c>
    </row>
    <row r="204" spans="1:10" ht="15">
      <c r="A204" s="156">
        <v>5520</v>
      </c>
      <c r="B204" s="233" t="s">
        <v>406</v>
      </c>
      <c r="C204" s="234">
        <v>250</v>
      </c>
      <c r="D204" s="234">
        <v>43372.259229999996</v>
      </c>
      <c r="E204" s="234">
        <v>12533.284</v>
      </c>
      <c r="F204" s="234">
        <v>6</v>
      </c>
      <c r="G204" s="234">
        <v>280</v>
      </c>
      <c r="H204" s="234">
        <v>178.80</v>
      </c>
      <c r="I204" s="234">
        <v>150</v>
      </c>
      <c r="J204" s="234">
        <f t="shared" si="4"/>
        <v>56770.343229999999</v>
      </c>
    </row>
    <row r="205" spans="1:10" ht="15">
      <c r="A205" s="156">
        <v>5531</v>
      </c>
      <c r="B205" s="233" t="s">
        <v>407</v>
      </c>
      <c r="C205" s="234">
        <v>80</v>
      </c>
      <c r="D205" s="234">
        <v>34149.173170000002</v>
      </c>
      <c r="E205" s="234">
        <v>1120.3204699999987</v>
      </c>
      <c r="F205" s="234">
        <v>114.818</v>
      </c>
      <c r="G205" s="234">
        <v>448.19870000000299</v>
      </c>
      <c r="H205" s="234">
        <v>623.05982999999992</v>
      </c>
      <c r="I205" s="234">
        <v>0</v>
      </c>
      <c r="J205" s="234">
        <f t="shared" si="4"/>
        <v>36535.570169999999</v>
      </c>
    </row>
    <row r="206" spans="1:10" ht="15">
      <c r="A206" s="156">
        <v>5532</v>
      </c>
      <c r="B206" s="233" t="s">
        <v>408</v>
      </c>
      <c r="C206" s="234">
        <v>0</v>
      </c>
      <c r="D206" s="234">
        <v>25</v>
      </c>
      <c r="E206" s="234">
        <v>0</v>
      </c>
      <c r="F206" s="234">
        <v>0</v>
      </c>
      <c r="G206" s="234">
        <v>0</v>
      </c>
      <c r="H206" s="234">
        <v>0</v>
      </c>
      <c r="I206" s="234">
        <v>0</v>
      </c>
      <c r="J206" s="234">
        <f t="shared" si="5" ref="J206:J219">SUM(C206:I206)</f>
        <v>25</v>
      </c>
    </row>
    <row r="207" spans="1:10" ht="15">
      <c r="A207" s="156">
        <v>5660</v>
      </c>
      <c r="B207" s="233" t="s">
        <v>512</v>
      </c>
      <c r="C207" s="234">
        <v>0</v>
      </c>
      <c r="D207" s="234">
        <v>0</v>
      </c>
      <c r="E207" s="234">
        <v>0</v>
      </c>
      <c r="F207" s="234">
        <v>38</v>
      </c>
      <c r="G207" s="234">
        <v>0</v>
      </c>
      <c r="H207" s="234">
        <v>0</v>
      </c>
      <c r="I207" s="234">
        <v>0</v>
      </c>
      <c r="J207" s="234">
        <f t="shared" si="5"/>
        <v>38</v>
      </c>
    </row>
    <row r="208" spans="1:10" ht="15">
      <c r="A208" s="156">
        <v>5811</v>
      </c>
      <c r="B208" s="233" t="s">
        <v>514</v>
      </c>
      <c r="C208" s="234">
        <v>0</v>
      </c>
      <c r="D208" s="234">
        <v>0</v>
      </c>
      <c r="E208" s="234">
        <v>0</v>
      </c>
      <c r="F208" s="234">
        <v>12728.26619</v>
      </c>
      <c r="G208" s="234">
        <v>0</v>
      </c>
      <c r="H208" s="234">
        <v>170191.38293000002</v>
      </c>
      <c r="I208" s="234">
        <v>320415.93427999999</v>
      </c>
      <c r="J208" s="234">
        <f t="shared" si="5"/>
        <v>503335.5834</v>
      </c>
    </row>
    <row r="209" spans="1:10" ht="15">
      <c r="A209" s="156">
        <v>5901</v>
      </c>
      <c r="B209" s="233" t="s">
        <v>666</v>
      </c>
      <c r="C209" s="234">
        <v>0</v>
      </c>
      <c r="D209" s="234">
        <v>0</v>
      </c>
      <c r="E209" s="234">
        <v>0</v>
      </c>
      <c r="F209" s="234">
        <v>0</v>
      </c>
      <c r="G209" s="234">
        <v>0</v>
      </c>
      <c r="H209" s="234">
        <v>0</v>
      </c>
      <c r="I209" s="234">
        <v>0</v>
      </c>
      <c r="J209" s="234">
        <f t="shared" si="5"/>
        <v>0</v>
      </c>
    </row>
    <row r="210" spans="1:10" ht="15">
      <c r="A210" s="156">
        <v>5903</v>
      </c>
      <c r="B210" s="233" t="s">
        <v>667</v>
      </c>
      <c r="C210" s="234">
        <v>0</v>
      </c>
      <c r="D210" s="234">
        <v>0</v>
      </c>
      <c r="E210" s="234">
        <v>0</v>
      </c>
      <c r="F210" s="234">
        <v>0</v>
      </c>
      <c r="G210" s="234">
        <v>0</v>
      </c>
      <c r="H210" s="234">
        <v>0</v>
      </c>
      <c r="I210" s="234">
        <v>0</v>
      </c>
      <c r="J210" s="234">
        <f t="shared" si="5"/>
        <v>0</v>
      </c>
    </row>
    <row r="211" spans="1:10" ht="15">
      <c r="A211" s="156">
        <v>5909</v>
      </c>
      <c r="B211" s="233" t="s">
        <v>409</v>
      </c>
      <c r="C211" s="234">
        <v>0</v>
      </c>
      <c r="D211" s="234">
        <v>6.5339999999999998</v>
      </c>
      <c r="E211" s="234">
        <v>0</v>
      </c>
      <c r="F211" s="234">
        <v>12</v>
      </c>
      <c r="G211" s="234">
        <v>0</v>
      </c>
      <c r="H211" s="234">
        <v>12</v>
      </c>
      <c r="I211" s="234">
        <v>10.946</v>
      </c>
      <c r="J211" s="234">
        <f t="shared" si="5"/>
        <v>41.48</v>
      </c>
    </row>
    <row r="212" spans="1:10" ht="15">
      <c r="A212" s="156">
        <v>6121</v>
      </c>
      <c r="B212" s="233" t="s">
        <v>410</v>
      </c>
      <c r="C212" s="234">
        <v>0</v>
      </c>
      <c r="D212" s="234">
        <v>223.10995</v>
      </c>
      <c r="E212" s="234">
        <v>1150.05852</v>
      </c>
      <c r="F212" s="234">
        <v>2469.8296700000001</v>
      </c>
      <c r="G212" s="234">
        <v>4634.5578099999984</v>
      </c>
      <c r="H212" s="234">
        <v>36722.875759999995</v>
      </c>
      <c r="I212" s="234">
        <v>15140.961560000002</v>
      </c>
      <c r="J212" s="234">
        <f t="shared" si="5"/>
        <v>60341.393269999993</v>
      </c>
    </row>
    <row r="213" spans="1:10" ht="15">
      <c r="A213" s="156">
        <v>6122</v>
      </c>
      <c r="B213" s="233" t="s">
        <v>446</v>
      </c>
      <c r="C213" s="234">
        <v>0</v>
      </c>
      <c r="D213" s="234">
        <v>0</v>
      </c>
      <c r="E213" s="234">
        <v>817.84910000000002</v>
      </c>
      <c r="F213" s="234">
        <v>362.75740000000002</v>
      </c>
      <c r="G213" s="234">
        <v>412.10199999999998</v>
      </c>
      <c r="H213" s="234">
        <v>81.485799999999998</v>
      </c>
      <c r="I213" s="234">
        <v>1971.68507</v>
      </c>
      <c r="J213" s="234">
        <f t="shared" si="5"/>
        <v>3645.8793700000001</v>
      </c>
    </row>
    <row r="214" spans="1:10" ht="15">
      <c r="A214" s="156">
        <v>6323</v>
      </c>
      <c r="B214" s="233" t="s">
        <v>668</v>
      </c>
      <c r="C214" s="234">
        <v>0</v>
      </c>
      <c r="D214" s="234">
        <v>0</v>
      </c>
      <c r="E214" s="234">
        <v>0</v>
      </c>
      <c r="F214" s="234">
        <v>0</v>
      </c>
      <c r="G214" s="234">
        <v>0</v>
      </c>
      <c r="H214" s="234">
        <v>0</v>
      </c>
      <c r="I214" s="234">
        <v>150</v>
      </c>
      <c r="J214" s="234">
        <f t="shared" si="5"/>
        <v>150</v>
      </c>
    </row>
    <row r="215" spans="1:10" ht="15">
      <c r="A215" s="156">
        <v>6129</v>
      </c>
      <c r="B215" s="233" t="s">
        <v>447</v>
      </c>
      <c r="C215" s="234">
        <v>0</v>
      </c>
      <c r="D215" s="234">
        <v>0</v>
      </c>
      <c r="E215" s="234">
        <v>123.396</v>
      </c>
      <c r="F215" s="234">
        <v>0</v>
      </c>
      <c r="G215" s="234">
        <v>0</v>
      </c>
      <c r="H215" s="234">
        <v>0</v>
      </c>
      <c r="I215" s="234">
        <v>0</v>
      </c>
      <c r="J215" s="234">
        <f t="shared" si="5"/>
        <v>123.396</v>
      </c>
    </row>
    <row r="216" spans="1:10" ht="15">
      <c r="A216" s="156">
        <v>6313</v>
      </c>
      <c r="B216" s="233" t="s">
        <v>548</v>
      </c>
      <c r="C216" s="234">
        <v>0</v>
      </c>
      <c r="D216" s="234">
        <v>0</v>
      </c>
      <c r="E216" s="234">
        <v>0</v>
      </c>
      <c r="F216" s="234">
        <v>0</v>
      </c>
      <c r="G216" s="234">
        <v>2000</v>
      </c>
      <c r="H216" s="234">
        <v>0</v>
      </c>
      <c r="I216" s="234">
        <v>0</v>
      </c>
      <c r="J216" s="234">
        <f t="shared" si="5"/>
        <v>2000</v>
      </c>
    </row>
    <row r="217" spans="1:10" ht="15">
      <c r="A217" s="156">
        <v>6351</v>
      </c>
      <c r="B217" s="233" t="s">
        <v>549</v>
      </c>
      <c r="C217" s="234">
        <v>0</v>
      </c>
      <c r="D217" s="234">
        <v>0</v>
      </c>
      <c r="E217" s="234">
        <v>0</v>
      </c>
      <c r="F217" s="234">
        <v>0</v>
      </c>
      <c r="G217" s="234">
        <v>10000</v>
      </c>
      <c r="H217" s="234">
        <v>550</v>
      </c>
      <c r="I217" s="234">
        <v>273</v>
      </c>
      <c r="J217" s="234">
        <f t="shared" si="5"/>
        <v>10823</v>
      </c>
    </row>
    <row r="218" spans="1:10" ht="15">
      <c r="A218" s="156">
        <v>6356</v>
      </c>
      <c r="B218" s="233" t="s">
        <v>550</v>
      </c>
      <c r="C218" s="234">
        <v>0</v>
      </c>
      <c r="D218" s="234">
        <v>0</v>
      </c>
      <c r="E218" s="234">
        <v>0</v>
      </c>
      <c r="F218" s="234">
        <v>0</v>
      </c>
      <c r="G218" s="234">
        <v>90</v>
      </c>
      <c r="H218" s="234">
        <v>0</v>
      </c>
      <c r="I218" s="234">
        <v>0</v>
      </c>
      <c r="J218" s="234">
        <f t="shared" si="5"/>
        <v>90</v>
      </c>
    </row>
    <row r="219" spans="1:10" ht="15.75" thickBot="1">
      <c r="A219" s="156">
        <v>6371</v>
      </c>
      <c r="B219" s="233" t="s">
        <v>669</v>
      </c>
      <c r="C219" s="234">
        <v>0</v>
      </c>
      <c r="D219" s="234">
        <v>0</v>
      </c>
      <c r="E219" s="234">
        <v>0</v>
      </c>
      <c r="F219" s="234">
        <v>0</v>
      </c>
      <c r="G219" s="234">
        <v>0</v>
      </c>
      <c r="H219" s="234">
        <v>0</v>
      </c>
      <c r="I219" s="234">
        <v>57</v>
      </c>
      <c r="J219" s="234">
        <f t="shared" si="5"/>
        <v>57</v>
      </c>
    </row>
    <row r="220" spans="2:10" ht="18" thickBot="1">
      <c r="B220" s="297" t="s">
        <v>516</v>
      </c>
      <c r="C220" s="298">
        <f t="shared" si="6" ref="C220:I220">SUM(C136:C219)</f>
        <v>2378.8016000000002</v>
      </c>
      <c r="D220" s="298">
        <f t="shared" si="6"/>
        <v>237942.00964</v>
      </c>
      <c r="E220" s="298">
        <f t="shared" si="6"/>
        <v>184104.9952</v>
      </c>
      <c r="F220" s="298">
        <f t="shared" si="6"/>
        <v>443576.07084</v>
      </c>
      <c r="G220" s="298">
        <f t="shared" si="6"/>
        <v>549452.40224999981</v>
      </c>
      <c r="H220" s="298">
        <f t="shared" si="6"/>
        <v>997016.4195099998</v>
      </c>
      <c r="I220" s="298">
        <f t="shared" si="6"/>
        <v>635508.72046999994</v>
      </c>
      <c r="J220" s="298">
        <f>SUM(J136:J219)</f>
        <v>3049979.4195099995</v>
      </c>
    </row>
    <row r="221" spans="2:10" ht="27.75" customHeight="1">
      <c r="B221" s="337" t="s">
        <v>547</v>
      </c>
      <c r="C221" s="338"/>
      <c r="D221" s="338"/>
      <c r="E221" s="338"/>
      <c r="F221" s="338"/>
      <c r="G221" s="338"/>
      <c r="H221" s="338"/>
      <c r="I221" s="338"/>
      <c r="J221" s="338"/>
    </row>
    <row r="222" spans="2:9" ht="15">
      <c r="B222" s="239" t="s">
        <v>413</v>
      </c>
      <c r="C222" s="239"/>
      <c r="D222" s="239"/>
      <c r="E222" s="239"/>
      <c r="F222" s="239"/>
      <c r="G222" s="239"/>
      <c r="H222" s="239"/>
      <c r="I222" s="239"/>
    </row>
    <row r="224" ht="15">
      <c r="J224" s="238"/>
    </row>
  </sheetData>
  <mergeCells count="1">
    <mergeCell ref="B221:J221"/>
  </mergeCells>
  <pageMargins left="0.47244094488189" right="0.275590551181102" top="0.708661417322835" bottom="0.590551181102362" header="0.31496062992126" footer="0.31496062992126"/>
  <pageSetup fitToHeight="3" orientation="portrait" paperSize="9" scale="56" r:id="rId2"/>
  <rowBreaks count="2" manualBreakCount="2">
    <brk id="84" min="1" max="9" man="1"/>
    <brk id="133" min="1" max="9"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79984760284"/>
    <pageSetUpPr fitToPage="1"/>
  </sheetPr>
  <dimension ref="B1:N68"/>
  <sheetViews>
    <sheetView showGridLines="0" workbookViewId="0" topLeftCell="A1">
      <selection pane="topLeft" activeCell="N26" sqref="N26"/>
    </sheetView>
  </sheetViews>
  <sheetFormatPr defaultRowHeight="12"/>
  <cols>
    <col min="1" max="1" width="9.14285714285714" style="35"/>
    <col min="2" max="2" width="21.2857142857143" style="35" customWidth="1"/>
    <col min="3" max="7" width="12" style="35" customWidth="1"/>
    <col min="8" max="8" width="13" style="35" customWidth="1"/>
    <col min="9" max="10" width="12" style="35" customWidth="1"/>
    <col min="11" max="12" width="9.14285714285714" style="35"/>
    <col min="13" max="14" width="12.4285714285714" style="35" bestFit="1" customWidth="1"/>
    <col min="15" max="16384" width="9.14285714285714" style="35"/>
  </cols>
  <sheetData>
    <row r="1" spans="2:14" ht="16.5" thickBot="1">
      <c r="B1" s="1" t="s">
        <v>631</v>
      </c>
      <c r="L1" s="157"/>
      <c r="M1" s="157"/>
      <c r="N1" s="157"/>
    </row>
    <row r="2" spans="2:10" ht="12.75" thickBot="1">
      <c r="B2" s="339"/>
      <c r="C2" s="340"/>
      <c r="D2" s="340"/>
      <c r="E2" s="340"/>
      <c r="F2" s="340"/>
      <c r="G2" s="340"/>
      <c r="H2" s="340"/>
      <c r="I2" s="340"/>
      <c r="J2" s="341"/>
    </row>
    <row r="3" spans="2:10" ht="12.75" thickBot="1">
      <c r="B3" s="141" t="s">
        <v>414</v>
      </c>
      <c r="C3" s="159" t="s">
        <v>618</v>
      </c>
      <c r="D3" s="160" t="s">
        <v>619</v>
      </c>
      <c r="E3" s="160" t="s">
        <v>620</v>
      </c>
      <c r="F3" s="160" t="s">
        <v>621</v>
      </c>
      <c r="G3" s="160" t="s">
        <v>622</v>
      </c>
      <c r="H3" s="294" t="s">
        <v>623</v>
      </c>
      <c r="I3" s="294" t="s">
        <v>664</v>
      </c>
      <c r="J3" s="161" t="s">
        <v>49</v>
      </c>
    </row>
    <row r="4" spans="2:10" ht="12">
      <c r="B4" s="142" t="s">
        <v>415</v>
      </c>
      <c r="C4" s="162">
        <v>0</v>
      </c>
      <c r="D4" s="163">
        <v>10110.6222</v>
      </c>
      <c r="E4" s="163">
        <v>5660.0844900000002</v>
      </c>
      <c r="F4" s="229">
        <v>39640.255839999998</v>
      </c>
      <c r="G4" s="295">
        <v>68450.188550000006</v>
      </c>
      <c r="H4" s="295">
        <v>92338.618310000005</v>
      </c>
      <c r="I4" s="295">
        <v>67930.818919999991</v>
      </c>
      <c r="J4" s="164">
        <f>SUM(C4:I4)</f>
        <v>284130.58831000002</v>
      </c>
    </row>
    <row r="5" spans="2:12" ht="12">
      <c r="B5" s="143" t="s">
        <v>416</v>
      </c>
      <c r="C5" s="165">
        <v>0</v>
      </c>
      <c r="D5" s="163">
        <v>5211.6120000000001</v>
      </c>
      <c r="E5" s="163">
        <v>938.57641000000012</v>
      </c>
      <c r="F5" s="229">
        <v>17199.013199999998</v>
      </c>
      <c r="G5" s="295">
        <v>26138.517849999997</v>
      </c>
      <c r="H5" s="295">
        <v>57528.114860000001</v>
      </c>
      <c r="I5" s="295">
        <v>31153.232680000008</v>
      </c>
      <c r="J5" s="166">
        <f t="shared" si="0" ref="J5:J16">SUM(C5:I5)</f>
        <v>138169.06700000001</v>
      </c>
      <c r="L5" s="228"/>
    </row>
    <row r="6" spans="2:10" ht="12">
      <c r="B6" s="143" t="s">
        <v>417</v>
      </c>
      <c r="C6" s="165">
        <v>0</v>
      </c>
      <c r="D6" s="163">
        <v>418.85528999999997</v>
      </c>
      <c r="E6" s="163">
        <v>6947.0299000000005</v>
      </c>
      <c r="F6" s="229">
        <v>10249.478450000001</v>
      </c>
      <c r="G6" s="295">
        <v>24038.271089999995</v>
      </c>
      <c r="H6" s="295">
        <v>50923.434079999999</v>
      </c>
      <c r="I6" s="295">
        <v>54091.122329999998</v>
      </c>
      <c r="J6" s="166">
        <f t="shared" si="0"/>
        <v>146668.19114000001</v>
      </c>
    </row>
    <row r="7" spans="2:10" ht="12">
      <c r="B7" s="143" t="s">
        <v>418</v>
      </c>
      <c r="C7" s="165">
        <v>0</v>
      </c>
      <c r="D7" s="163">
        <v>10047.16705</v>
      </c>
      <c r="E7" s="163">
        <v>11001.167029999997</v>
      </c>
      <c r="F7" s="229">
        <v>37701.98328</v>
      </c>
      <c r="G7" s="295">
        <v>33843.842239999998</v>
      </c>
      <c r="H7" s="295">
        <v>64201.49944</v>
      </c>
      <c r="I7" s="295">
        <v>31005.334960000007</v>
      </c>
      <c r="J7" s="166">
        <f t="shared" si="0"/>
        <v>187800.99400000001</v>
      </c>
    </row>
    <row r="8" spans="2:10" ht="12">
      <c r="B8" s="143" t="s">
        <v>419</v>
      </c>
      <c r="C8" s="165">
        <v>0</v>
      </c>
      <c r="D8" s="163">
        <v>10000</v>
      </c>
      <c r="E8" s="163">
        <v>5804.2160000000003</v>
      </c>
      <c r="F8" s="229">
        <v>28422.956999999999</v>
      </c>
      <c r="G8" s="295">
        <v>23758.242999999999</v>
      </c>
      <c r="H8" s="295">
        <v>56862.135029999998</v>
      </c>
      <c r="I8" s="295">
        <v>60039.071789999995</v>
      </c>
      <c r="J8" s="166">
        <f t="shared" si="0"/>
        <v>184886.62281999999</v>
      </c>
    </row>
    <row r="9" spans="2:10" ht="12">
      <c r="B9" s="143" t="s">
        <v>420</v>
      </c>
      <c r="C9" s="165">
        <v>0.66</v>
      </c>
      <c r="D9" s="163">
        <v>25955.995219999997</v>
      </c>
      <c r="E9" s="163">
        <v>15164.015060000002</v>
      </c>
      <c r="F9" s="229">
        <v>30461.382079999999</v>
      </c>
      <c r="G9" s="295">
        <v>48638.631950000003</v>
      </c>
      <c r="H9" s="295">
        <v>70448.60097</v>
      </c>
      <c r="I9" s="295">
        <v>40224.635889999998</v>
      </c>
      <c r="J9" s="166">
        <f t="shared" si="0"/>
        <v>230893.92117000002</v>
      </c>
    </row>
    <row r="10" spans="2:10" ht="12">
      <c r="B10" s="143" t="s">
        <v>421</v>
      </c>
      <c r="C10" s="165">
        <v>0</v>
      </c>
      <c r="D10" s="163">
        <v>4189.77099</v>
      </c>
      <c r="E10" s="163">
        <v>2433.1210099999998</v>
      </c>
      <c r="F10" s="229">
        <v>19757.41689</v>
      </c>
      <c r="G10" s="295">
        <v>22449.168670000003</v>
      </c>
      <c r="H10" s="295">
        <v>50789.887640000001</v>
      </c>
      <c r="I10" s="295">
        <v>24960.312459999994</v>
      </c>
      <c r="J10" s="166">
        <f t="shared" si="0"/>
        <v>124579.67765999999</v>
      </c>
    </row>
    <row r="11" spans="2:10" ht="12">
      <c r="B11" s="143" t="s">
        <v>422</v>
      </c>
      <c r="C11" s="165">
        <v>0</v>
      </c>
      <c r="D11" s="163">
        <v>6090.5315899999996</v>
      </c>
      <c r="E11" s="163">
        <v>2041.2539800000004</v>
      </c>
      <c r="F11" s="229">
        <v>17597.531139999999</v>
      </c>
      <c r="G11" s="295">
        <v>20879.770439999997</v>
      </c>
      <c r="H11" s="295">
        <v>26405.472859999998</v>
      </c>
      <c r="I11" s="295">
        <v>40983.757290000009</v>
      </c>
      <c r="J11" s="166">
        <f t="shared" si="0"/>
        <v>113998.3173</v>
      </c>
    </row>
    <row r="12" spans="2:10" ht="12">
      <c r="B12" s="143" t="s">
        <v>423</v>
      </c>
      <c r="C12" s="165">
        <v>0</v>
      </c>
      <c r="D12" s="163">
        <v>27.353999999999999</v>
      </c>
      <c r="E12" s="163">
        <v>14.961319999999999</v>
      </c>
      <c r="F12" s="229">
        <v>7682.5301600000003</v>
      </c>
      <c r="G12" s="295">
        <v>12618.379000000001</v>
      </c>
      <c r="H12" s="295">
        <v>28709.50</v>
      </c>
      <c r="I12" s="295">
        <v>14206.10</v>
      </c>
      <c r="J12" s="166">
        <f t="shared" si="0"/>
        <v>63258.824480000003</v>
      </c>
    </row>
    <row r="13" spans="2:10" ht="12">
      <c r="B13" s="143" t="s">
        <v>424</v>
      </c>
      <c r="C13" s="165">
        <v>0</v>
      </c>
      <c r="D13" s="163">
        <v>355.5967</v>
      </c>
      <c r="E13" s="163">
        <v>18362.832750000001</v>
      </c>
      <c r="F13" s="229">
        <v>33106.200649999999</v>
      </c>
      <c r="G13" s="295">
        <v>41533.637820000004</v>
      </c>
      <c r="H13" s="295">
        <v>82948.033110000004</v>
      </c>
      <c r="I13" s="295">
        <v>31985.790560000001</v>
      </c>
      <c r="J13" s="166">
        <f t="shared" si="0"/>
        <v>208292.09159</v>
      </c>
    </row>
    <row r="14" spans="2:10" ht="12">
      <c r="B14" s="143" t="s">
        <v>425</v>
      </c>
      <c r="C14" s="165">
        <v>0</v>
      </c>
      <c r="D14" s="163">
        <v>398.37873999999999</v>
      </c>
      <c r="E14" s="163">
        <v>1740.9070399999998</v>
      </c>
      <c r="F14" s="229">
        <v>5418.2223300000005</v>
      </c>
      <c r="G14" s="295">
        <v>12640.040240000004</v>
      </c>
      <c r="H14" s="295">
        <v>33247.962760000002</v>
      </c>
      <c r="I14" s="295">
        <v>19354.27348</v>
      </c>
      <c r="J14" s="166">
        <f t="shared" si="0"/>
        <v>72799.78459000001</v>
      </c>
    </row>
    <row r="15" spans="2:10" ht="12">
      <c r="B15" s="143" t="s">
        <v>426</v>
      </c>
      <c r="C15" s="165">
        <v>0</v>
      </c>
      <c r="D15" s="163">
        <v>138.101</v>
      </c>
      <c r="E15" s="163">
        <v>56.698179999999994</v>
      </c>
      <c r="F15" s="229">
        <v>6390.2223800000002</v>
      </c>
      <c r="G15" s="295">
        <v>14366.181830000001</v>
      </c>
      <c r="H15" s="295">
        <v>27302.27981</v>
      </c>
      <c r="I15" s="295">
        <v>17639.959870000002</v>
      </c>
      <c r="J15" s="166">
        <f t="shared" si="0"/>
        <v>65893.443070000008</v>
      </c>
    </row>
    <row r="16" spans="2:10" ht="12.75" thickBot="1">
      <c r="B16" s="144" t="s">
        <v>427</v>
      </c>
      <c r="C16" s="167">
        <v>103.827</v>
      </c>
      <c r="D16" s="163">
        <v>577.52906000000007</v>
      </c>
      <c r="E16" s="168">
        <v>5138.3040999999994</v>
      </c>
      <c r="F16" s="230">
        <v>34361.495589999999</v>
      </c>
      <c r="G16" s="296">
        <v>50730.782190000005</v>
      </c>
      <c r="H16" s="296">
        <v>78362.309569999998</v>
      </c>
      <c r="I16" s="296">
        <v>47135.719970000013</v>
      </c>
      <c r="J16" s="169">
        <f t="shared" si="0"/>
        <v>216409.96748000002</v>
      </c>
    </row>
    <row r="17" spans="2:10" ht="12.75" thickBot="1">
      <c r="B17" s="145" t="s">
        <v>428</v>
      </c>
      <c r="C17" s="170">
        <f t="shared" si="1" ref="C17:H17">SUM(C4:C16)</f>
        <v>104.48699999999999</v>
      </c>
      <c r="D17" s="171">
        <f t="shared" si="1"/>
        <v>73521.51384</v>
      </c>
      <c r="E17" s="171">
        <f t="shared" si="1"/>
        <v>75303.167270000005</v>
      </c>
      <c r="F17" s="171">
        <f t="shared" si="1"/>
        <v>287988.68898999994</v>
      </c>
      <c r="G17" s="171">
        <f t="shared" si="1"/>
        <v>400085.65487000003</v>
      </c>
      <c r="H17" s="171">
        <f>SUM(H4:H16)</f>
        <v>720067.84843999997</v>
      </c>
      <c r="I17" s="171">
        <f>SUM(I4:I16)</f>
        <v>480710.13019999996</v>
      </c>
      <c r="J17" s="172">
        <f>SUM(J4:J16)</f>
        <v>2037781.4906100002</v>
      </c>
    </row>
    <row r="18" spans="2:10" ht="6.75" customHeight="1" thickBot="1">
      <c r="B18" s="146"/>
      <c r="C18" s="146"/>
      <c r="D18" s="146"/>
      <c r="E18" s="146"/>
      <c r="F18" s="146"/>
      <c r="G18" s="146"/>
      <c r="H18" s="146"/>
      <c r="I18" s="146"/>
      <c r="J18" s="146"/>
    </row>
    <row r="19" spans="2:10" ht="12.75" thickBot="1">
      <c r="B19" s="141" t="s">
        <v>429</v>
      </c>
      <c r="C19" s="159" t="s">
        <v>618</v>
      </c>
      <c r="D19" s="160" t="s">
        <v>619</v>
      </c>
      <c r="E19" s="160" t="s">
        <v>620</v>
      </c>
      <c r="F19" s="160" t="s">
        <v>621</v>
      </c>
      <c r="G19" s="160" t="s">
        <v>622</v>
      </c>
      <c r="H19" s="294" t="s">
        <v>623</v>
      </c>
      <c r="I19" s="294" t="s">
        <v>664</v>
      </c>
      <c r="J19" s="161" t="s">
        <v>49</v>
      </c>
    </row>
    <row r="20" spans="2:10" ht="12">
      <c r="B20" s="142" t="s">
        <v>430</v>
      </c>
      <c r="C20" s="162">
        <v>119.5119</v>
      </c>
      <c r="D20" s="163">
        <v>12497.92</v>
      </c>
      <c r="E20" s="163">
        <v>28372.413990000001</v>
      </c>
      <c r="F20" s="229">
        <v>112893.51685</v>
      </c>
      <c r="G20" s="295">
        <v>77858.205809999999</v>
      </c>
      <c r="H20" s="295">
        <v>183601.41887999998</v>
      </c>
      <c r="I20" s="295">
        <v>109142.81114999998</v>
      </c>
      <c r="J20" s="164">
        <f t="shared" si="2" ref="J20:J32">SUM(C20:I20)</f>
        <v>524485.79857999994</v>
      </c>
    </row>
    <row r="21" spans="2:10" ht="12">
      <c r="B21" s="143" t="s">
        <v>415</v>
      </c>
      <c r="C21" s="165">
        <v>876.77170000000001</v>
      </c>
      <c r="D21" s="163">
        <v>27173.662170000003</v>
      </c>
      <c r="E21" s="163">
        <v>16005.230619999997</v>
      </c>
      <c r="F21" s="229">
        <v>15376.165100000002</v>
      </c>
      <c r="G21" s="295">
        <v>12750.317849999994</v>
      </c>
      <c r="H21" s="295">
        <v>35166.115509999996</v>
      </c>
      <c r="I21" s="295">
        <v>14387.286120000004</v>
      </c>
      <c r="J21" s="164">
        <f t="shared" si="2"/>
        <v>121735.54907000001</v>
      </c>
    </row>
    <row r="22" spans="2:10" ht="12">
      <c r="B22" s="143" t="s">
        <v>416</v>
      </c>
      <c r="C22" s="165">
        <v>134.05600000000001</v>
      </c>
      <c r="D22" s="163">
        <v>10608.88192</v>
      </c>
      <c r="E22" s="163">
        <v>7849.1688100000001</v>
      </c>
      <c r="F22" s="229">
        <v>5520.9658999999983</v>
      </c>
      <c r="G22" s="295">
        <v>6917.278159999998</v>
      </c>
      <c r="H22" s="295">
        <v>7367.0754900000002</v>
      </c>
      <c r="I22" s="295">
        <v>4257.2786199999991</v>
      </c>
      <c r="J22" s="164">
        <f t="shared" si="2"/>
        <v>42654.704899999997</v>
      </c>
    </row>
    <row r="23" spans="2:10" ht="12">
      <c r="B23" s="143" t="s">
        <v>417</v>
      </c>
      <c r="C23" s="165">
        <v>84.971999999999994</v>
      </c>
      <c r="D23" s="163">
        <v>9660.0203799999999</v>
      </c>
      <c r="E23" s="163">
        <v>7610.0907900000011</v>
      </c>
      <c r="F23" s="229">
        <v>4277.1759899999979</v>
      </c>
      <c r="G23" s="295">
        <v>13755.574540000003</v>
      </c>
      <c r="H23" s="295">
        <v>10696.57166</v>
      </c>
      <c r="I23" s="295">
        <v>5357.3916199999994</v>
      </c>
      <c r="J23" s="164">
        <f t="shared" si="2"/>
        <v>51441.796980000006</v>
      </c>
    </row>
    <row r="24" spans="2:10" ht="12">
      <c r="B24" s="143" t="s">
        <v>418</v>
      </c>
      <c r="C24" s="165">
        <v>100</v>
      </c>
      <c r="D24" s="163">
        <v>3326.2372500000001</v>
      </c>
      <c r="E24" s="163">
        <v>2756.4457000000002</v>
      </c>
      <c r="F24" s="229">
        <v>1032.7545599999996</v>
      </c>
      <c r="G24" s="295">
        <v>1142.4093100000005</v>
      </c>
      <c r="H24" s="295">
        <v>658.87152000000003</v>
      </c>
      <c r="I24" s="295">
        <v>986.2568500000001</v>
      </c>
      <c r="J24" s="164">
        <f t="shared" si="2"/>
        <v>10002.975190000001</v>
      </c>
    </row>
    <row r="25" spans="2:10" ht="12">
      <c r="B25" s="143" t="s">
        <v>419</v>
      </c>
      <c r="C25" s="165">
        <v>74.774000000000001</v>
      </c>
      <c r="D25" s="163">
        <v>12294.759320000001</v>
      </c>
      <c r="E25" s="163">
        <v>4644.4515199999996</v>
      </c>
      <c r="F25" s="229">
        <v>1507.5629100000001</v>
      </c>
      <c r="G25" s="295">
        <v>1332.5638700000011</v>
      </c>
      <c r="H25" s="295">
        <v>5081.9807199999996</v>
      </c>
      <c r="I25" s="295">
        <v>1033.6235200000006</v>
      </c>
      <c r="J25" s="164">
        <f t="shared" si="2"/>
        <v>25969.715860000004</v>
      </c>
    </row>
    <row r="26" spans="2:10" ht="12">
      <c r="B26" s="143" t="s">
        <v>420</v>
      </c>
      <c r="C26" s="165">
        <v>123.919</v>
      </c>
      <c r="D26" s="163">
        <v>13886.966050000001</v>
      </c>
      <c r="E26" s="163">
        <v>3339.0881400000007</v>
      </c>
      <c r="F26" s="229">
        <v>3871.5446099999995</v>
      </c>
      <c r="G26" s="295">
        <v>2647.1437699999997</v>
      </c>
      <c r="H26" s="295">
        <v>6460.3414299999995</v>
      </c>
      <c r="I26" s="295">
        <v>6164.9390100000001</v>
      </c>
      <c r="J26" s="164">
        <f t="shared" si="2"/>
        <v>36493.942009999999</v>
      </c>
    </row>
    <row r="27" spans="2:10" ht="12">
      <c r="B27" s="143" t="s">
        <v>421</v>
      </c>
      <c r="C27" s="165">
        <v>92.757999999999996</v>
      </c>
      <c r="D27" s="163">
        <v>8938.6628000000001</v>
      </c>
      <c r="E27" s="163">
        <v>2921.4011899999996</v>
      </c>
      <c r="F27" s="229">
        <v>2283.2845999999995</v>
      </c>
      <c r="G27" s="295">
        <v>2733.5036600000003</v>
      </c>
      <c r="H27" s="295">
        <v>2395.1192000000001</v>
      </c>
      <c r="I27" s="295">
        <v>2861.8433399999999</v>
      </c>
      <c r="J27" s="164">
        <f t="shared" si="2"/>
        <v>22226.572789999998</v>
      </c>
    </row>
    <row r="28" spans="2:10" ht="12">
      <c r="B28" s="143" t="s">
        <v>422</v>
      </c>
      <c r="C28" s="165">
        <v>147.94200000000001</v>
      </c>
      <c r="D28" s="163">
        <v>9130.42</v>
      </c>
      <c r="E28" s="163">
        <v>1684.9924399999995</v>
      </c>
      <c r="F28" s="229">
        <v>2953.9165999999996</v>
      </c>
      <c r="G28" s="295">
        <v>2498.3544100000004</v>
      </c>
      <c r="H28" s="295">
        <v>2274.0810099999999</v>
      </c>
      <c r="I28" s="295">
        <v>1349.0145400000001</v>
      </c>
      <c r="J28" s="164">
        <f>SUM(C28:I28)</f>
        <v>20038.721000000001</v>
      </c>
    </row>
    <row r="29" spans="2:10" ht="12">
      <c r="B29" s="143" t="s">
        <v>423</v>
      </c>
      <c r="C29" s="165">
        <v>133.26</v>
      </c>
      <c r="D29" s="163">
        <v>5437.68379</v>
      </c>
      <c r="E29" s="163">
        <v>4405.0016800000003</v>
      </c>
      <c r="F29" s="229">
        <v>2386.8077499999999</v>
      </c>
      <c r="G29" s="295">
        <v>1006.0091099999994</v>
      </c>
      <c r="H29" s="295">
        <v>1975.07952</v>
      </c>
      <c r="I29" s="295">
        <v>1086.3437099999999</v>
      </c>
      <c r="J29" s="164">
        <f t="shared" si="2"/>
        <v>16430.185559999998</v>
      </c>
    </row>
    <row r="30" spans="2:10" ht="12">
      <c r="B30" s="143" t="s">
        <v>424</v>
      </c>
      <c r="C30" s="165">
        <v>140</v>
      </c>
      <c r="D30" s="163">
        <v>18201.8596</v>
      </c>
      <c r="E30" s="163">
        <v>11899.935029999997</v>
      </c>
      <c r="F30" s="229">
        <v>5390.4941100000033</v>
      </c>
      <c r="G30" s="295">
        <v>12626.808809999995</v>
      </c>
      <c r="H30" s="295">
        <v>8614.7625800000005</v>
      </c>
      <c r="I30" s="295">
        <v>3322.7146099999995</v>
      </c>
      <c r="J30" s="164">
        <f t="shared" si="2"/>
        <v>60196.574740000004</v>
      </c>
    </row>
    <row r="31" spans="2:10" ht="12">
      <c r="B31" s="143" t="s">
        <v>425</v>
      </c>
      <c r="C31" s="165">
        <v>110</v>
      </c>
      <c r="D31" s="163">
        <v>6616.1278499999999</v>
      </c>
      <c r="E31" s="163">
        <v>3886.2320700000005</v>
      </c>
      <c r="F31" s="229">
        <v>2735.2615700000001</v>
      </c>
      <c r="G31" s="295">
        <v>2870.4817999999987</v>
      </c>
      <c r="H31" s="295">
        <v>2320.5516699999998</v>
      </c>
      <c r="I31" s="295">
        <v>1142.1715800000002</v>
      </c>
      <c r="J31" s="164">
        <f t="shared" si="2"/>
        <v>19680.826540000002</v>
      </c>
    </row>
    <row r="32" spans="2:10" ht="12">
      <c r="B32" s="143" t="s">
        <v>426</v>
      </c>
      <c r="C32" s="165">
        <v>120</v>
      </c>
      <c r="D32" s="163">
        <v>4358.32053</v>
      </c>
      <c r="E32" s="163">
        <v>2737.1686799999998</v>
      </c>
      <c r="F32" s="229">
        <v>3027.7271100000003</v>
      </c>
      <c r="G32" s="295">
        <v>2300.7125399999991</v>
      </c>
      <c r="H32" s="295">
        <v>2672.7809300000004</v>
      </c>
      <c r="I32" s="295">
        <v>2928.4917499999997</v>
      </c>
      <c r="J32" s="164">
        <f>SUM(C32:I32)</f>
        <v>18145.201539999998</v>
      </c>
    </row>
    <row r="33" spans="2:10" ht="12.75" thickBot="1">
      <c r="B33" s="147" t="s">
        <v>427</v>
      </c>
      <c r="C33" s="173">
        <v>16.35</v>
      </c>
      <c r="D33" s="163">
        <v>22288.974140000002</v>
      </c>
      <c r="E33" s="168">
        <v>10690.207269999999</v>
      </c>
      <c r="F33" s="230">
        <v>18803.524690000002</v>
      </c>
      <c r="G33" s="296">
        <v>48117.579740000008</v>
      </c>
      <c r="H33" s="296">
        <v>40126.018920000002</v>
      </c>
      <c r="I33" s="296">
        <v>5325.2138500000019</v>
      </c>
      <c r="J33" s="164">
        <f>SUM(C33:I33)</f>
        <v>145367.86861</v>
      </c>
    </row>
    <row r="34" spans="2:10" ht="12.75" thickBot="1">
      <c r="B34" s="145" t="s">
        <v>431</v>
      </c>
      <c r="C34" s="170">
        <f>SUM(C20:C33)</f>
        <v>2274.3146000000002</v>
      </c>
      <c r="D34" s="171">
        <f t="shared" si="3" ref="D34">SUM(D20:D33)</f>
        <v>164420.4958</v>
      </c>
      <c r="E34" s="171">
        <f>SUM(E20:E33)</f>
        <v>108801.82793000001</v>
      </c>
      <c r="F34" s="171">
        <f>SUM(F20:F33)</f>
        <v>182060.70235000004</v>
      </c>
      <c r="G34" s="171">
        <f>SUM(G20:G33)</f>
        <v>188556.94338000001</v>
      </c>
      <c r="H34" s="171">
        <f>SUM(H20:H33)</f>
        <v>309410.76903999993</v>
      </c>
      <c r="I34" s="171">
        <f>SUM(I20:I33)</f>
        <v>159345.38026999994</v>
      </c>
      <c r="J34" s="172">
        <f>SUM(J20:J33)</f>
        <v>1114870.43337</v>
      </c>
    </row>
    <row r="35" spans="2:10" ht="6.75" customHeight="1" thickBot="1">
      <c r="B35" s="146"/>
      <c r="C35" s="146"/>
      <c r="D35" s="146"/>
      <c r="E35" s="146"/>
      <c r="F35" s="146"/>
      <c r="G35" s="146"/>
      <c r="H35" s="146"/>
      <c r="I35" s="146"/>
      <c r="J35" s="146"/>
    </row>
    <row r="36" spans="2:10" ht="12.75" thickBot="1">
      <c r="B36" s="141" t="s">
        <v>432</v>
      </c>
      <c r="C36" s="159" t="s">
        <v>618</v>
      </c>
      <c r="D36" s="160" t="s">
        <v>619</v>
      </c>
      <c r="E36" s="160" t="s">
        <v>620</v>
      </c>
      <c r="F36" s="160" t="s">
        <v>621</v>
      </c>
      <c r="G36" s="160" t="s">
        <v>622</v>
      </c>
      <c r="H36" s="294" t="s">
        <v>623</v>
      </c>
      <c r="I36" s="294" t="s">
        <v>664</v>
      </c>
      <c r="J36" s="161" t="s">
        <v>49</v>
      </c>
    </row>
    <row r="37" spans="2:10" ht="12">
      <c r="B37" s="148" t="s">
        <v>430</v>
      </c>
      <c r="C37" s="174">
        <v>119.5119</v>
      </c>
      <c r="D37" s="175">
        <v>12497.92</v>
      </c>
      <c r="E37" s="175">
        <v>28372.413990000001</v>
      </c>
      <c r="F37" s="175">
        <v>112893.51685000001</v>
      </c>
      <c r="G37" s="299">
        <v>77858.205809999985</v>
      </c>
      <c r="H37" s="299">
        <v>183601.41887999998</v>
      </c>
      <c r="I37" s="299">
        <v>109142.81114999998</v>
      </c>
      <c r="J37" s="176">
        <f t="shared" si="4" ref="J37:J50">SUM(C37:I37)</f>
        <v>524485.79857999994</v>
      </c>
    </row>
    <row r="38" spans="2:10" ht="12">
      <c r="B38" s="143" t="s">
        <v>415</v>
      </c>
      <c r="C38" s="165">
        <v>876.77170000000001</v>
      </c>
      <c r="D38" s="177">
        <v>37284.284369999994</v>
      </c>
      <c r="E38" s="177">
        <v>21665.31511</v>
      </c>
      <c r="F38" s="177">
        <v>54472.007440000009</v>
      </c>
      <c r="G38" s="300">
        <v>81200.506399999969</v>
      </c>
      <c r="H38" s="300">
        <v>127311.73884999999</v>
      </c>
      <c r="I38" s="300">
        <v>82318.105039999995</v>
      </c>
      <c r="J38" s="166">
        <f t="shared" si="4"/>
        <v>405128.72891000001</v>
      </c>
    </row>
    <row r="39" spans="2:10" ht="12">
      <c r="B39" s="143" t="s">
        <v>416</v>
      </c>
      <c r="C39" s="165">
        <v>134.05600000000001</v>
      </c>
      <c r="D39" s="177">
        <v>15820.493920000001</v>
      </c>
      <c r="E39" s="177">
        <v>8787.7452200000007</v>
      </c>
      <c r="F39" s="177">
        <v>22719.9791</v>
      </c>
      <c r="G39" s="300">
        <v>33055.796010000013</v>
      </c>
      <c r="H39" s="300">
        <v>64895.190350000004</v>
      </c>
      <c r="I39" s="300">
        <v>35410.511300000006</v>
      </c>
      <c r="J39" s="166">
        <f t="shared" si="4"/>
        <v>180823.77190000005</v>
      </c>
    </row>
    <row r="40" spans="2:10" ht="12">
      <c r="B40" s="143" t="s">
        <v>417</v>
      </c>
      <c r="C40" s="165">
        <v>84.971999999999994</v>
      </c>
      <c r="D40" s="177">
        <v>10078.875669999999</v>
      </c>
      <c r="E40" s="177">
        <v>14557.12069</v>
      </c>
      <c r="F40" s="177">
        <v>14526.654439999998</v>
      </c>
      <c r="G40" s="300">
        <v>37793.845630000011</v>
      </c>
      <c r="H40" s="300">
        <v>61620.005740000001</v>
      </c>
      <c r="I40" s="300">
        <v>59448.513949999993</v>
      </c>
      <c r="J40" s="166">
        <f t="shared" si="4"/>
        <v>198109.98811999999</v>
      </c>
    </row>
    <row r="41" spans="2:10" ht="12">
      <c r="B41" s="143" t="s">
        <v>418</v>
      </c>
      <c r="C41" s="165">
        <v>100</v>
      </c>
      <c r="D41" s="177">
        <v>13373.4043</v>
      </c>
      <c r="E41" s="177">
        <v>13757.612730000001</v>
      </c>
      <c r="F41" s="177">
        <v>38734.737839999994</v>
      </c>
      <c r="G41" s="300">
        <v>34986.251550000015</v>
      </c>
      <c r="H41" s="300">
        <v>64860.37096</v>
      </c>
      <c r="I41" s="300">
        <v>31991.591809999994</v>
      </c>
      <c r="J41" s="166">
        <f t="shared" si="4"/>
        <v>197803.96919</v>
      </c>
    </row>
    <row r="42" spans="2:10" ht="12">
      <c r="B42" s="143" t="s">
        <v>419</v>
      </c>
      <c r="C42" s="165">
        <v>74.774000000000001</v>
      </c>
      <c r="D42" s="177">
        <v>22294.759320000001</v>
      </c>
      <c r="E42" s="177">
        <v>10448.667519999999</v>
      </c>
      <c r="F42" s="177">
        <v>29930.519909999999</v>
      </c>
      <c r="G42" s="300">
        <v>25090.806869999993</v>
      </c>
      <c r="H42" s="300">
        <v>61833.878750000003</v>
      </c>
      <c r="I42" s="300">
        <v>60996.068310000002</v>
      </c>
      <c r="J42" s="166">
        <f t="shared" si="4"/>
        <v>210669.47468000001</v>
      </c>
    </row>
    <row r="43" spans="2:10" ht="12">
      <c r="B43" s="143" t="s">
        <v>420</v>
      </c>
      <c r="C43" s="165">
        <v>124.57899999999999</v>
      </c>
      <c r="D43" s="177">
        <v>39842.96127</v>
      </c>
      <c r="E43" s="177">
        <v>18503.103199999994</v>
      </c>
      <c r="F43" s="177">
        <v>34332.92669</v>
      </c>
      <c r="G43" s="300">
        <v>51285.775720000005</v>
      </c>
      <c r="H43" s="300">
        <v>76908.9424</v>
      </c>
      <c r="I43" s="300">
        <v>46389.574899999992</v>
      </c>
      <c r="J43" s="166">
        <f t="shared" si="4"/>
        <v>267387.86317999999</v>
      </c>
    </row>
    <row r="44" spans="2:10" ht="12">
      <c r="B44" s="143" t="s">
        <v>421</v>
      </c>
      <c r="C44" s="165">
        <v>92.757999999999996</v>
      </c>
      <c r="D44" s="177">
        <v>13128.433789999999</v>
      </c>
      <c r="E44" s="177">
        <v>5354.5221999999994</v>
      </c>
      <c r="F44" s="177">
        <v>22040.701489999999</v>
      </c>
      <c r="G44" s="300">
        <v>25182.672329999994</v>
      </c>
      <c r="H44" s="300">
        <v>53185.006840000002</v>
      </c>
      <c r="I44" s="300">
        <v>27822.155799999997</v>
      </c>
      <c r="J44" s="166">
        <f t="shared" si="4"/>
        <v>146806.25044999999</v>
      </c>
    </row>
    <row r="45" spans="2:10" ht="12">
      <c r="B45" s="143" t="s">
        <v>422</v>
      </c>
      <c r="C45" s="165">
        <v>147.94200000000001</v>
      </c>
      <c r="D45" s="177">
        <v>15220.951590000001</v>
      </c>
      <c r="E45" s="177">
        <v>3726.2464200000018</v>
      </c>
      <c r="F45" s="177">
        <v>20551.44774</v>
      </c>
      <c r="G45" s="300">
        <v>23378.124850000004</v>
      </c>
      <c r="H45" s="300">
        <v>28679.55387</v>
      </c>
      <c r="I45" s="300">
        <v>42332.771829999998</v>
      </c>
      <c r="J45" s="166">
        <f t="shared" si="4"/>
        <v>134037.03830000001</v>
      </c>
    </row>
    <row r="46" spans="2:10" ht="12">
      <c r="B46" s="143" t="s">
        <v>423</v>
      </c>
      <c r="C46" s="165">
        <v>133.26</v>
      </c>
      <c r="D46" s="177">
        <v>5465.0377900000003</v>
      </c>
      <c r="E46" s="177">
        <v>4419.9629999999988</v>
      </c>
      <c r="F46" s="177">
        <v>10069.33791</v>
      </c>
      <c r="G46" s="300">
        <v>13624.388110000007</v>
      </c>
      <c r="H46" s="300">
        <v>30684.579519999999</v>
      </c>
      <c r="I46" s="300">
        <v>15292.443709999998</v>
      </c>
      <c r="J46" s="166">
        <f t="shared" si="4"/>
        <v>79689.010040000008</v>
      </c>
    </row>
    <row r="47" spans="2:10" ht="12">
      <c r="B47" s="143" t="s">
        <v>424</v>
      </c>
      <c r="C47" s="165">
        <v>140</v>
      </c>
      <c r="D47" s="177">
        <v>18557.456300000002</v>
      </c>
      <c r="E47" s="177">
        <v>30262.767779999998</v>
      </c>
      <c r="F47" s="177">
        <v>38496.694760000006</v>
      </c>
      <c r="G47" s="300">
        <v>54160.446629999991</v>
      </c>
      <c r="H47" s="300">
        <v>91562.795689999999</v>
      </c>
      <c r="I47" s="300">
        <v>35308.505170000004</v>
      </c>
      <c r="J47" s="166">
        <f t="shared" si="4"/>
        <v>268488.66632999998</v>
      </c>
    </row>
    <row r="48" spans="2:10" ht="12">
      <c r="B48" s="143" t="s">
        <v>425</v>
      </c>
      <c r="C48" s="165">
        <v>110</v>
      </c>
      <c r="D48" s="177">
        <v>7014.50659</v>
      </c>
      <c r="E48" s="177">
        <v>5627.1391099999992</v>
      </c>
      <c r="F48" s="177">
        <v>8153.483900000002</v>
      </c>
      <c r="G48" s="300">
        <v>15510.522039999996</v>
      </c>
      <c r="H48" s="300">
        <v>35568.514430000003</v>
      </c>
      <c r="I48" s="300">
        <v>20496.445060000002</v>
      </c>
      <c r="J48" s="166">
        <f t="shared" si="4"/>
        <v>92480.611130000005</v>
      </c>
    </row>
    <row r="49" spans="2:10" ht="12">
      <c r="B49" s="143" t="s">
        <v>426</v>
      </c>
      <c r="C49" s="165">
        <v>120</v>
      </c>
      <c r="D49" s="177">
        <v>4496.4215300000005</v>
      </c>
      <c r="E49" s="177">
        <v>2793.8668599999992</v>
      </c>
      <c r="F49" s="177">
        <v>9417.9494899999991</v>
      </c>
      <c r="G49" s="300">
        <v>16666.894370000002</v>
      </c>
      <c r="H49" s="300">
        <v>29975.060739999997</v>
      </c>
      <c r="I49" s="300">
        <v>20568.45162</v>
      </c>
      <c r="J49" s="166">
        <f t="shared" si="4"/>
        <v>84038.644609999988</v>
      </c>
    </row>
    <row r="50" spans="2:10" ht="12.75" thickBot="1">
      <c r="B50" s="147" t="s">
        <v>427</v>
      </c>
      <c r="C50" s="173">
        <v>120.17700000000001</v>
      </c>
      <c r="D50" s="178">
        <v>22866.503199999999</v>
      </c>
      <c r="E50" s="178">
        <v>15828.51137</v>
      </c>
      <c r="F50" s="178">
        <v>27236.113280000001</v>
      </c>
      <c r="G50" s="301">
        <v>59658.165930000003</v>
      </c>
      <c r="H50" s="301">
        <v>86329.36249</v>
      </c>
      <c r="I50" s="301">
        <v>47990.770820000005</v>
      </c>
      <c r="J50" s="179">
        <f t="shared" si="4"/>
        <v>260029.60409000001</v>
      </c>
    </row>
    <row r="51" spans="2:13" ht="16.5" customHeight="1" thickBot="1">
      <c r="B51" s="149" t="s">
        <v>515</v>
      </c>
      <c r="C51" s="170">
        <f>SUM(C37:C50)</f>
        <v>2378.8016000000002</v>
      </c>
      <c r="D51" s="171">
        <f t="shared" si="5" ref="D51:F51">SUM(D37:D50)</f>
        <v>237942.00964</v>
      </c>
      <c r="E51" s="171">
        <f t="shared" si="5"/>
        <v>184104.99519999998</v>
      </c>
      <c r="F51" s="171">
        <f t="shared" si="5"/>
        <v>443576.07084</v>
      </c>
      <c r="G51" s="171">
        <f>SUM(G37:G50)</f>
        <v>549452.40224999993</v>
      </c>
      <c r="H51" s="171">
        <f>SUM(H37:H50)</f>
        <v>997016.41951000004</v>
      </c>
      <c r="I51" s="171">
        <f>SUM(I37:I50)</f>
        <v>635508.72046999994</v>
      </c>
      <c r="J51" s="172">
        <f>SUM(J37:J50)</f>
        <v>3049979.4195100004</v>
      </c>
      <c r="K51" s="237"/>
      <c r="L51" s="237"/>
      <c r="M51" s="237"/>
    </row>
    <row r="52" spans="2:10" ht="27" customHeight="1">
      <c r="B52" s="337" t="s">
        <v>547</v>
      </c>
      <c r="C52" s="338"/>
      <c r="D52" s="338"/>
      <c r="E52" s="338"/>
      <c r="F52" s="338"/>
      <c r="G52" s="338"/>
      <c r="H52" s="338"/>
      <c r="I52" s="338"/>
      <c r="J52" s="338"/>
    </row>
    <row r="53" ht="12">
      <c r="B53" s="104" t="s">
        <v>413</v>
      </c>
    </row>
    <row r="68" ht="12">
      <c r="M68" s="157"/>
    </row>
  </sheetData>
  <mergeCells count="2">
    <mergeCell ref="B2:J2"/>
    <mergeCell ref="B52:J52"/>
  </mergeCells>
  <pageMargins left="0.47244094488189" right="0.354330708661417" top="0.78740157480315" bottom="0.78740157480315" header="0.31496062992126" footer="0.31496062992126"/>
  <pageSetup orientation="portrait" paperSize="9" scale="8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9"/>
  <sheetViews>
    <sheetView workbookViewId="0" topLeftCell="A1">
      <selection pane="topLeft" activeCell="H12" sqref="H12"/>
    </sheetView>
  </sheetViews>
  <sheetFormatPr defaultRowHeight="12"/>
  <cols>
    <col min="1" max="16384" width="9.14285714285714" style="35"/>
  </cols>
  <sheetData>
    <row r="3" spans="2:8" ht="9.75" customHeight="1">
      <c r="B3" s="33" t="s">
        <v>0</v>
      </c>
      <c r="C3" s="40"/>
      <c r="D3" s="34" t="s">
        <v>85</v>
      </c>
      <c r="F3" s="35" t="s">
        <v>79</v>
      </c>
      <c r="H3" s="35" t="s">
        <v>144</v>
      </c>
    </row>
    <row r="4" spans="2:8" ht="9.75" customHeight="1">
      <c r="B4" s="36" t="s">
        <v>1</v>
      </c>
      <c r="C4" s="41"/>
      <c r="D4" s="37" t="s">
        <v>86</v>
      </c>
      <c r="F4" s="35" t="s">
        <v>76</v>
      </c>
      <c r="H4" s="35" t="s">
        <v>84</v>
      </c>
    </row>
    <row r="5" spans="2:6" ht="9.75" customHeight="1">
      <c r="B5" s="36" t="s">
        <v>2</v>
      </c>
      <c r="C5" s="41"/>
      <c r="D5" s="37" t="s">
        <v>87</v>
      </c>
      <c r="F5" s="35" t="s">
        <v>140</v>
      </c>
    </row>
    <row r="6" spans="2:6" ht="9.75" customHeight="1">
      <c r="B6" s="36" t="s">
        <v>3</v>
      </c>
      <c r="C6" s="41"/>
      <c r="D6" s="37" t="s">
        <v>88</v>
      </c>
      <c r="F6" s="35" t="s">
        <v>80</v>
      </c>
    </row>
    <row r="7" spans="2:6" ht="9.75" customHeight="1">
      <c r="B7" s="36" t="s">
        <v>4</v>
      </c>
      <c r="C7" s="41"/>
      <c r="D7" s="37" t="s">
        <v>89</v>
      </c>
      <c r="F7" s="35" t="s">
        <v>81</v>
      </c>
    </row>
    <row r="8" spans="2:6" ht="9.75" customHeight="1">
      <c r="B8" s="36" t="s">
        <v>5</v>
      </c>
      <c r="C8" s="41"/>
      <c r="D8" s="37" t="s">
        <v>90</v>
      </c>
      <c r="F8" s="35" t="s">
        <v>78</v>
      </c>
    </row>
    <row r="9" spans="2:6" ht="9.75" customHeight="1">
      <c r="B9" s="36" t="s">
        <v>6</v>
      </c>
      <c r="C9" s="41"/>
      <c r="D9" s="37" t="s">
        <v>91</v>
      </c>
      <c r="F9" s="35" t="s">
        <v>141</v>
      </c>
    </row>
    <row r="10" spans="2:6" ht="9.75" customHeight="1">
      <c r="B10" s="36" t="s">
        <v>7</v>
      </c>
      <c r="C10" s="41"/>
      <c r="D10" s="37" t="s">
        <v>92</v>
      </c>
      <c r="F10" s="35" t="s">
        <v>143</v>
      </c>
    </row>
    <row r="11" spans="2:6" ht="9.75" customHeight="1">
      <c r="B11" s="36" t="s">
        <v>8</v>
      </c>
      <c r="C11" s="41"/>
      <c r="D11" s="37" t="s">
        <v>93</v>
      </c>
      <c r="F11" s="35" t="s">
        <v>82</v>
      </c>
    </row>
    <row r="12" spans="2:6" ht="9.75" customHeight="1">
      <c r="B12" s="36" t="s">
        <v>9</v>
      </c>
      <c r="C12" s="41"/>
      <c r="D12" s="37" t="s">
        <v>94</v>
      </c>
      <c r="F12" s="35" t="s">
        <v>83</v>
      </c>
    </row>
    <row r="13" spans="2:6" ht="9.75" customHeight="1">
      <c r="B13" s="36" t="s">
        <v>10</v>
      </c>
      <c r="C13" s="41"/>
      <c r="D13" s="37" t="s">
        <v>95</v>
      </c>
      <c r="F13" s="35" t="s">
        <v>84</v>
      </c>
    </row>
    <row r="14" spans="2:4" ht="9.75" customHeight="1">
      <c r="B14" s="36" t="s">
        <v>11</v>
      </c>
      <c r="C14" s="41"/>
      <c r="D14" s="37" t="s">
        <v>96</v>
      </c>
    </row>
    <row r="15" spans="2:4" ht="9.75" customHeight="1">
      <c r="B15" s="36" t="s">
        <v>12</v>
      </c>
      <c r="C15" s="41"/>
      <c r="D15" s="37" t="s">
        <v>97</v>
      </c>
    </row>
    <row r="16" spans="2:4" ht="9.75" customHeight="1">
      <c r="B16" s="36" t="s">
        <v>13</v>
      </c>
      <c r="C16" s="41"/>
      <c r="D16" s="37" t="s">
        <v>98</v>
      </c>
    </row>
    <row r="17" spans="2:4" ht="9.75" customHeight="1">
      <c r="B17" s="36" t="s">
        <v>14</v>
      </c>
      <c r="C17" s="41"/>
      <c r="D17" s="37" t="s">
        <v>99</v>
      </c>
    </row>
    <row r="18" spans="2:4" ht="9.75" customHeight="1">
      <c r="B18" s="36" t="s">
        <v>15</v>
      </c>
      <c r="C18" s="41"/>
      <c r="D18" s="37" t="s">
        <v>100</v>
      </c>
    </row>
    <row r="19" spans="2:4" ht="9.75" customHeight="1">
      <c r="B19" s="36" t="s">
        <v>16</v>
      </c>
      <c r="C19" s="41"/>
      <c r="D19" s="37" t="s">
        <v>101</v>
      </c>
    </row>
    <row r="20" spans="2:4" ht="9.75" customHeight="1">
      <c r="B20" s="36" t="s">
        <v>17</v>
      </c>
      <c r="C20" s="41"/>
      <c r="D20" s="37" t="s">
        <v>102</v>
      </c>
    </row>
    <row r="21" spans="2:4" ht="9.75" customHeight="1">
      <c r="B21" s="36" t="s">
        <v>18</v>
      </c>
      <c r="C21" s="41"/>
      <c r="D21" s="37" t="s">
        <v>103</v>
      </c>
    </row>
    <row r="22" spans="2:4" ht="9.75" customHeight="1">
      <c r="B22" s="36" t="s">
        <v>19</v>
      </c>
      <c r="C22" s="41"/>
      <c r="D22" s="37" t="s">
        <v>104</v>
      </c>
    </row>
    <row r="23" spans="2:4" ht="9.75" customHeight="1">
      <c r="B23" s="36" t="s">
        <v>20</v>
      </c>
      <c r="C23" s="41"/>
      <c r="D23" s="37" t="s">
        <v>105</v>
      </c>
    </row>
    <row r="24" spans="2:4" ht="9.75" customHeight="1">
      <c r="B24" s="36" t="s">
        <v>21</v>
      </c>
      <c r="C24" s="41"/>
      <c r="D24" s="37" t="s">
        <v>106</v>
      </c>
    </row>
    <row r="25" spans="2:4" ht="9.75" customHeight="1">
      <c r="B25" s="36" t="s">
        <v>22</v>
      </c>
      <c r="C25" s="41"/>
      <c r="D25" s="37" t="s">
        <v>107</v>
      </c>
    </row>
    <row r="26" spans="2:4" ht="9.75" customHeight="1">
      <c r="B26" s="36" t="s">
        <v>23</v>
      </c>
      <c r="C26" s="41"/>
      <c r="D26" s="37" t="s">
        <v>108</v>
      </c>
    </row>
    <row r="27" spans="2:4" ht="9.75" customHeight="1">
      <c r="B27" s="36" t="s">
        <v>24</v>
      </c>
      <c r="C27" s="41"/>
      <c r="D27" s="37" t="s">
        <v>109</v>
      </c>
    </row>
    <row r="28" spans="2:4" ht="9.75" customHeight="1">
      <c r="B28" s="36" t="s">
        <v>25</v>
      </c>
      <c r="C28" s="41"/>
      <c r="D28" s="37" t="s">
        <v>110</v>
      </c>
    </row>
    <row r="29" spans="2:4" ht="9.75" customHeight="1">
      <c r="B29" s="36" t="s">
        <v>26</v>
      </c>
      <c r="C29" s="41"/>
      <c r="D29" s="37" t="s">
        <v>111</v>
      </c>
    </row>
    <row r="30" spans="2:4" ht="9.75" customHeight="1">
      <c r="B30" s="36" t="s">
        <v>27</v>
      </c>
      <c r="C30" s="41"/>
      <c r="D30" s="37" t="s">
        <v>112</v>
      </c>
    </row>
    <row r="31" spans="2:4" ht="9.75" customHeight="1">
      <c r="B31" s="36" t="s">
        <v>28</v>
      </c>
      <c r="C31" s="41"/>
      <c r="D31" s="37" t="s">
        <v>113</v>
      </c>
    </row>
    <row r="32" spans="2:4" ht="9.75" customHeight="1">
      <c r="B32" s="36" t="s">
        <v>29</v>
      </c>
      <c r="C32" s="41"/>
      <c r="D32" s="37" t="s">
        <v>114</v>
      </c>
    </row>
    <row r="33" spans="2:4" ht="9.75" customHeight="1">
      <c r="B33" s="36" t="s">
        <v>30</v>
      </c>
      <c r="C33" s="41"/>
      <c r="D33" s="37" t="s">
        <v>115</v>
      </c>
    </row>
    <row r="34" spans="2:4" ht="9.75" customHeight="1">
      <c r="B34" s="36" t="s">
        <v>31</v>
      </c>
      <c r="C34" s="41"/>
      <c r="D34" s="37" t="s">
        <v>116</v>
      </c>
    </row>
    <row r="35" spans="2:4" ht="9.75" customHeight="1">
      <c r="B35" s="36" t="s">
        <v>32</v>
      </c>
      <c r="C35" s="41"/>
      <c r="D35" s="37" t="s">
        <v>117</v>
      </c>
    </row>
    <row r="36" spans="2:4" ht="9.75" customHeight="1">
      <c r="B36" s="36" t="s">
        <v>33</v>
      </c>
      <c r="C36" s="41"/>
      <c r="D36" s="37" t="s">
        <v>118</v>
      </c>
    </row>
    <row r="37" spans="2:4" ht="9.75" customHeight="1">
      <c r="B37" s="36">
        <v>362</v>
      </c>
      <c r="C37" s="41"/>
      <c r="D37" s="37" t="s">
        <v>119</v>
      </c>
    </row>
    <row r="38" spans="2:4" ht="9.75" customHeight="1">
      <c r="B38" s="36" t="s">
        <v>34</v>
      </c>
      <c r="C38" s="41"/>
      <c r="D38" s="37" t="s">
        <v>120</v>
      </c>
    </row>
    <row r="39" spans="2:4" ht="9.75" customHeight="1">
      <c r="B39" s="36" t="s">
        <v>35</v>
      </c>
      <c r="C39" s="41"/>
      <c r="D39" s="37" t="s">
        <v>121</v>
      </c>
    </row>
    <row r="40" spans="2:4" ht="9.75" customHeight="1">
      <c r="B40" s="36" t="s">
        <v>36</v>
      </c>
      <c r="C40" s="41"/>
      <c r="D40" s="37" t="s">
        <v>122</v>
      </c>
    </row>
    <row r="41" spans="2:4" ht="9.75" customHeight="1">
      <c r="B41" s="36" t="s">
        <v>37</v>
      </c>
      <c r="C41" s="41"/>
      <c r="D41" s="37" t="s">
        <v>123</v>
      </c>
    </row>
    <row r="42" spans="2:4" ht="9.75" customHeight="1">
      <c r="B42" s="36" t="s">
        <v>38</v>
      </c>
      <c r="C42" s="41"/>
      <c r="D42" s="37" t="s">
        <v>124</v>
      </c>
    </row>
    <row r="43" spans="2:4" ht="9.75" customHeight="1">
      <c r="B43" s="36" t="s">
        <v>39</v>
      </c>
      <c r="C43" s="41"/>
      <c r="D43" s="37" t="s">
        <v>125</v>
      </c>
    </row>
    <row r="44" spans="2:4" ht="9.75" customHeight="1">
      <c r="B44" s="36" t="s">
        <v>40</v>
      </c>
      <c r="C44" s="41"/>
      <c r="D44" s="37" t="s">
        <v>126</v>
      </c>
    </row>
    <row r="45" spans="2:4" ht="9.75" customHeight="1">
      <c r="B45" s="36" t="s">
        <v>41</v>
      </c>
      <c r="C45" s="41"/>
      <c r="D45" s="37" t="s">
        <v>127</v>
      </c>
    </row>
    <row r="46" spans="2:4" ht="9.75" customHeight="1">
      <c r="B46" s="36" t="s">
        <v>42</v>
      </c>
      <c r="C46" s="41"/>
      <c r="D46" s="37" t="s">
        <v>128</v>
      </c>
    </row>
    <row r="47" spans="2:4" ht="9.75" customHeight="1">
      <c r="B47" s="36" t="s">
        <v>43</v>
      </c>
      <c r="C47" s="41"/>
      <c r="D47" s="37" t="s">
        <v>129</v>
      </c>
    </row>
    <row r="48" spans="2:4" ht="9.75" customHeight="1">
      <c r="B48" s="36" t="s">
        <v>44</v>
      </c>
      <c r="C48" s="41"/>
      <c r="D48" s="37" t="s">
        <v>130</v>
      </c>
    </row>
    <row r="49" spans="2:4" ht="9.75" customHeight="1">
      <c r="B49" s="38" t="s">
        <v>45</v>
      </c>
      <c r="C49" s="42"/>
      <c r="D49" s="39" t="s">
        <v>131</v>
      </c>
    </row>
  </sheetData>
  <pageMargins left="0.7" right="0.7" top="0.787401575" bottom="0.7874015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9"/>
  <sheetViews>
    <sheetView showGridLines="0" workbookViewId="0" topLeftCell="A1">
      <pane ySplit="2" topLeftCell="A3" activePane="bottomLeft" state="frozen"/>
      <selection pane="topLeft" activeCell="A1" sqref="A1"/>
      <selection pane="bottomLeft" activeCell="H14" sqref="H14"/>
    </sheetView>
  </sheetViews>
  <sheetFormatPr defaultRowHeight="15"/>
  <cols>
    <col min="1" max="1" width="5.85714285714286" style="2" customWidth="1"/>
    <col min="2" max="2" width="4.42857142857143" style="2" customWidth="1"/>
    <col min="3" max="3" width="7.57142857142857" style="2" customWidth="1"/>
    <col min="4" max="4" width="8.85714285714286" style="2" customWidth="1"/>
    <col min="5" max="5" width="105.285714285714" style="2" customWidth="1"/>
    <col min="6" max="7" width="9.42857142857143" style="2" customWidth="1"/>
    <col min="8" max="8" width="9.85714285714286" style="2" customWidth="1"/>
    <col min="9" max="10" width="0" style="2" hidden="1" customWidth="1"/>
    <col min="11" max="20" width="7.57142857142857" style="2" customWidth="1"/>
    <col min="21" max="21" width="7.57142857142857" style="5" customWidth="1"/>
    <col min="22" max="16384" width="9.14285714285714" style="2"/>
  </cols>
  <sheetData>
    <row r="1" ht="15.75">
      <c r="B1" s="1" t="s">
        <v>75</v>
      </c>
    </row>
    <row r="2" spans="2:21" ht="35.25" customHeight="1">
      <c r="B2" s="342" t="s">
        <v>50</v>
      </c>
      <c r="C2" s="343"/>
      <c r="D2" s="16" t="s">
        <v>51</v>
      </c>
      <c r="E2" s="13" t="s">
        <v>67</v>
      </c>
      <c r="F2" s="15" t="s">
        <v>64</v>
      </c>
      <c r="G2" s="15" t="s">
        <v>65</v>
      </c>
      <c r="H2" s="14" t="s">
        <v>66</v>
      </c>
      <c r="I2" s="13" t="s">
        <v>52</v>
      </c>
      <c r="J2" s="13" t="s">
        <v>53</v>
      </c>
      <c r="K2" s="13" t="s">
        <v>54</v>
      </c>
      <c r="L2" s="13" t="s">
        <v>55</v>
      </c>
      <c r="M2" s="13" t="s">
        <v>56</v>
      </c>
      <c r="N2" s="13" t="s">
        <v>57</v>
      </c>
      <c r="O2" s="13" t="s">
        <v>58</v>
      </c>
      <c r="P2" s="13" t="s">
        <v>59</v>
      </c>
      <c r="Q2" s="13" t="s">
        <v>60</v>
      </c>
      <c r="R2" s="13" t="s">
        <v>61</v>
      </c>
      <c r="S2" s="13" t="s">
        <v>62</v>
      </c>
      <c r="T2" s="13" t="s">
        <v>63</v>
      </c>
      <c r="U2" s="13" t="s">
        <v>49</v>
      </c>
    </row>
    <row r="3" spans="2:21" ht="11.25" customHeight="1">
      <c r="B3" s="9" t="s">
        <v>5</v>
      </c>
      <c r="C3" s="8" t="s">
        <v>47</v>
      </c>
      <c r="D3" s="27" t="s">
        <v>70</v>
      </c>
      <c r="E3" s="7" t="s">
        <v>72</v>
      </c>
      <c r="F3" s="20">
        <v>300</v>
      </c>
      <c r="G3" s="24" t="s">
        <v>73</v>
      </c>
      <c r="H3" s="24" t="s">
        <v>69</v>
      </c>
      <c r="I3" s="29"/>
      <c r="J3" s="29"/>
      <c r="K3" s="29">
        <v>23.652999999999999</v>
      </c>
      <c r="L3" s="29"/>
      <c r="M3" s="29"/>
      <c r="N3" s="29"/>
      <c r="O3" s="29"/>
      <c r="P3" s="29"/>
      <c r="Q3" s="29"/>
      <c r="R3" s="29"/>
      <c r="S3" s="29"/>
      <c r="T3" s="29"/>
      <c r="U3" s="11">
        <f t="shared" si="0" ref="U3:U7">SUM(I3:T3)</f>
        <v>23.652999999999999</v>
      </c>
    </row>
    <row r="4" spans="2:21" ht="11.25" customHeight="1">
      <c r="B4" s="9"/>
      <c r="C4" s="8"/>
      <c r="D4" s="27"/>
      <c r="E4" s="7"/>
      <c r="F4" s="20"/>
      <c r="G4" s="23"/>
      <c r="H4" s="23"/>
      <c r="I4" s="29"/>
      <c r="J4" s="29"/>
      <c r="K4" s="29"/>
      <c r="L4" s="29"/>
      <c r="M4" s="29"/>
      <c r="N4" s="29"/>
      <c r="O4" s="29"/>
      <c r="P4" s="29"/>
      <c r="Q4" s="29"/>
      <c r="R4" s="29"/>
      <c r="S4" s="29"/>
      <c r="T4" s="29"/>
      <c r="U4" s="11">
        <f t="shared" si="0"/>
        <v>0</v>
      </c>
    </row>
    <row r="5" spans="2:21" ht="11.25" customHeight="1">
      <c r="B5" s="9" t="s">
        <v>11</v>
      </c>
      <c r="C5" s="8" t="s">
        <v>48</v>
      </c>
      <c r="D5" s="27" t="s">
        <v>70</v>
      </c>
      <c r="E5" s="18" t="s">
        <v>71</v>
      </c>
      <c r="F5" s="20">
        <v>1500</v>
      </c>
      <c r="G5" s="24" t="s">
        <v>68</v>
      </c>
      <c r="H5" s="24" t="s">
        <v>69</v>
      </c>
      <c r="I5" s="29"/>
      <c r="J5" s="29"/>
      <c r="K5" s="29"/>
      <c r="L5" s="29"/>
      <c r="M5" s="29"/>
      <c r="N5" s="29"/>
      <c r="O5" s="29"/>
      <c r="P5" s="29"/>
      <c r="Q5" s="29"/>
      <c r="R5" s="29"/>
      <c r="S5" s="29"/>
      <c r="T5" s="29"/>
      <c r="U5" s="11">
        <f t="shared" si="0"/>
        <v>0</v>
      </c>
    </row>
    <row r="6" spans="2:21" ht="11.25" customHeight="1">
      <c r="B6" s="9" t="s">
        <v>11</v>
      </c>
      <c r="C6" s="8" t="s">
        <v>48</v>
      </c>
      <c r="D6" s="27" t="s">
        <v>70</v>
      </c>
      <c r="E6" s="7" t="s">
        <v>72</v>
      </c>
      <c r="F6" s="20">
        <v>150</v>
      </c>
      <c r="G6" s="24" t="s">
        <v>73</v>
      </c>
      <c r="H6" s="24" t="s">
        <v>69</v>
      </c>
      <c r="I6" s="29"/>
      <c r="J6" s="29"/>
      <c r="K6" s="29">
        <v>25</v>
      </c>
      <c r="L6" s="29"/>
      <c r="M6" s="29"/>
      <c r="N6" s="29"/>
      <c r="O6" s="29"/>
      <c r="P6" s="29"/>
      <c r="Q6" s="29"/>
      <c r="R6" s="29"/>
      <c r="S6" s="29"/>
      <c r="T6" s="29"/>
      <c r="U6" s="11">
        <f t="shared" si="0"/>
        <v>25</v>
      </c>
    </row>
    <row r="7" spans="2:21" ht="11.25" customHeight="1">
      <c r="B7" s="9"/>
      <c r="C7" s="8"/>
      <c r="D7" s="27"/>
      <c r="E7" s="18"/>
      <c r="F7" s="20"/>
      <c r="G7" s="24"/>
      <c r="H7" s="24"/>
      <c r="I7" s="29"/>
      <c r="J7" s="29"/>
      <c r="K7" s="29"/>
      <c r="L7" s="29"/>
      <c r="M7" s="29"/>
      <c r="N7" s="29"/>
      <c r="O7" s="29"/>
      <c r="P7" s="29"/>
      <c r="Q7" s="29"/>
      <c r="R7" s="29"/>
      <c r="S7" s="29"/>
      <c r="T7" s="29"/>
      <c r="U7" s="11">
        <f t="shared" si="0"/>
        <v>0</v>
      </c>
    </row>
    <row r="8" spans="2:21" s="5" customFormat="1" ht="11.25" customHeight="1">
      <c r="B8" s="3" t="s">
        <v>46</v>
      </c>
      <c r="C8" s="4"/>
      <c r="D8" s="10"/>
      <c r="E8" s="19"/>
      <c r="F8" s="21"/>
      <c r="G8" s="25"/>
      <c r="H8" s="25"/>
      <c r="I8" s="12">
        <f t="shared" si="1" ref="I8:U8">SUM(I3:I7)</f>
        <v>0</v>
      </c>
      <c r="J8" s="12">
        <f t="shared" si="1"/>
        <v>0</v>
      </c>
      <c r="K8" s="12">
        <f t="shared" si="1"/>
        <v>48.652999999999999</v>
      </c>
      <c r="L8" s="12">
        <f t="shared" si="1"/>
        <v>0</v>
      </c>
      <c r="M8" s="12">
        <f t="shared" si="1"/>
        <v>0</v>
      </c>
      <c r="N8" s="12">
        <f t="shared" si="1"/>
        <v>0</v>
      </c>
      <c r="O8" s="12">
        <f t="shared" si="1"/>
        <v>0</v>
      </c>
      <c r="P8" s="12">
        <f t="shared" si="1"/>
        <v>0</v>
      </c>
      <c r="Q8" s="12">
        <f t="shared" si="1"/>
        <v>0</v>
      </c>
      <c r="R8" s="12">
        <f t="shared" si="1"/>
        <v>0</v>
      </c>
      <c r="S8" s="12">
        <f t="shared" si="1"/>
        <v>0</v>
      </c>
      <c r="T8" s="12">
        <f t="shared" si="1"/>
        <v>0</v>
      </c>
      <c r="U8" s="12">
        <f t="shared" si="1"/>
        <v>48.652999999999999</v>
      </c>
    </row>
    <row r="9" ht="12" customHeight="1">
      <c r="B9" s="17"/>
    </row>
  </sheetData>
  <mergeCells count="1">
    <mergeCell ref="B2:C2"/>
  </mergeCells>
  <pageMargins left="0.39" right="0.29" top="0.78740157480315" bottom="0.78740157480315" header="0.31496062992126" footer="0.31496062992126"/>
  <pageSetup orientation="landscape" paperSize="9" scale="55"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2022-03-04T11:45:01Z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Vydaje na pomoc Ukrajine_září 2022_final.xlsx</vt:lpwstr>
  </property>
</Properties>
</file>