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525" yWindow="1500" windowWidth="19155" windowHeight="10830" activeTab="1"/>
  </bookViews>
  <sheets>
    <sheet name="ČJ-měsíční" sheetId="1" r:id="rId1"/>
    <sheet name="ČJ-kumulativní" sheetId="2" r:id="rId2"/>
  </sheets>
  <calcPr calcId="145621"/>
</workbook>
</file>

<file path=xl/calcChain.xml><?xml version="1.0" encoding="utf-8"?>
<calcChain xmlns="http://schemas.openxmlformats.org/spreadsheetml/2006/main">
  <c r="O15" i="2" l="1"/>
  <c r="O13" i="2"/>
  <c r="O12" i="2"/>
  <c r="O11" i="2"/>
  <c r="O9" i="1"/>
  <c r="O14" i="1" s="1"/>
  <c r="O14" i="2" s="1"/>
  <c r="O9" i="2" l="1"/>
  <c r="N15" i="2"/>
  <c r="N13" i="2"/>
  <c r="N12" i="2"/>
  <c r="N11" i="2"/>
  <c r="N9" i="1"/>
  <c r="N14" i="1" s="1"/>
  <c r="N14" i="2" s="1"/>
  <c r="N9" i="2" l="1"/>
  <c r="M15" i="2"/>
  <c r="M14" i="2"/>
  <c r="M13" i="2"/>
  <c r="M12" i="2"/>
  <c r="M11" i="2"/>
  <c r="M9" i="2"/>
  <c r="M9" i="1" l="1"/>
  <c r="M14" i="1" s="1"/>
  <c r="L15" i="2" l="1"/>
  <c r="L14" i="2"/>
  <c r="L13" i="2"/>
  <c r="L12" i="2"/>
  <c r="L11" i="2"/>
  <c r="L9" i="2"/>
  <c r="L9" i="1" l="1"/>
  <c r="L14" i="1" s="1"/>
  <c r="K14" i="1"/>
  <c r="K15" i="2" l="1"/>
  <c r="K13" i="2"/>
  <c r="K12" i="2"/>
  <c r="K11" i="2"/>
  <c r="K9" i="1"/>
  <c r="K14" i="2" s="1"/>
  <c r="K9" i="2" l="1"/>
  <c r="J15" i="2"/>
  <c r="J11" i="2"/>
  <c r="J12" i="2"/>
  <c r="J13" i="2"/>
  <c r="J9" i="1"/>
  <c r="J9" i="2" s="1"/>
  <c r="J14" i="1" l="1"/>
  <c r="J14" i="2" s="1"/>
  <c r="I15" i="2"/>
  <c r="I13" i="2"/>
  <c r="I12" i="2"/>
  <c r="I11" i="2"/>
  <c r="I9" i="1"/>
  <c r="I14" i="1" s="1"/>
  <c r="I14" i="2" s="1"/>
  <c r="I9" i="2" l="1"/>
  <c r="H9" i="1"/>
  <c r="H14" i="1" s="1"/>
  <c r="H15" i="2"/>
  <c r="H13" i="2"/>
  <c r="H11" i="2"/>
  <c r="G15" i="2" l="1"/>
  <c r="G13" i="2"/>
  <c r="G11" i="2"/>
  <c r="G9" i="1" l="1"/>
  <c r="G14" i="1" s="1"/>
  <c r="F13" i="2" l="1"/>
  <c r="F11" i="2"/>
  <c r="F9" i="1" l="1"/>
  <c r="F14" i="1" l="1"/>
  <c r="E15" i="2"/>
  <c r="F15" i="2" s="1"/>
  <c r="E11" i="2"/>
  <c r="E12" i="2"/>
  <c r="F12" i="2" s="1"/>
  <c r="G12" i="2" s="1"/>
  <c r="H12" i="2" s="1"/>
  <c r="E13" i="2"/>
  <c r="E9" i="1"/>
  <c r="E14" i="1" s="1"/>
  <c r="E14" i="2" s="1"/>
  <c r="E9" i="2" l="1"/>
  <c r="F9" i="2" s="1"/>
  <c r="G9" i="2" s="1"/>
  <c r="H9" i="2" s="1"/>
  <c r="F14" i="2"/>
  <c r="G14" i="2" s="1"/>
  <c r="H14" i="2" s="1"/>
  <c r="D13" i="2"/>
  <c r="D12" i="2" l="1"/>
  <c r="D11" i="2"/>
  <c r="D9" i="1"/>
  <c r="D14" i="1" s="1"/>
  <c r="D14" i="2" s="1"/>
  <c r="D9" i="2" l="1"/>
  <c r="D15" i="2" s="1"/>
</calcChain>
</file>

<file path=xl/sharedStrings.xml><?xml version="1.0" encoding="utf-8"?>
<sst xmlns="http://schemas.openxmlformats.org/spreadsheetml/2006/main" count="50" uniqueCount="37">
  <si>
    <t>Subsektor S.1314</t>
  </si>
  <si>
    <t xml:space="preserve">v mil. Kč 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</si>
  <si>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</si>
  <si>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</si>
  <si>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</si>
  <si>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</si>
  <si>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</si>
  <si>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</si>
  <si>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</si>
  <si>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</si>
  <si>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</si>
  <si>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</si>
  <si>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</si>
  <si>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</si>
  <si>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I.</t>
  </si>
  <si>
    <t>PŘÍJMY</t>
  </si>
  <si>
    <t>v tom:</t>
  </si>
  <si>
    <t>Příjmy z pojistného vč. příslušenství</t>
  </si>
  <si>
    <t>Platba státu</t>
  </si>
  <si>
    <t>Ostatní příjmy</t>
  </si>
  <si>
    <t>II.</t>
  </si>
  <si>
    <t>VÝDAJE</t>
  </si>
  <si>
    <t>III.</t>
  </si>
  <si>
    <t>SALDO</t>
  </si>
  <si>
    <t>k 31.1.</t>
  </si>
  <si>
    <t>k 30.4.</t>
  </si>
  <si>
    <t>k 31.5.</t>
  </si>
  <si>
    <t>k 30.6.</t>
  </si>
  <si>
    <t>k 31.7.</t>
  </si>
  <si>
    <t>k 31.8.</t>
  </si>
  <si>
    <t>k 30.9.</t>
  </si>
  <si>
    <t>k 31.10.</t>
  </si>
  <si>
    <t>k 30.11.</t>
  </si>
  <si>
    <t>k 31.12.</t>
  </si>
  <si>
    <t>Zdravotní pojišťovny</t>
  </si>
  <si>
    <t>k 29.2.</t>
  </si>
  <si>
    <t>k 31.3.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</si>
</sst>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2" borderId="0" xfId="0" applyFill="1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/>
    <xf numFmtId="0" fontId="1" fillId="2" borderId="1" xfId="0" applyFont="1" applyFill="1" applyBorder="1"/>
    <xf numFmtId="0" fontId="3" fillId="2" borderId="12" xfId="0" applyFont="1" applyFill="1" applyBorder="1"/>
    <xf numFmtId="0" fontId="3" fillId="2" borderId="13" xfId="0" applyFont="1" applyFill="1" applyBorder="1"/>
    <xf numFmtId="0" fontId="3" fillId="2" borderId="0" xfId="0" applyFont="1" applyFill="1" applyBorder="1"/>
    <xf numFmtId="0" fontId="3" fillId="2" borderId="15" xfId="0" applyFont="1" applyFill="1" applyBorder="1"/>
    <xf numFmtId="0" fontId="3" fillId="2" borderId="5" xfId="0" applyFont="1" applyFill="1" applyBorder="1"/>
    <xf numFmtId="0" fontId="1" fillId="2" borderId="17" xfId="0" applyFont="1" applyFill="1" applyBorder="1"/>
    <xf numFmtId="0" fontId="1" fillId="2" borderId="16" xfId="0" applyFont="1" applyFill="1" applyBorder="1"/>
    <xf numFmtId="0" fontId="1" fillId="2" borderId="18" xfId="0" applyFont="1" applyFill="1" applyBorder="1"/>
    <xf numFmtId="0" fontId="0" fillId="2" borderId="0" xfId="0" applyFill="1" applyBorder="1"/>
    <xf numFmtId="0" fontId="1" fillId="2" borderId="20" xfId="0" applyFont="1" applyFill="1" applyBorder="1" applyAlignment="1">
      <alignment horizontal="center"/>
    </xf>
    <xf numFmtId="0" fontId="1" fillId="2" borderId="21" xfId="0" applyFont="1" applyFill="1" applyBorder="1" applyAlignment="1">
      <alignment horizontal="center"/>
    </xf>
    <xf numFmtId="0" fontId="1" fillId="2" borderId="23" xfId="0" applyFont="1" applyFill="1" applyBorder="1" applyAlignment="1">
      <alignment horizontal="center"/>
    </xf>
    <xf numFmtId="0" fontId="1" fillId="2" borderId="24" xfId="0" applyFont="1" applyFill="1" applyBorder="1" applyAlignment="1">
      <alignment horizontal="center"/>
    </xf>
    <xf numFmtId="0" fontId="1" fillId="2" borderId="25" xfId="0" applyFont="1" applyFill="1" applyBorder="1" applyAlignment="1">
      <alignment horizontal="center"/>
    </xf>
    <xf numFmtId="3" fontId="3" fillId="2" borderId="0" xfId="0" applyNumberFormat="1" applyFont="1" applyFill="1"/>
    <xf numFmtId="3" fontId="3" fillId="2" borderId="12" xfId="0" applyNumberFormat="1" applyFont="1" applyFill="1" applyBorder="1"/>
    <xf numFmtId="3" fontId="3" fillId="2" borderId="12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right"/>
    </xf>
    <xf numFmtId="3" fontId="4" fillId="2" borderId="19" xfId="0" applyNumberFormat="1" applyFont="1" applyFill="1" applyBorder="1" applyAlignment="1">
      <alignment horizontal="right"/>
    </xf>
    <xf numFmtId="3" fontId="3" fillId="2" borderId="13" xfId="0" applyNumberFormat="1" applyFont="1" applyFill="1" applyBorder="1" applyAlignment="1">
      <alignment horizontal="right"/>
    </xf>
    <xf numFmtId="3" fontId="3" fillId="2" borderId="11" xfId="0" applyNumberFormat="1" applyFont="1" applyFill="1" applyBorder="1" applyAlignment="1">
      <alignment horizontal="right"/>
    </xf>
    <xf numFmtId="3" fontId="3" fillId="2" borderId="12" xfId="0" applyNumberFormat="1" applyFont="1" applyFill="1" applyBorder="1" applyAlignment="1">
      <alignment horizontal="right"/>
    </xf>
    <xf numFmtId="3" fontId="3" fillId="2" borderId="5" xfId="0" applyNumberFormat="1" applyFont="1" applyFill="1" applyBorder="1" applyAlignment="1">
      <alignment horizontal="right"/>
    </xf>
    <xf numFmtId="3" fontId="4" fillId="2" borderId="17" xfId="0" applyNumberFormat="1" applyFont="1" applyFill="1" applyBorder="1" applyAlignment="1">
      <alignment horizontal="right"/>
    </xf>
    <xf numFmtId="3" fontId="3" fillId="2" borderId="17" xfId="0" applyNumberFormat="1" applyFont="1" applyFill="1" applyBorder="1" applyAlignment="1">
      <alignment horizontal="right"/>
    </xf>
    <xf numFmtId="3" fontId="3" fillId="2" borderId="15" xfId="0" applyNumberFormat="1" applyFont="1" applyFill="1" applyBorder="1" applyAlignment="1">
      <alignment horizontal="right"/>
    </xf>
    <xf numFmtId="3" fontId="3" fillId="2" borderId="2" xfId="0" applyNumberFormat="1" applyFont="1" applyFill="1" applyBorder="1" applyAlignment="1">
      <alignment horizontal="right"/>
    </xf>
    <xf numFmtId="3" fontId="4" fillId="2" borderId="14" xfId="0" applyNumberFormat="1" applyFont="1" applyFill="1" applyBorder="1" applyAlignment="1">
      <alignment horizontal="center"/>
    </xf>
    <xf numFmtId="3" fontId="3" fillId="2" borderId="14" xfId="0" applyNumberFormat="1" applyFont="1" applyFill="1" applyBorder="1" applyAlignment="1">
      <alignment horizontal="right"/>
    </xf>
    <xf numFmtId="3" fontId="3" fillId="2" borderId="6" xfId="0" applyNumberFormat="1" applyFont="1" applyFill="1" applyBorder="1" applyAlignment="1">
      <alignment horizontal="right"/>
    </xf>
    <xf numFmtId="3" fontId="4" fillId="2" borderId="12" xfId="0" applyNumberFormat="1" applyFont="1" applyFill="1" applyBorder="1" applyAlignment="1">
      <alignment horizontal="center"/>
    </xf>
    <xf numFmtId="3" fontId="3" fillId="2" borderId="11" xfId="0" applyNumberFormat="1" applyFont="1" applyFill="1" applyBorder="1" applyAlignment="1"/>
    <xf numFmtId="3" fontId="3" fillId="2" borderId="12" xfId="0" applyNumberFormat="1" applyFont="1" applyFill="1" applyBorder="1" applyAlignment="1"/>
    <xf numFmtId="3" fontId="4" fillId="2" borderId="12" xfId="0" applyNumberFormat="1" applyFont="1" applyFill="1" applyBorder="1" applyAlignment="1">
      <alignment horizontal="right"/>
    </xf>
    <xf numFmtId="0" fontId="3" fillId="2" borderId="1" xfId="0" applyFont="1" applyFill="1" applyBorder="1" applyAlignment="1"/>
    <xf numFmtId="0" fontId="3" fillId="0" borderId="2" xfId="0" applyFont="1" applyBorder="1" applyAlignment="1"/>
    <xf numFmtId="0" fontId="3" fillId="0" borderId="5" xfId="0" applyFont="1" applyBorder="1" applyAlignment="1"/>
    <xf numFmtId="0" fontId="3" fillId="0" borderId="6" xfId="0" applyFont="1" applyBorder="1" applyAlignment="1"/>
    <xf numFmtId="0" fontId="1" fillId="2" borderId="3" xfId="0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2" borderId="22" xfId="0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P17"/>
  <sheetViews>
    <sheetView workbookViewId="0">
      <selection activeCell="L34" sqref="L34"/>
    </sheetView>
  </sheetViews>
  <sheetFormatPr defaultRowHeight="12.75" x14ac:dyDescent="0.2"/>
  <cols>
    <col min="1" max="1" width="2.42578125" style="1" customWidth="1"/>
    <col min="2" max="2" width="4.85546875" style="1" customWidth="1"/>
    <col min="3" max="3" width="28.7109375" style="1" customWidth="1"/>
    <col min="4" max="4" width="9.140625" style="1" customWidth="1"/>
    <col min="5" max="16384" width="9.140625" style="1"/>
  </cols>
  <sheetData>
    <row r="2" spans="2:16" x14ac:dyDescent="0.2">
      <c r="B2" s="2" t="s">
        <v>0</v>
      </c>
      <c r="C2" s="2"/>
    </row>
    <row r="4" spans="2:16" ht="15.75" x14ac:dyDescent="0.25">
      <c r="B4" s="3" t="s">
        <v>34</v>
      </c>
      <c r="C4" s="3"/>
      <c r="D4" s="3"/>
    </row>
    <row r="6" spans="2:16" ht="13.5" thickBot="1" x14ac:dyDescent="0.25">
      <c r="B6" s="4" t="s">
        <v>1</v>
      </c>
      <c r="C6" s="4"/>
    </row>
    <row r="7" spans="2:16" s="4" customFormat="1" x14ac:dyDescent="0.2">
      <c r="B7" s="45"/>
      <c r="C7" s="46"/>
      <c r="D7" s="49">
        <v>2016</v>
      </c>
      <c r="E7" s="50"/>
      <c r="F7" s="50"/>
      <c r="G7" s="50"/>
      <c r="H7" s="50"/>
      <c r="I7" s="50"/>
      <c r="J7" s="50"/>
      <c r="K7" s="50"/>
      <c r="L7" s="50"/>
      <c r="M7" s="50"/>
      <c r="N7" s="50"/>
      <c r="O7" s="51"/>
    </row>
    <row r="8" spans="2:16" s="4" customFormat="1" ht="13.5" thickBot="1" x14ac:dyDescent="0.25">
      <c r="B8" s="47"/>
      <c r="C8" s="48"/>
      <c r="D8" s="5" t="s">
        <v>2</v>
      </c>
      <c r="E8" s="6" t="s">
        <v>3</v>
      </c>
      <c r="F8" s="7" t="s">
        <v>4</v>
      </c>
      <c r="G8" s="6" t="s">
        <v>5</v>
      </c>
      <c r="H8" s="7" t="s">
        <v>6</v>
      </c>
      <c r="I8" s="6" t="s">
        <v>7</v>
      </c>
      <c r="J8" s="7" t="s">
        <v>8</v>
      </c>
      <c r="K8" s="7" t="s">
        <v>9</v>
      </c>
      <c r="L8" s="20" t="s">
        <v>10</v>
      </c>
      <c r="M8" s="6" t="s">
        <v>11</v>
      </c>
      <c r="N8" s="7" t="s">
        <v>12</v>
      </c>
      <c r="O8" s="8" t="s">
        <v>13</v>
      </c>
    </row>
    <row r="9" spans="2:16" s="4" customFormat="1" x14ac:dyDescent="0.2">
      <c r="B9" s="9" t="s">
        <v>14</v>
      </c>
      <c r="C9" s="10" t="s">
        <v>15</v>
      </c>
      <c r="D9" s="31">
        <f t="shared" ref="D9:O9" si="0">D11+D12+D13</f>
        <v>19843</v>
      </c>
      <c r="E9" s="31">
        <f t="shared" si="0"/>
        <v>22598</v>
      </c>
      <c r="F9" s="31">
        <f t="shared" si="0"/>
        <v>21805</v>
      </c>
      <c r="G9" s="31">
        <f t="shared" si="0"/>
        <v>20056</v>
      </c>
      <c r="H9" s="42">
        <f t="shared" si="0"/>
        <v>22768</v>
      </c>
      <c r="I9" s="42">
        <f t="shared" si="0"/>
        <v>23150</v>
      </c>
      <c r="J9" s="42">
        <f t="shared" si="0"/>
        <v>19807</v>
      </c>
      <c r="K9" s="31">
        <f t="shared" si="0"/>
        <v>23038</v>
      </c>
      <c r="L9" s="31">
        <f t="shared" si="0"/>
        <v>21641</v>
      </c>
      <c r="M9" s="31">
        <f t="shared" si="0"/>
        <v>20870</v>
      </c>
      <c r="N9" s="31">
        <f t="shared" si="0"/>
        <v>23287</v>
      </c>
      <c r="O9" s="31">
        <f t="shared" si="0"/>
        <v>23154</v>
      </c>
    </row>
    <row r="10" spans="2:16" s="4" customFormat="1" x14ac:dyDescent="0.2">
      <c r="B10" s="11"/>
      <c r="C10" s="12" t="s">
        <v>16</v>
      </c>
      <c r="D10" s="32"/>
      <c r="E10" s="32"/>
      <c r="F10" s="27"/>
      <c r="G10" s="27"/>
      <c r="H10" s="43"/>
      <c r="I10" s="27"/>
      <c r="J10" s="27"/>
      <c r="K10" s="32"/>
      <c r="L10" s="27"/>
      <c r="M10" s="27"/>
      <c r="N10" s="27"/>
      <c r="O10" s="27"/>
    </row>
    <row r="11" spans="2:16" s="4" customFormat="1" x14ac:dyDescent="0.2">
      <c r="B11" s="11"/>
      <c r="C11" s="12" t="s">
        <v>17</v>
      </c>
      <c r="D11" s="32">
        <v>14511</v>
      </c>
      <c r="E11" s="32">
        <v>17227</v>
      </c>
      <c r="F11" s="32">
        <v>16434</v>
      </c>
      <c r="G11" s="32">
        <v>14668</v>
      </c>
      <c r="H11" s="43">
        <v>17425</v>
      </c>
      <c r="I11" s="32">
        <v>17824</v>
      </c>
      <c r="J11" s="32">
        <v>14495</v>
      </c>
      <c r="K11" s="32">
        <v>17718</v>
      </c>
      <c r="L11" s="32">
        <v>16355</v>
      </c>
      <c r="M11" s="32">
        <v>15584</v>
      </c>
      <c r="N11" s="32">
        <v>18008</v>
      </c>
      <c r="O11" s="32">
        <v>17541</v>
      </c>
    </row>
    <row r="12" spans="2:16" s="4" customFormat="1" x14ac:dyDescent="0.2">
      <c r="B12" s="11"/>
      <c r="C12" s="12" t="s">
        <v>18</v>
      </c>
      <c r="D12" s="32">
        <v>5195</v>
      </c>
      <c r="E12" s="32">
        <v>5234</v>
      </c>
      <c r="F12" s="32">
        <v>5234</v>
      </c>
      <c r="G12" s="32">
        <v>5251</v>
      </c>
      <c r="H12" s="43">
        <v>5206</v>
      </c>
      <c r="I12" s="32">
        <v>5189</v>
      </c>
      <c r="J12" s="32">
        <v>5175</v>
      </c>
      <c r="K12" s="32">
        <v>5183</v>
      </c>
      <c r="L12" s="32">
        <v>5149</v>
      </c>
      <c r="M12" s="32">
        <v>5149</v>
      </c>
      <c r="N12" s="32">
        <v>5142</v>
      </c>
      <c r="O12" s="32">
        <v>5476</v>
      </c>
    </row>
    <row r="13" spans="2:16" s="4" customFormat="1" ht="13.5" thickBot="1" x14ac:dyDescent="0.25">
      <c r="B13" s="14"/>
      <c r="C13" s="15" t="s">
        <v>19</v>
      </c>
      <c r="D13" s="36">
        <v>137</v>
      </c>
      <c r="E13" s="36">
        <v>137</v>
      </c>
      <c r="F13" s="36">
        <v>137</v>
      </c>
      <c r="G13" s="32">
        <v>137</v>
      </c>
      <c r="H13" s="43">
        <v>137</v>
      </c>
      <c r="I13" s="32">
        <v>137</v>
      </c>
      <c r="J13" s="32">
        <v>137</v>
      </c>
      <c r="K13" s="32">
        <v>137</v>
      </c>
      <c r="L13" s="32">
        <v>137</v>
      </c>
      <c r="M13" s="32">
        <v>137</v>
      </c>
      <c r="N13" s="32">
        <v>137</v>
      </c>
      <c r="O13" s="32">
        <v>137</v>
      </c>
      <c r="P13" s="25"/>
    </row>
    <row r="14" spans="2:16" s="4" customFormat="1" ht="13.5" thickBot="1" x14ac:dyDescent="0.25">
      <c r="B14" s="16" t="s">
        <v>20</v>
      </c>
      <c r="C14" s="17" t="s">
        <v>21</v>
      </c>
      <c r="D14" s="44">
        <f t="shared" ref="D14:J14" si="1">D9-D15</f>
        <v>16133</v>
      </c>
      <c r="E14" s="44">
        <f t="shared" si="1"/>
        <v>22204</v>
      </c>
      <c r="F14" s="44">
        <f t="shared" si="1"/>
        <v>22993</v>
      </c>
      <c r="G14" s="34">
        <f t="shared" si="1"/>
        <v>19947</v>
      </c>
      <c r="H14" s="34">
        <f t="shared" si="1"/>
        <v>23043</v>
      </c>
      <c r="I14" s="34">
        <f t="shared" si="1"/>
        <v>23727</v>
      </c>
      <c r="J14" s="34">
        <f t="shared" si="1"/>
        <v>19468</v>
      </c>
      <c r="K14" s="34">
        <f>K9-K15</f>
        <v>23047</v>
      </c>
      <c r="L14" s="34">
        <f>L9-L15</f>
        <v>20831</v>
      </c>
      <c r="M14" s="34">
        <f>M9-M15</f>
        <v>20431</v>
      </c>
      <c r="N14" s="34">
        <f>N9-N15</f>
        <v>23534</v>
      </c>
      <c r="O14" s="34">
        <f>O9-O15</f>
        <v>21085</v>
      </c>
    </row>
    <row r="15" spans="2:16" s="4" customFormat="1" ht="13.5" thickBot="1" x14ac:dyDescent="0.25">
      <c r="B15" s="16" t="s">
        <v>22</v>
      </c>
      <c r="C15" s="18" t="s">
        <v>23</v>
      </c>
      <c r="D15" s="34">
        <v>3710</v>
      </c>
      <c r="E15" s="34">
        <v>394</v>
      </c>
      <c r="F15" s="35">
        <v>-1188</v>
      </c>
      <c r="G15" s="35">
        <v>109</v>
      </c>
      <c r="H15" s="35">
        <v>-275</v>
      </c>
      <c r="I15" s="35">
        <v>-577</v>
      </c>
      <c r="J15" s="35">
        <v>339</v>
      </c>
      <c r="K15" s="35">
        <v>-9</v>
      </c>
      <c r="L15" s="35">
        <v>810</v>
      </c>
      <c r="M15" s="35">
        <v>439</v>
      </c>
      <c r="N15" s="35">
        <v>-247</v>
      </c>
      <c r="O15" s="35">
        <v>2069</v>
      </c>
    </row>
    <row r="16" spans="2:16" s="4" customFormat="1" x14ac:dyDescent="0.2"/>
    <row r="17" s="4" customFormat="1" x14ac:dyDescent="0.2"/>
  </sheetData>
  <mergeCells count="2">
    <mergeCell ref="B7:C8"/>
    <mergeCell ref="D7:O7"/>
  </mergeCells>
  <pageMargins left="0.7" right="0.7" top="0.78740157499999996" bottom="0.78740157499999996" header="0.3" footer="0.3"/>
  <pageSetup paperSize="9" scale="9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P27"/>
  <sheetViews>
    <sheetView tabSelected="1" workbookViewId="0">
      <selection activeCell="D34" sqref="D34"/>
    </sheetView>
  </sheetViews>
  <sheetFormatPr defaultRowHeight="12.75" x14ac:dyDescent="0.2"/>
  <cols>
    <col min="1" max="1" width="2.42578125" style="1" customWidth="1"/>
    <col min="2" max="2" width="4.85546875" style="1" customWidth="1"/>
    <col min="3" max="3" width="29.5703125" style="1" customWidth="1"/>
    <col min="4" max="4" width="9.5703125" style="1" customWidth="1"/>
    <col min="5" max="11" width="9.140625" style="1"/>
    <col min="12" max="12" width="10.7109375" style="1" customWidth="1"/>
    <col min="13" max="16384" width="9.140625" style="1"/>
  </cols>
  <sheetData>
    <row r="2" spans="2:16" x14ac:dyDescent="0.2">
      <c r="B2" s="2" t="s">
        <v>0</v>
      </c>
      <c r="C2" s="2"/>
    </row>
    <row r="4" spans="2:16" ht="15.75" x14ac:dyDescent="0.25">
      <c r="B4" s="3" t="s">
        <v>34</v>
      </c>
      <c r="C4" s="3"/>
      <c r="D4" s="3"/>
    </row>
    <row r="6" spans="2:16" ht="13.5" thickBot="1" x14ac:dyDescent="0.25">
      <c r="B6" s="4" t="s">
        <v>1</v>
      </c>
      <c r="C6" s="4"/>
    </row>
    <row r="7" spans="2:16" s="4" customFormat="1" x14ac:dyDescent="0.2">
      <c r="B7" s="45"/>
      <c r="C7" s="46"/>
      <c r="D7" s="52">
        <v>2016</v>
      </c>
      <c r="E7" s="50"/>
      <c r="F7" s="50"/>
      <c r="G7" s="50"/>
      <c r="H7" s="50"/>
      <c r="I7" s="50"/>
      <c r="J7" s="50"/>
      <c r="K7" s="50"/>
      <c r="L7" s="50"/>
      <c r="M7" s="50"/>
      <c r="N7" s="50"/>
      <c r="O7" s="51"/>
    </row>
    <row r="8" spans="2:16" s="4" customFormat="1" ht="13.5" thickBot="1" x14ac:dyDescent="0.25">
      <c r="B8" s="47"/>
      <c r="C8" s="48"/>
      <c r="D8" s="22" t="s">
        <v>24</v>
      </c>
      <c r="E8" s="23" t="s">
        <v>35</v>
      </c>
      <c r="F8" s="21" t="s">
        <v>36</v>
      </c>
      <c r="G8" s="23" t="s">
        <v>25</v>
      </c>
      <c r="H8" s="21" t="s">
        <v>26</v>
      </c>
      <c r="I8" s="23" t="s">
        <v>27</v>
      </c>
      <c r="J8" s="21" t="s">
        <v>28</v>
      </c>
      <c r="K8" s="23" t="s">
        <v>29</v>
      </c>
      <c r="L8" s="21" t="s">
        <v>30</v>
      </c>
      <c r="M8" s="21" t="s">
        <v>31</v>
      </c>
      <c r="N8" s="21" t="s">
        <v>32</v>
      </c>
      <c r="O8" s="24" t="s">
        <v>33</v>
      </c>
    </row>
    <row r="9" spans="2:16" s="4" customFormat="1" x14ac:dyDescent="0.2">
      <c r="B9" s="9" t="s">
        <v>14</v>
      </c>
      <c r="C9" s="10" t="s">
        <v>15</v>
      </c>
      <c r="D9" s="28">
        <f t="shared" ref="D9" si="0">D11+D12+D13</f>
        <v>19843</v>
      </c>
      <c r="E9" s="31">
        <f>D9+'ČJ-měsíční'!E9</f>
        <v>42441</v>
      </c>
      <c r="F9" s="31">
        <f>E9+'ČJ-měsíční'!F9</f>
        <v>64246</v>
      </c>
      <c r="G9" s="31">
        <f>F9+'ČJ-měsíční'!G9</f>
        <v>84302</v>
      </c>
      <c r="H9" s="31">
        <f>G9+'ČJ-měsíční'!H9</f>
        <v>107070</v>
      </c>
      <c r="I9" s="31">
        <f>H9+'ČJ-měsíční'!I9</f>
        <v>130220</v>
      </c>
      <c r="J9" s="31">
        <f>I9+'ČJ-měsíční'!J9</f>
        <v>150027</v>
      </c>
      <c r="K9" s="31">
        <f>J9+'ČJ-měsíční'!K9</f>
        <v>173065</v>
      </c>
      <c r="L9" s="31">
        <f>K9+'ČJ-měsíční'!L9</f>
        <v>194706</v>
      </c>
      <c r="M9" s="31">
        <f>L9+'ČJ-měsíční'!M9</f>
        <v>215576</v>
      </c>
      <c r="N9" s="31">
        <f>M9+'ČJ-měsíční'!N9</f>
        <v>238863</v>
      </c>
      <c r="O9" s="37">
        <f>N9+'ČJ-měsíční'!O9</f>
        <v>262017</v>
      </c>
    </row>
    <row r="10" spans="2:16" s="4" customFormat="1" x14ac:dyDescent="0.2">
      <c r="B10" s="11"/>
      <c r="C10" s="12" t="s">
        <v>16</v>
      </c>
      <c r="D10" s="30"/>
      <c r="E10" s="32"/>
      <c r="F10" s="26"/>
      <c r="G10" s="26"/>
      <c r="H10" s="26"/>
      <c r="I10" s="26"/>
      <c r="J10" s="26"/>
      <c r="K10" s="26"/>
      <c r="L10" s="26"/>
      <c r="M10" s="26"/>
      <c r="N10" s="41"/>
      <c r="O10" s="38"/>
    </row>
    <row r="11" spans="2:16" s="4" customFormat="1" x14ac:dyDescent="0.2">
      <c r="B11" s="11"/>
      <c r="C11" s="12" t="s">
        <v>17</v>
      </c>
      <c r="D11" s="30">
        <f>'ČJ-měsíční'!D11</f>
        <v>14511</v>
      </c>
      <c r="E11" s="30">
        <f>D11+'ČJ-měsíční'!E11</f>
        <v>31738</v>
      </c>
      <c r="F11" s="30">
        <f>E11+'ČJ-měsíční'!F11</f>
        <v>48172</v>
      </c>
      <c r="G11" s="30">
        <f>F11+'ČJ-měsíční'!G11</f>
        <v>62840</v>
      </c>
      <c r="H11" s="30">
        <f>G11+'ČJ-měsíční'!H11</f>
        <v>80265</v>
      </c>
      <c r="I11" s="30">
        <f>H11+'ČJ-měsíční'!I11</f>
        <v>98089</v>
      </c>
      <c r="J11" s="30">
        <f>I11+'ČJ-měsíční'!J11</f>
        <v>112584</v>
      </c>
      <c r="K11" s="30">
        <f>J11+'ČJ-měsíční'!K11</f>
        <v>130302</v>
      </c>
      <c r="L11" s="30">
        <f>K11+'ČJ-měsíční'!L11</f>
        <v>146657</v>
      </c>
      <c r="M11" s="30">
        <f>L11+'ČJ-měsíční'!M11</f>
        <v>162241</v>
      </c>
      <c r="N11" s="32">
        <f>M11+'ČJ-měsíční'!N11</f>
        <v>180249</v>
      </c>
      <c r="O11" s="39">
        <f>N11+'ČJ-měsíční'!O11</f>
        <v>197790</v>
      </c>
    </row>
    <row r="12" spans="2:16" s="4" customFormat="1" x14ac:dyDescent="0.2">
      <c r="B12" s="11"/>
      <c r="C12" s="12" t="s">
        <v>18</v>
      </c>
      <c r="D12" s="30">
        <f>'ČJ-měsíční'!D12</f>
        <v>5195</v>
      </c>
      <c r="E12" s="30">
        <f>D12+'ČJ-měsíční'!E12</f>
        <v>10429</v>
      </c>
      <c r="F12" s="30">
        <f>E12+'ČJ-měsíční'!F12</f>
        <v>15663</v>
      </c>
      <c r="G12" s="30">
        <f>F12+'ČJ-měsíční'!G12</f>
        <v>20914</v>
      </c>
      <c r="H12" s="30">
        <f>G12+'ČJ-měsíční'!H12</f>
        <v>26120</v>
      </c>
      <c r="I12" s="30">
        <f>H12+'ČJ-měsíční'!I12</f>
        <v>31309</v>
      </c>
      <c r="J12" s="30">
        <f>I12+'ČJ-měsíční'!J12</f>
        <v>36484</v>
      </c>
      <c r="K12" s="30">
        <f>J12+'ČJ-měsíční'!K12</f>
        <v>41667</v>
      </c>
      <c r="L12" s="30">
        <f>K12+'ČJ-měsíční'!L12</f>
        <v>46816</v>
      </c>
      <c r="M12" s="30">
        <f>L12+'ČJ-měsíční'!M12</f>
        <v>51965</v>
      </c>
      <c r="N12" s="32">
        <f>M12+'ČJ-měsíční'!N12</f>
        <v>57107</v>
      </c>
      <c r="O12" s="39">
        <f>N12+'ČJ-měsíční'!O12</f>
        <v>62583</v>
      </c>
    </row>
    <row r="13" spans="2:16" s="4" customFormat="1" ht="13.5" thickBot="1" x14ac:dyDescent="0.25">
      <c r="B13" s="14"/>
      <c r="C13" s="15" t="s">
        <v>19</v>
      </c>
      <c r="D13" s="33">
        <f>'ČJ-měsíční'!D13</f>
        <v>137</v>
      </c>
      <c r="E13" s="33">
        <f>D13+'ČJ-měsíční'!E13</f>
        <v>274</v>
      </c>
      <c r="F13" s="33">
        <f>E13+'ČJ-měsíční'!F13</f>
        <v>411</v>
      </c>
      <c r="G13" s="33">
        <f>F13+'ČJ-měsíční'!G13</f>
        <v>548</v>
      </c>
      <c r="H13" s="33">
        <f>G13+'ČJ-měsíční'!H13</f>
        <v>685</v>
      </c>
      <c r="I13" s="33">
        <f>H13+'ČJ-měsíční'!I13</f>
        <v>822</v>
      </c>
      <c r="J13" s="33">
        <f>I13+'ČJ-měsíční'!J13</f>
        <v>959</v>
      </c>
      <c r="K13" s="33">
        <f>J13+'ČJ-měsíční'!K13</f>
        <v>1096</v>
      </c>
      <c r="L13" s="33">
        <f>K13+'ČJ-měsíční'!L13</f>
        <v>1233</v>
      </c>
      <c r="M13" s="33">
        <f>L13+'ČJ-měsíční'!M13</f>
        <v>1370</v>
      </c>
      <c r="N13" s="36">
        <f>M13+'ČJ-měsíční'!N13</f>
        <v>1507</v>
      </c>
      <c r="O13" s="40">
        <f>N13+'ČJ-měsíční'!O13</f>
        <v>1644</v>
      </c>
    </row>
    <row r="14" spans="2:16" s="4" customFormat="1" ht="13.5" thickBot="1" x14ac:dyDescent="0.25">
      <c r="B14" s="16" t="s">
        <v>20</v>
      </c>
      <c r="C14" s="17" t="s">
        <v>21</v>
      </c>
      <c r="D14" s="34">
        <f>'ČJ-měsíční'!D14</f>
        <v>16133</v>
      </c>
      <c r="E14" s="34">
        <f>D14+'ČJ-měsíční'!E14</f>
        <v>38337</v>
      </c>
      <c r="F14" s="34">
        <f>E14+'ČJ-měsíční'!F14</f>
        <v>61330</v>
      </c>
      <c r="G14" s="34">
        <f>F14+'ČJ-měsíční'!G14</f>
        <v>81277</v>
      </c>
      <c r="H14" s="34">
        <f>G14+'ČJ-měsíční'!H14</f>
        <v>104320</v>
      </c>
      <c r="I14" s="34">
        <f>H14+'ČJ-měsíční'!I14</f>
        <v>128047</v>
      </c>
      <c r="J14" s="34">
        <f>I14+'ČJ-měsíční'!J14</f>
        <v>147515</v>
      </c>
      <c r="K14" s="34">
        <f>J14+'ČJ-měsíční'!K14</f>
        <v>170562</v>
      </c>
      <c r="L14" s="34">
        <f>K14+'ČJ-měsíční'!L14</f>
        <v>191393</v>
      </c>
      <c r="M14" s="34">
        <f>L14+'ČJ-měsíční'!M14</f>
        <v>211824</v>
      </c>
      <c r="N14" s="34">
        <f>M14+'ČJ-měsíční'!N14</f>
        <v>235358</v>
      </c>
      <c r="O14" s="34">
        <f>N14+'ČJ-měsíční'!O14</f>
        <v>256443</v>
      </c>
    </row>
    <row r="15" spans="2:16" s="4" customFormat="1" ht="13.5" thickBot="1" x14ac:dyDescent="0.25">
      <c r="B15" s="16" t="s">
        <v>22</v>
      </c>
      <c r="C15" s="18" t="s">
        <v>23</v>
      </c>
      <c r="D15" s="29">
        <f>D9-D14</f>
        <v>3710</v>
      </c>
      <c r="E15" s="29">
        <f>D15+'ČJ-měsíční'!E15</f>
        <v>4104</v>
      </c>
      <c r="F15" s="29">
        <f>E15+'ČJ-měsíční'!F15</f>
        <v>2916</v>
      </c>
      <c r="G15" s="29">
        <f>F15+'ČJ-měsíční'!G15</f>
        <v>3025</v>
      </c>
      <c r="H15" s="29">
        <f>G15+'ČJ-měsíční'!H15</f>
        <v>2750</v>
      </c>
      <c r="I15" s="29">
        <f>H15+'ČJ-měsíční'!I15</f>
        <v>2173</v>
      </c>
      <c r="J15" s="29">
        <f>I15+'ČJ-měsíční'!J15</f>
        <v>2512</v>
      </c>
      <c r="K15" s="29">
        <f>J15+'ČJ-měsíční'!K15</f>
        <v>2503</v>
      </c>
      <c r="L15" s="29">
        <f>K15+'ČJ-měsíční'!L15</f>
        <v>3313</v>
      </c>
      <c r="M15" s="29">
        <f>L15+'ČJ-měsíční'!M15</f>
        <v>3752</v>
      </c>
      <c r="N15" s="29">
        <f>M15+'ČJ-měsíční'!N15</f>
        <v>3505</v>
      </c>
      <c r="O15" s="29">
        <f>N15+'ČJ-měsíční'!O15</f>
        <v>5574</v>
      </c>
      <c r="P15" s="12"/>
    </row>
    <row r="16" spans="2:16" s="4" customFormat="1" x14ac:dyDescent="0.2"/>
    <row r="17" spans="3:14" s="4" customFormat="1" x14ac:dyDescent="0.2">
      <c r="N17" s="25"/>
    </row>
    <row r="20" spans="3:14" x14ac:dyDescent="0.2">
      <c r="K20" s="19"/>
    </row>
    <row r="23" spans="3:14" s="4" customFormat="1" x14ac:dyDescent="0.2">
      <c r="C23" s="2"/>
      <c r="E23" s="13"/>
      <c r="F23" s="13"/>
      <c r="G23" s="13"/>
      <c r="H23" s="13"/>
    </row>
    <row r="24" spans="3:14" s="4" customFormat="1" x14ac:dyDescent="0.2">
      <c r="E24" s="13"/>
      <c r="F24" s="13"/>
      <c r="G24" s="13"/>
      <c r="H24" s="13"/>
    </row>
    <row r="25" spans="3:14" s="4" customFormat="1" ht="15.75" x14ac:dyDescent="0.25">
      <c r="C25" s="3"/>
      <c r="E25" s="13"/>
      <c r="F25" s="13"/>
      <c r="G25" s="13"/>
      <c r="H25" s="13"/>
    </row>
    <row r="26" spans="3:14" s="4" customFormat="1" ht="15.75" x14ac:dyDescent="0.25">
      <c r="C26" s="3"/>
      <c r="E26" s="13"/>
      <c r="F26" s="13"/>
      <c r="G26" s="13"/>
      <c r="H26" s="13"/>
    </row>
    <row r="27" spans="3:14" s="4" customFormat="1" x14ac:dyDescent="0.2">
      <c r="C27" s="2"/>
      <c r="D27" s="2"/>
      <c r="E27" s="13"/>
      <c r="F27" s="13"/>
      <c r="G27" s="13"/>
      <c r="H27" s="13"/>
    </row>
  </sheetData>
  <mergeCells count="2">
    <mergeCell ref="B7:C8"/>
    <mergeCell ref="D7:O7"/>
  </mergeCells>
  <pageMargins left="0.7" right="0.7" top="0.78740157499999996" bottom="0.78740157499999996" header="0.3" footer="0.3"/>
  <pageSetup paperSize="9" scale="8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ČJ-měsíční</vt:lpstr>
      <vt:lpstr>ČJ-kumulativní</vt:lpstr>
    </vt:vector>
  </TitlesOfParts>
  <Company>Ministerstvo financí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Chaloupka Lubomír Ing. et Ing. Ph.D.</dc:creator>
  <cp:lastModifiedBy>Gajdošová Eva Ing.</cp:lastModifiedBy>
  <cp:lastPrinted>2014-09-22T13:01:47Z</cp:lastPrinted>
  <dcterms:created xsi:type="dcterms:W3CDTF">2014-02-17T14:58:52Z</dcterms:created>
  <dcterms:modified xsi:type="dcterms:W3CDTF">2017-01-24T14:00:14Z</dcterms:modified>
</cp:coreProperties>
</file>